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AlgorithmName="SHA-512" workbookHashValue="ySB+A5VhZt+1E9S3hY9XXkxN2ltoVZYvJAw3aHtLyOnX2n2jQA9yp/rAmolFqwWN6cJM60cET5iK1vqmlrbmEA==" workbookSaltValue="oUhF3hmR3DUUIbeK3mQxHw==" workbookSpinCount="100000" lockStructure="1"/>
  <bookViews>
    <workbookView xWindow="-120" yWindow="-120" windowWidth="20730" windowHeight="11760" tabRatio="819"/>
  </bookViews>
  <sheets>
    <sheet name="Uputstvo" sheetId="3" r:id="rId1"/>
    <sheet name="Tabela I" sheetId="1" r:id="rId2"/>
    <sheet name="tbl1Protok" sheetId="2" state="hidden" r:id="rId3"/>
    <sheet name="Tabela II" sheetId="37" r:id="rId4"/>
    <sheet name="tbl II" sheetId="38" state="hidden" r:id="rId5"/>
    <sheet name="Tabela III" sheetId="7" r:id="rId6"/>
    <sheet name="Tabela IIIa" sheetId="39" r:id="rId7"/>
    <sheet name="tblIIIa" sheetId="40" state="hidden" r:id="rId8"/>
    <sheet name="Tabela IV" sheetId="9" r:id="rId9"/>
    <sheet name="Tabela V" sheetId="10" r:id="rId10"/>
    <sheet name="Tabela VI" sheetId="15" state="hidden" r:id="rId11"/>
    <sheet name="tbl2_kvalitet_rada" sheetId="12" state="hidden" r:id="rId12"/>
    <sheet name="tbl10_ust_sud" sheetId="16" state="hidden" r:id="rId13"/>
    <sheet name="tbl9InicAkt" sheetId="5" state="hidden" r:id="rId14"/>
  </sheets>
  <definedNames>
    <definedName name="_xlnm.Print_Area" localSheetId="1">'Tabela I'!$A$1:$F$24</definedName>
    <definedName name="_xlnm.Print_Area" localSheetId="3">'Tabela II'!$A$1:$V$145</definedName>
    <definedName name="_xlnm.Print_Area" localSheetId="5">'Tabela III'!$A$1:$K$41</definedName>
    <definedName name="_xlnm.Print_Area" localSheetId="6">'Tabela IIIa'!$A$1:$Q$164</definedName>
    <definedName name="_xlnm.Print_Area" localSheetId="8">'Tabela IV'!$A$1:$D$31</definedName>
    <definedName name="_xlnm.Print_Area" localSheetId="9">'Tabela V'!$A$1:$G$55</definedName>
    <definedName name="_xlnm.Print_Area" localSheetId="10">'Tabela VI'!$A$1:$F$29</definedName>
    <definedName name="_xlnm.Print_Area" localSheetId="4">'tbl II'!$B$1:$Q$91</definedName>
    <definedName name="_xlnm.Print_Area" localSheetId="7">tblIIIa!$A$1:$AB$67</definedName>
    <definedName name="_xlnm.Print_Area" localSheetId="0">Uputstvo!$A$1:$N$91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25" i="37" l="1"/>
  <c r="U122" i="37"/>
  <c r="U119" i="37"/>
  <c r="U116" i="37"/>
  <c r="U113" i="37"/>
  <c r="U110" i="37"/>
  <c r="U107" i="37"/>
  <c r="U104" i="37"/>
  <c r="U101" i="37"/>
  <c r="U98" i="37"/>
  <c r="F7" i="5" l="1"/>
  <c r="F6" i="5"/>
  <c r="F5" i="5"/>
  <c r="F4" i="5"/>
  <c r="F3" i="5"/>
  <c r="F2" i="5"/>
  <c r="B54" i="10"/>
  <c r="V126" i="37"/>
  <c r="V125" i="37"/>
  <c r="V123" i="37"/>
  <c r="V122" i="37"/>
  <c r="V120" i="37"/>
  <c r="V119" i="37"/>
  <c r="V117" i="37"/>
  <c r="V116" i="37"/>
  <c r="V114" i="37"/>
  <c r="V113" i="37"/>
  <c r="V111" i="37"/>
  <c r="V110" i="37"/>
  <c r="V108" i="37"/>
  <c r="V107" i="37"/>
  <c r="V105" i="37"/>
  <c r="V104" i="37"/>
  <c r="V102" i="37"/>
  <c r="V101" i="37"/>
  <c r="V99" i="37"/>
  <c r="V98" i="37"/>
  <c r="U93" i="37"/>
  <c r="P80" i="37"/>
  <c r="V12" i="37"/>
  <c r="V13" i="37"/>
  <c r="V14" i="37"/>
  <c r="V15" i="37"/>
  <c r="V16" i="37"/>
  <c r="V17" i="37"/>
  <c r="V18" i="37"/>
  <c r="V19" i="37"/>
  <c r="V20" i="37"/>
  <c r="V21" i="37"/>
  <c r="V22" i="37"/>
  <c r="V23" i="37"/>
  <c r="V24" i="37"/>
  <c r="V25" i="37"/>
  <c r="V26" i="37"/>
  <c r="V27" i="37"/>
  <c r="V28" i="37"/>
  <c r="V29" i="37"/>
  <c r="V30" i="37"/>
  <c r="V31" i="37"/>
  <c r="V32" i="37"/>
  <c r="V33" i="37"/>
  <c r="V34" i="37"/>
  <c r="V35" i="37"/>
  <c r="V36" i="37"/>
  <c r="V37" i="37"/>
  <c r="V38" i="37"/>
  <c r="V39" i="37"/>
  <c r="V40" i="37"/>
  <c r="V41" i="37"/>
  <c r="V42" i="37"/>
  <c r="V43" i="37"/>
  <c r="V44" i="37"/>
  <c r="V45" i="37"/>
  <c r="V46" i="37"/>
  <c r="V47" i="37"/>
  <c r="V48" i="37"/>
  <c r="V49" i="37"/>
  <c r="V50" i="37"/>
  <c r="V51" i="37"/>
  <c r="V52" i="37"/>
  <c r="V53" i="37"/>
  <c r="V54" i="37"/>
  <c r="V55" i="37"/>
  <c r="V56" i="37"/>
  <c r="V57" i="37"/>
  <c r="V58" i="37"/>
  <c r="V59" i="37"/>
  <c r="V60" i="37"/>
  <c r="V61" i="37"/>
  <c r="V62" i="37"/>
  <c r="V63" i="37"/>
  <c r="V64" i="37"/>
  <c r="V65" i="37"/>
  <c r="V66" i="37"/>
  <c r="V67" i="37"/>
  <c r="V68" i="37"/>
  <c r="V69" i="37"/>
  <c r="V70" i="37"/>
  <c r="V71" i="37"/>
  <c r="V72" i="37"/>
  <c r="V73" i="37"/>
  <c r="V74" i="37"/>
  <c r="V75" i="37"/>
  <c r="V76" i="37"/>
  <c r="V77" i="37"/>
  <c r="V78" i="37"/>
  <c r="V11" i="37"/>
  <c r="V10" i="37"/>
  <c r="V9" i="37"/>
  <c r="V8" i="37"/>
  <c r="F8" i="5" l="1"/>
  <c r="G7" i="5"/>
  <c r="G6" i="5"/>
  <c r="G5" i="5"/>
  <c r="G4" i="5"/>
  <c r="G3" i="5"/>
  <c r="G2" i="5"/>
  <c r="G8" i="5" l="1"/>
  <c r="AW7" i="5"/>
  <c r="AV7" i="5"/>
  <c r="AU7" i="5"/>
  <c r="AT7" i="5"/>
  <c r="AS7" i="5"/>
  <c r="AR7" i="5"/>
  <c r="AQ7" i="5"/>
  <c r="AP7" i="5"/>
  <c r="AO7" i="5"/>
  <c r="AN7" i="5"/>
  <c r="AM7" i="5"/>
  <c r="AL7" i="5"/>
  <c r="AK7" i="5"/>
  <c r="AJ7" i="5"/>
  <c r="AI7" i="5"/>
  <c r="AH7" i="5"/>
  <c r="AG7" i="5"/>
  <c r="AF7" i="5"/>
  <c r="AE7" i="5"/>
  <c r="AD7" i="5"/>
  <c r="AC7" i="5"/>
  <c r="AB7" i="5"/>
  <c r="AA7" i="5"/>
  <c r="Z7" i="5"/>
  <c r="Y7" i="5"/>
  <c r="X7" i="5"/>
  <c r="W7" i="5"/>
  <c r="V7" i="5"/>
  <c r="U7" i="5"/>
  <c r="T7" i="5"/>
  <c r="S7" i="5"/>
  <c r="R7" i="5"/>
  <c r="Q7" i="5"/>
  <c r="P7" i="5"/>
  <c r="O7" i="5"/>
  <c r="N7" i="5"/>
  <c r="M7" i="5"/>
  <c r="L7" i="5"/>
  <c r="K7" i="5"/>
  <c r="J7" i="5"/>
  <c r="I7" i="5"/>
  <c r="H7" i="5"/>
  <c r="E7"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N6" i="5"/>
  <c r="M6" i="5"/>
  <c r="L6" i="5"/>
  <c r="K6" i="5"/>
  <c r="J6" i="5"/>
  <c r="I6" i="5"/>
  <c r="H6" i="5"/>
  <c r="E6" i="5"/>
  <c r="AW5" i="5"/>
  <c r="AV5" i="5"/>
  <c r="AU5" i="5"/>
  <c r="AT5" i="5"/>
  <c r="AS5" i="5"/>
  <c r="AR5" i="5"/>
  <c r="AQ5" i="5"/>
  <c r="AP5" i="5"/>
  <c r="AO5" i="5"/>
  <c r="AN5" i="5"/>
  <c r="AM5" i="5"/>
  <c r="AL5" i="5"/>
  <c r="AK5" i="5"/>
  <c r="AJ5" i="5"/>
  <c r="AI5" i="5"/>
  <c r="AH5" i="5"/>
  <c r="AG5" i="5"/>
  <c r="AF5" i="5"/>
  <c r="AE5" i="5"/>
  <c r="AD5" i="5"/>
  <c r="AC5" i="5"/>
  <c r="AB5" i="5"/>
  <c r="AA5" i="5"/>
  <c r="Z5" i="5"/>
  <c r="Y5" i="5"/>
  <c r="X5" i="5"/>
  <c r="W5" i="5"/>
  <c r="V5" i="5"/>
  <c r="U5" i="5"/>
  <c r="T5" i="5"/>
  <c r="S5" i="5"/>
  <c r="R5" i="5"/>
  <c r="Q5" i="5"/>
  <c r="P5" i="5"/>
  <c r="O5" i="5"/>
  <c r="N5" i="5"/>
  <c r="M5" i="5"/>
  <c r="L5" i="5"/>
  <c r="K5" i="5"/>
  <c r="J5" i="5"/>
  <c r="I5" i="5"/>
  <c r="H5" i="5"/>
  <c r="E5" i="5"/>
  <c r="B7" i="5"/>
  <c r="A7" i="5"/>
  <c r="B6" i="5"/>
  <c r="A6" i="5"/>
  <c r="B5" i="5"/>
  <c r="A5" i="5"/>
  <c r="C54" i="10" l="1"/>
  <c r="D54" i="10"/>
  <c r="B55" i="10" l="1"/>
  <c r="E4" i="5"/>
  <c r="E3" i="5"/>
  <c r="E2" i="5"/>
  <c r="H4" i="5"/>
  <c r="H3" i="5"/>
  <c r="H2" i="5"/>
  <c r="I4" i="5"/>
  <c r="I3" i="5"/>
  <c r="I2" i="5"/>
  <c r="F54" i="10"/>
  <c r="G54" i="10"/>
  <c r="E54" i="10"/>
  <c r="H8" i="5" l="1"/>
  <c r="I8" i="5"/>
  <c r="E8" i="5"/>
  <c r="Q148" i="39" l="1"/>
  <c r="N148" i="39"/>
  <c r="M148" i="39"/>
  <c r="Q141" i="39"/>
  <c r="N141" i="39"/>
  <c r="M141" i="39"/>
  <c r="Q134" i="39"/>
  <c r="N134" i="39"/>
  <c r="M134" i="39"/>
  <c r="Q127" i="39"/>
  <c r="N127" i="39"/>
  <c r="M127" i="39"/>
  <c r="Q120" i="39"/>
  <c r="N120" i="39"/>
  <c r="M120" i="39"/>
  <c r="Q113" i="39"/>
  <c r="N113" i="39"/>
  <c r="M113" i="39"/>
  <c r="Q106" i="39"/>
  <c r="N106" i="39"/>
  <c r="M106" i="39"/>
  <c r="Q99" i="39"/>
  <c r="N99" i="39"/>
  <c r="M99" i="39"/>
  <c r="Q92" i="39"/>
  <c r="N92" i="39"/>
  <c r="M92" i="39"/>
  <c r="Q73" i="39"/>
  <c r="N73" i="39"/>
  <c r="M73" i="39"/>
  <c r="Q72" i="39"/>
  <c r="N72" i="39"/>
  <c r="M72" i="39"/>
  <c r="Q71" i="39"/>
  <c r="N71" i="39"/>
  <c r="M71" i="39"/>
  <c r="Q70" i="39"/>
  <c r="N70" i="39"/>
  <c r="M70" i="39"/>
  <c r="Q69" i="39"/>
  <c r="N69" i="39"/>
  <c r="M69" i="39"/>
  <c r="Q68" i="39"/>
  <c r="N68" i="39"/>
  <c r="M68" i="39"/>
  <c r="Q67" i="39"/>
  <c r="N67" i="39"/>
  <c r="M67" i="39"/>
  <c r="Q66" i="39"/>
  <c r="N66" i="39"/>
  <c r="M66" i="39"/>
  <c r="Q65" i="39"/>
  <c r="N65" i="39"/>
  <c r="M65" i="39"/>
  <c r="Q64" i="39"/>
  <c r="N64" i="39"/>
  <c r="M64" i="39"/>
  <c r="Q63" i="39"/>
  <c r="N63" i="39"/>
  <c r="M63" i="39"/>
  <c r="Q62" i="39"/>
  <c r="N62" i="39"/>
  <c r="M62" i="39"/>
  <c r="Q61" i="39"/>
  <c r="N61" i="39"/>
  <c r="M61" i="39"/>
  <c r="Q60" i="39"/>
  <c r="N60" i="39"/>
  <c r="M60" i="39"/>
  <c r="Q59" i="39"/>
  <c r="N59" i="39"/>
  <c r="M59" i="39"/>
  <c r="Q58" i="39"/>
  <c r="N58" i="39"/>
  <c r="M58" i="39"/>
  <c r="Q57" i="39"/>
  <c r="N57" i="39"/>
  <c r="M57" i="39"/>
  <c r="Q56" i="39"/>
  <c r="N56" i="39"/>
  <c r="M56" i="39"/>
  <c r="Q55" i="39"/>
  <c r="N55" i="39"/>
  <c r="M55" i="39"/>
  <c r="Q54" i="39"/>
  <c r="N54" i="39"/>
  <c r="M54" i="39"/>
  <c r="Q53" i="39"/>
  <c r="N53" i="39"/>
  <c r="M53" i="39"/>
  <c r="Q52" i="39"/>
  <c r="N52" i="39"/>
  <c r="M52" i="39"/>
  <c r="Q51" i="39"/>
  <c r="N51" i="39"/>
  <c r="M51" i="39"/>
  <c r="Q50" i="39"/>
  <c r="N50" i="39"/>
  <c r="M50" i="39"/>
  <c r="Q49" i="39"/>
  <c r="N49" i="39"/>
  <c r="M49" i="39"/>
  <c r="Q48" i="39"/>
  <c r="N48" i="39"/>
  <c r="M48" i="39"/>
  <c r="Q47" i="39"/>
  <c r="N47" i="39"/>
  <c r="M47" i="39"/>
  <c r="Q46" i="39"/>
  <c r="N46" i="39"/>
  <c r="M46" i="39"/>
  <c r="Q45" i="39"/>
  <c r="N45" i="39"/>
  <c r="M45" i="39"/>
  <c r="Q44" i="39"/>
  <c r="N44" i="39"/>
  <c r="M44" i="39"/>
  <c r="Q43" i="39"/>
  <c r="N43" i="39"/>
  <c r="M43" i="39"/>
  <c r="Q42" i="39"/>
  <c r="N42" i="39"/>
  <c r="M42" i="39"/>
  <c r="Q41" i="39"/>
  <c r="N41" i="39"/>
  <c r="M41" i="39"/>
  <c r="Q40" i="39"/>
  <c r="N40" i="39"/>
  <c r="M40" i="39"/>
  <c r="Q39" i="39"/>
  <c r="N39" i="39"/>
  <c r="M39" i="39"/>
  <c r="Q38" i="39"/>
  <c r="N38" i="39"/>
  <c r="M38" i="39"/>
  <c r="Q37" i="39"/>
  <c r="N37" i="39"/>
  <c r="M37" i="39"/>
  <c r="Q36" i="39"/>
  <c r="N36" i="39"/>
  <c r="M36" i="39"/>
  <c r="Q35" i="39"/>
  <c r="N35" i="39"/>
  <c r="M35" i="39"/>
  <c r="Q34" i="39"/>
  <c r="N34" i="39"/>
  <c r="M34" i="39"/>
  <c r="Q33" i="39"/>
  <c r="N33" i="39"/>
  <c r="M33" i="39"/>
  <c r="Q32" i="39"/>
  <c r="N32" i="39"/>
  <c r="M32" i="39"/>
  <c r="Q31" i="39"/>
  <c r="N31" i="39"/>
  <c r="M31" i="39"/>
  <c r="Q30" i="39"/>
  <c r="N30" i="39"/>
  <c r="M30" i="39"/>
  <c r="Q29" i="39"/>
  <c r="N29" i="39"/>
  <c r="M29" i="39"/>
  <c r="Q28" i="39"/>
  <c r="N28" i="39"/>
  <c r="M28" i="39"/>
  <c r="Q27" i="39"/>
  <c r="N27" i="39"/>
  <c r="M27" i="39"/>
  <c r="Q26" i="39"/>
  <c r="N26" i="39"/>
  <c r="M26" i="39"/>
  <c r="Q25" i="39"/>
  <c r="N25" i="39"/>
  <c r="M25" i="39"/>
  <c r="Q24" i="39"/>
  <c r="N24" i="39"/>
  <c r="M24" i="39"/>
  <c r="Q23" i="39"/>
  <c r="N23" i="39"/>
  <c r="M23" i="39"/>
  <c r="Q22" i="39"/>
  <c r="N22" i="39"/>
  <c r="M22" i="39"/>
  <c r="Q21" i="39"/>
  <c r="N21" i="39"/>
  <c r="M21" i="39"/>
  <c r="Q20" i="39"/>
  <c r="N20" i="39"/>
  <c r="M20" i="39"/>
  <c r="Q19" i="39"/>
  <c r="N19" i="39"/>
  <c r="M19" i="39"/>
  <c r="Q18" i="39"/>
  <c r="N18" i="39"/>
  <c r="M18" i="39"/>
  <c r="Q17" i="39"/>
  <c r="N17" i="39"/>
  <c r="M17" i="39"/>
  <c r="Q16" i="39"/>
  <c r="N16" i="39"/>
  <c r="M16" i="39"/>
  <c r="Q15" i="39"/>
  <c r="N15" i="39"/>
  <c r="M15" i="39"/>
  <c r="Q14" i="39"/>
  <c r="N14" i="39"/>
  <c r="M14" i="39"/>
  <c r="Q13" i="39"/>
  <c r="N13" i="39"/>
  <c r="M13" i="39"/>
  <c r="Q12" i="39"/>
  <c r="N12" i="39"/>
  <c r="M12" i="39"/>
  <c r="Q11" i="39"/>
  <c r="N11" i="39"/>
  <c r="M11" i="39"/>
  <c r="Q10" i="39"/>
  <c r="N10" i="39"/>
  <c r="M10" i="39"/>
  <c r="Q85" i="39"/>
  <c r="N85" i="39"/>
  <c r="M85" i="39"/>
  <c r="Q9" i="39"/>
  <c r="N9" i="39"/>
  <c r="M9" i="39"/>
  <c r="F19" i="1" l="1"/>
  <c r="F16" i="1"/>
  <c r="F15" i="1"/>
  <c r="F14" i="1"/>
  <c r="F11" i="1"/>
  <c r="F10" i="1"/>
  <c r="F9" i="1"/>
  <c r="F21" i="1" l="1"/>
  <c r="F17" i="1"/>
  <c r="F12" i="1"/>
  <c r="B56" i="10" s="1"/>
  <c r="K4" i="5"/>
  <c r="K3" i="5"/>
  <c r="K2" i="5"/>
  <c r="K8" i="5" l="1"/>
  <c r="B68" i="39"/>
  <c r="B67" i="39"/>
  <c r="B66" i="39"/>
  <c r="B65" i="39"/>
  <c r="B64" i="39"/>
  <c r="B63" i="39"/>
  <c r="B62" i="39"/>
  <c r="B61" i="39"/>
  <c r="B60" i="39"/>
  <c r="B59" i="39"/>
  <c r="B58" i="39"/>
  <c r="B57" i="39"/>
  <c r="B56" i="39"/>
  <c r="B55" i="39"/>
  <c r="B54" i="39"/>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B10" i="39"/>
  <c r="B9" i="39"/>
  <c r="L4" i="5" l="1"/>
  <c r="L3" i="5"/>
  <c r="L2" i="5"/>
  <c r="D80" i="40"/>
  <c r="E80" i="40"/>
  <c r="S80" i="40"/>
  <c r="T80" i="40"/>
  <c r="U80" i="40"/>
  <c r="V80" i="40"/>
  <c r="W80" i="40"/>
  <c r="D79" i="40"/>
  <c r="E79" i="40"/>
  <c r="D78" i="40"/>
  <c r="E78" i="40"/>
  <c r="D77" i="40"/>
  <c r="E77" i="40"/>
  <c r="D76" i="40"/>
  <c r="E76" i="40"/>
  <c r="D75" i="40"/>
  <c r="E75" i="40"/>
  <c r="D74" i="40"/>
  <c r="E74" i="40"/>
  <c r="D73" i="40"/>
  <c r="E73" i="40"/>
  <c r="D72" i="40"/>
  <c r="E72" i="40"/>
  <c r="D71" i="40"/>
  <c r="E71" i="40"/>
  <c r="C3" i="40"/>
  <c r="D3" i="40"/>
  <c r="E3" i="40"/>
  <c r="F3" i="40"/>
  <c r="H3" i="40"/>
  <c r="I3" i="40"/>
  <c r="J3" i="40"/>
  <c r="K3" i="40"/>
  <c r="L3" i="40"/>
  <c r="M3" i="40"/>
  <c r="C4" i="40"/>
  <c r="D4" i="40"/>
  <c r="E4" i="40"/>
  <c r="F4" i="40"/>
  <c r="H4" i="40"/>
  <c r="I4" i="40"/>
  <c r="J4" i="40"/>
  <c r="K4" i="40"/>
  <c r="L4" i="40"/>
  <c r="M4" i="40"/>
  <c r="C5" i="40"/>
  <c r="D5" i="40"/>
  <c r="E5" i="40"/>
  <c r="F5" i="40"/>
  <c r="H5" i="40"/>
  <c r="I5" i="40"/>
  <c r="J5" i="40"/>
  <c r="K5" i="40"/>
  <c r="L5" i="40"/>
  <c r="M5" i="40"/>
  <c r="C6" i="40"/>
  <c r="D6" i="40"/>
  <c r="E6" i="40"/>
  <c r="F6" i="40"/>
  <c r="H6" i="40"/>
  <c r="I6" i="40"/>
  <c r="J6" i="40"/>
  <c r="K6" i="40"/>
  <c r="L6" i="40"/>
  <c r="M6" i="40"/>
  <c r="C7" i="40"/>
  <c r="D7" i="40"/>
  <c r="E7" i="40"/>
  <c r="F7" i="40"/>
  <c r="H7" i="40"/>
  <c r="I7" i="40"/>
  <c r="J7" i="40"/>
  <c r="K7" i="40"/>
  <c r="L7" i="40"/>
  <c r="M7" i="40"/>
  <c r="C8" i="40"/>
  <c r="D8" i="40"/>
  <c r="E8" i="40"/>
  <c r="F8" i="40"/>
  <c r="H8" i="40"/>
  <c r="I8" i="40"/>
  <c r="J8" i="40"/>
  <c r="K8" i="40"/>
  <c r="L8" i="40"/>
  <c r="M8" i="40"/>
  <c r="C9" i="40"/>
  <c r="D9" i="40"/>
  <c r="E9" i="40"/>
  <c r="F9" i="40"/>
  <c r="H9" i="40"/>
  <c r="I9" i="40"/>
  <c r="J9" i="40"/>
  <c r="K9" i="40"/>
  <c r="L9" i="40"/>
  <c r="M9" i="40"/>
  <c r="C10" i="40"/>
  <c r="D10" i="40"/>
  <c r="E10" i="40"/>
  <c r="F10" i="40"/>
  <c r="H10" i="40"/>
  <c r="I10" i="40"/>
  <c r="J10" i="40"/>
  <c r="K10" i="40"/>
  <c r="L10" i="40"/>
  <c r="M10" i="40"/>
  <c r="C11" i="40"/>
  <c r="D11" i="40"/>
  <c r="E11" i="40"/>
  <c r="F11" i="40"/>
  <c r="H11" i="40"/>
  <c r="I11" i="40"/>
  <c r="J11" i="40"/>
  <c r="K11" i="40"/>
  <c r="L11" i="40"/>
  <c r="M11" i="40"/>
  <c r="C12" i="40"/>
  <c r="D12" i="40"/>
  <c r="E12" i="40"/>
  <c r="F12" i="40"/>
  <c r="H12" i="40"/>
  <c r="I12" i="40"/>
  <c r="J12" i="40"/>
  <c r="K12" i="40"/>
  <c r="L12" i="40"/>
  <c r="M12" i="40"/>
  <c r="C13" i="40"/>
  <c r="D13" i="40"/>
  <c r="E13" i="40"/>
  <c r="F13" i="40"/>
  <c r="H13" i="40"/>
  <c r="I13" i="40"/>
  <c r="J13" i="40"/>
  <c r="K13" i="40"/>
  <c r="L13" i="40"/>
  <c r="M13" i="40"/>
  <c r="C14" i="40"/>
  <c r="D14" i="40"/>
  <c r="E14" i="40"/>
  <c r="F14" i="40"/>
  <c r="H14" i="40"/>
  <c r="I14" i="40"/>
  <c r="J14" i="40"/>
  <c r="K14" i="40"/>
  <c r="L14" i="40"/>
  <c r="M14" i="40"/>
  <c r="C15" i="40"/>
  <c r="D15" i="40"/>
  <c r="E15" i="40"/>
  <c r="F15" i="40"/>
  <c r="H15" i="40"/>
  <c r="I15" i="40"/>
  <c r="J15" i="40"/>
  <c r="K15" i="40"/>
  <c r="L15" i="40"/>
  <c r="M15" i="40"/>
  <c r="C16" i="40"/>
  <c r="D16" i="40"/>
  <c r="E16" i="40"/>
  <c r="F16" i="40"/>
  <c r="H16" i="40"/>
  <c r="I16" i="40"/>
  <c r="J16" i="40"/>
  <c r="K16" i="40"/>
  <c r="L16" i="40"/>
  <c r="M16" i="40"/>
  <c r="C17" i="40"/>
  <c r="D17" i="40"/>
  <c r="E17" i="40"/>
  <c r="F17" i="40"/>
  <c r="H17" i="40"/>
  <c r="I17" i="40"/>
  <c r="J17" i="40"/>
  <c r="K17" i="40"/>
  <c r="L17" i="40"/>
  <c r="M17" i="40"/>
  <c r="C18" i="40"/>
  <c r="D18" i="40"/>
  <c r="E18" i="40"/>
  <c r="F18" i="40"/>
  <c r="H18" i="40"/>
  <c r="I18" i="40"/>
  <c r="J18" i="40"/>
  <c r="K18" i="40"/>
  <c r="L18" i="40"/>
  <c r="M18" i="40"/>
  <c r="C19" i="40"/>
  <c r="D19" i="40"/>
  <c r="E19" i="40"/>
  <c r="F19" i="40"/>
  <c r="H19" i="40"/>
  <c r="I19" i="40"/>
  <c r="J19" i="40"/>
  <c r="K19" i="40"/>
  <c r="L19" i="40"/>
  <c r="M19" i="40"/>
  <c r="C20" i="40"/>
  <c r="D20" i="40"/>
  <c r="E20" i="40"/>
  <c r="F20" i="40"/>
  <c r="H20" i="40"/>
  <c r="I20" i="40"/>
  <c r="J20" i="40"/>
  <c r="K20" i="40"/>
  <c r="L20" i="40"/>
  <c r="M20" i="40"/>
  <c r="C21" i="40"/>
  <c r="D21" i="40"/>
  <c r="E21" i="40"/>
  <c r="F21" i="40"/>
  <c r="H21" i="40"/>
  <c r="I21" i="40"/>
  <c r="J21" i="40"/>
  <c r="K21" i="40"/>
  <c r="L21" i="40"/>
  <c r="M21" i="40"/>
  <c r="C22" i="40"/>
  <c r="D22" i="40"/>
  <c r="E22" i="40"/>
  <c r="F22" i="40"/>
  <c r="H22" i="40"/>
  <c r="I22" i="40"/>
  <c r="J22" i="40"/>
  <c r="K22" i="40"/>
  <c r="L22" i="40"/>
  <c r="M22" i="40"/>
  <c r="C23" i="40"/>
  <c r="D23" i="40"/>
  <c r="E23" i="40"/>
  <c r="F23" i="40"/>
  <c r="H23" i="40"/>
  <c r="I23" i="40"/>
  <c r="J23" i="40"/>
  <c r="K23" i="40"/>
  <c r="L23" i="40"/>
  <c r="M23" i="40"/>
  <c r="C24" i="40"/>
  <c r="D24" i="40"/>
  <c r="E24" i="40"/>
  <c r="F24" i="40"/>
  <c r="H24" i="40"/>
  <c r="I24" i="40"/>
  <c r="J24" i="40"/>
  <c r="K24" i="40"/>
  <c r="L24" i="40"/>
  <c r="M24" i="40"/>
  <c r="C25" i="40"/>
  <c r="D25" i="40"/>
  <c r="E25" i="40"/>
  <c r="F25" i="40"/>
  <c r="H25" i="40"/>
  <c r="I25" i="40"/>
  <c r="J25" i="40"/>
  <c r="K25" i="40"/>
  <c r="L25" i="40"/>
  <c r="M25" i="40"/>
  <c r="C26" i="40"/>
  <c r="D26" i="40"/>
  <c r="E26" i="40"/>
  <c r="F26" i="40"/>
  <c r="H26" i="40"/>
  <c r="I26" i="40"/>
  <c r="J26" i="40"/>
  <c r="K26" i="40"/>
  <c r="L26" i="40"/>
  <c r="M26" i="40"/>
  <c r="C27" i="40"/>
  <c r="D27" i="40"/>
  <c r="E27" i="40"/>
  <c r="F27" i="40"/>
  <c r="H27" i="40"/>
  <c r="I27" i="40"/>
  <c r="J27" i="40"/>
  <c r="K27" i="40"/>
  <c r="L27" i="40"/>
  <c r="M27" i="40"/>
  <c r="C28" i="40"/>
  <c r="D28" i="40"/>
  <c r="E28" i="40"/>
  <c r="F28" i="40"/>
  <c r="H28" i="40"/>
  <c r="I28" i="40"/>
  <c r="J28" i="40"/>
  <c r="K28" i="40"/>
  <c r="L28" i="40"/>
  <c r="M28" i="40"/>
  <c r="C29" i="40"/>
  <c r="D29" i="40"/>
  <c r="E29" i="40"/>
  <c r="F29" i="40"/>
  <c r="H29" i="40"/>
  <c r="I29" i="40"/>
  <c r="J29" i="40"/>
  <c r="K29" i="40"/>
  <c r="L29" i="40"/>
  <c r="M29" i="40"/>
  <c r="C30" i="40"/>
  <c r="D30" i="40"/>
  <c r="E30" i="40"/>
  <c r="F30" i="40"/>
  <c r="H30" i="40"/>
  <c r="I30" i="40"/>
  <c r="J30" i="40"/>
  <c r="K30" i="40"/>
  <c r="L30" i="40"/>
  <c r="M30" i="40"/>
  <c r="C31" i="40"/>
  <c r="D31" i="40"/>
  <c r="E31" i="40"/>
  <c r="F31" i="40"/>
  <c r="H31" i="40"/>
  <c r="I31" i="40"/>
  <c r="J31" i="40"/>
  <c r="K31" i="40"/>
  <c r="L31" i="40"/>
  <c r="M31" i="40"/>
  <c r="C32" i="40"/>
  <c r="D32" i="40"/>
  <c r="E32" i="40"/>
  <c r="F32" i="40"/>
  <c r="H32" i="40"/>
  <c r="I32" i="40"/>
  <c r="J32" i="40"/>
  <c r="K32" i="40"/>
  <c r="L32" i="40"/>
  <c r="M32" i="40"/>
  <c r="C33" i="40"/>
  <c r="D33" i="40"/>
  <c r="E33" i="40"/>
  <c r="F33" i="40"/>
  <c r="H33" i="40"/>
  <c r="I33" i="40"/>
  <c r="J33" i="40"/>
  <c r="K33" i="40"/>
  <c r="L33" i="40"/>
  <c r="M33" i="40"/>
  <c r="C34" i="40"/>
  <c r="D34" i="40"/>
  <c r="E34" i="40"/>
  <c r="F34" i="40"/>
  <c r="H34" i="40"/>
  <c r="I34" i="40"/>
  <c r="J34" i="40"/>
  <c r="K34" i="40"/>
  <c r="L34" i="40"/>
  <c r="M34" i="40"/>
  <c r="C35" i="40"/>
  <c r="D35" i="40"/>
  <c r="E35" i="40"/>
  <c r="F35" i="40"/>
  <c r="H35" i="40"/>
  <c r="I35" i="40"/>
  <c r="J35" i="40"/>
  <c r="K35" i="40"/>
  <c r="L35" i="40"/>
  <c r="M35" i="40"/>
  <c r="C36" i="40"/>
  <c r="D36" i="40"/>
  <c r="E36" i="40"/>
  <c r="F36" i="40"/>
  <c r="H36" i="40"/>
  <c r="I36" i="40"/>
  <c r="J36" i="40"/>
  <c r="K36" i="40"/>
  <c r="L36" i="40"/>
  <c r="M36" i="40"/>
  <c r="C37" i="40"/>
  <c r="D37" i="40"/>
  <c r="E37" i="40"/>
  <c r="F37" i="40"/>
  <c r="H37" i="40"/>
  <c r="I37" i="40"/>
  <c r="J37" i="40"/>
  <c r="K37" i="40"/>
  <c r="L37" i="40"/>
  <c r="M37" i="40"/>
  <c r="C38" i="40"/>
  <c r="D38" i="40"/>
  <c r="E38" i="40"/>
  <c r="F38" i="40"/>
  <c r="H38" i="40"/>
  <c r="I38" i="40"/>
  <c r="J38" i="40"/>
  <c r="K38" i="40"/>
  <c r="L38" i="40"/>
  <c r="M38" i="40"/>
  <c r="C39" i="40"/>
  <c r="D39" i="40"/>
  <c r="E39" i="40"/>
  <c r="F39" i="40"/>
  <c r="H39" i="40"/>
  <c r="I39" i="40"/>
  <c r="J39" i="40"/>
  <c r="K39" i="40"/>
  <c r="L39" i="40"/>
  <c r="M39" i="40"/>
  <c r="C40" i="40"/>
  <c r="D40" i="40"/>
  <c r="E40" i="40"/>
  <c r="F40" i="40"/>
  <c r="H40" i="40"/>
  <c r="I40" i="40"/>
  <c r="J40" i="40"/>
  <c r="K40" i="40"/>
  <c r="L40" i="40"/>
  <c r="M40" i="40"/>
  <c r="C41" i="40"/>
  <c r="D41" i="40"/>
  <c r="E41" i="40"/>
  <c r="F41" i="40"/>
  <c r="H41" i="40"/>
  <c r="I41" i="40"/>
  <c r="J41" i="40"/>
  <c r="K41" i="40"/>
  <c r="L41" i="40"/>
  <c r="M41" i="40"/>
  <c r="C42" i="40"/>
  <c r="D42" i="40"/>
  <c r="E42" i="40"/>
  <c r="F42" i="40"/>
  <c r="H42" i="40"/>
  <c r="I42" i="40"/>
  <c r="J42" i="40"/>
  <c r="K42" i="40"/>
  <c r="L42" i="40"/>
  <c r="M42" i="40"/>
  <c r="C43" i="40"/>
  <c r="D43" i="40"/>
  <c r="E43" i="40"/>
  <c r="F43" i="40"/>
  <c r="H43" i="40"/>
  <c r="I43" i="40"/>
  <c r="J43" i="40"/>
  <c r="K43" i="40"/>
  <c r="L43" i="40"/>
  <c r="M43" i="40"/>
  <c r="C44" i="40"/>
  <c r="D44" i="40"/>
  <c r="E44" i="40"/>
  <c r="F44" i="40"/>
  <c r="H44" i="40"/>
  <c r="I44" i="40"/>
  <c r="J44" i="40"/>
  <c r="K44" i="40"/>
  <c r="L44" i="40"/>
  <c r="M44" i="40"/>
  <c r="C45" i="40"/>
  <c r="D45" i="40"/>
  <c r="E45" i="40"/>
  <c r="F45" i="40"/>
  <c r="H45" i="40"/>
  <c r="I45" i="40"/>
  <c r="J45" i="40"/>
  <c r="K45" i="40"/>
  <c r="L45" i="40"/>
  <c r="M45" i="40"/>
  <c r="C46" i="40"/>
  <c r="D46" i="40"/>
  <c r="E46" i="40"/>
  <c r="F46" i="40"/>
  <c r="H46" i="40"/>
  <c r="I46" i="40"/>
  <c r="J46" i="40"/>
  <c r="K46" i="40"/>
  <c r="L46" i="40"/>
  <c r="M46" i="40"/>
  <c r="C47" i="40"/>
  <c r="D47" i="40"/>
  <c r="E47" i="40"/>
  <c r="F47" i="40"/>
  <c r="H47" i="40"/>
  <c r="I47" i="40"/>
  <c r="J47" i="40"/>
  <c r="K47" i="40"/>
  <c r="L47" i="40"/>
  <c r="M47" i="40"/>
  <c r="C48" i="40"/>
  <c r="D48" i="40"/>
  <c r="E48" i="40"/>
  <c r="F48" i="40"/>
  <c r="H48" i="40"/>
  <c r="I48" i="40"/>
  <c r="J48" i="40"/>
  <c r="K48" i="40"/>
  <c r="L48" i="40"/>
  <c r="M48" i="40"/>
  <c r="C49" i="40"/>
  <c r="D49" i="40"/>
  <c r="E49" i="40"/>
  <c r="F49" i="40"/>
  <c r="H49" i="40"/>
  <c r="I49" i="40"/>
  <c r="J49" i="40"/>
  <c r="K49" i="40"/>
  <c r="L49" i="40"/>
  <c r="M49" i="40"/>
  <c r="C50" i="40"/>
  <c r="D50" i="40"/>
  <c r="E50" i="40"/>
  <c r="F50" i="40"/>
  <c r="H50" i="40"/>
  <c r="I50" i="40"/>
  <c r="J50" i="40"/>
  <c r="K50" i="40"/>
  <c r="L50" i="40"/>
  <c r="M50" i="40"/>
  <c r="C51" i="40"/>
  <c r="D51" i="40"/>
  <c r="E51" i="40"/>
  <c r="F51" i="40"/>
  <c r="H51" i="40"/>
  <c r="I51" i="40"/>
  <c r="J51" i="40"/>
  <c r="K51" i="40"/>
  <c r="L51" i="40"/>
  <c r="M51" i="40"/>
  <c r="C52" i="40"/>
  <c r="D52" i="40"/>
  <c r="E52" i="40"/>
  <c r="F52" i="40"/>
  <c r="H52" i="40"/>
  <c r="I52" i="40"/>
  <c r="J52" i="40"/>
  <c r="K52" i="40"/>
  <c r="L52" i="40"/>
  <c r="M52" i="40"/>
  <c r="C53" i="40"/>
  <c r="D53" i="40"/>
  <c r="E53" i="40"/>
  <c r="F53" i="40"/>
  <c r="H53" i="40"/>
  <c r="I53" i="40"/>
  <c r="J53" i="40"/>
  <c r="K53" i="40"/>
  <c r="L53" i="40"/>
  <c r="M53" i="40"/>
  <c r="C54" i="40"/>
  <c r="D54" i="40"/>
  <c r="E54" i="40"/>
  <c r="F54" i="40"/>
  <c r="H54" i="40"/>
  <c r="I54" i="40"/>
  <c r="J54" i="40"/>
  <c r="K54" i="40"/>
  <c r="L54" i="40"/>
  <c r="M54" i="40"/>
  <c r="C55" i="40"/>
  <c r="D55" i="40"/>
  <c r="E55" i="40"/>
  <c r="F55" i="40"/>
  <c r="H55" i="40"/>
  <c r="I55" i="40"/>
  <c r="J55" i="40"/>
  <c r="K55" i="40"/>
  <c r="L55" i="40"/>
  <c r="M55" i="40"/>
  <c r="C56" i="40"/>
  <c r="D56" i="40"/>
  <c r="E56" i="40"/>
  <c r="F56" i="40"/>
  <c r="H56" i="40"/>
  <c r="I56" i="40"/>
  <c r="J56" i="40"/>
  <c r="K56" i="40"/>
  <c r="L56" i="40"/>
  <c r="M56" i="40"/>
  <c r="C57" i="40"/>
  <c r="D57" i="40"/>
  <c r="E57" i="40"/>
  <c r="F57" i="40"/>
  <c r="H57" i="40"/>
  <c r="I57" i="40"/>
  <c r="J57" i="40"/>
  <c r="K57" i="40"/>
  <c r="L57" i="40"/>
  <c r="M57" i="40"/>
  <c r="C58" i="40"/>
  <c r="D58" i="40"/>
  <c r="E58" i="40"/>
  <c r="F58" i="40"/>
  <c r="H58" i="40"/>
  <c r="I58" i="40"/>
  <c r="J58" i="40"/>
  <c r="K58" i="40"/>
  <c r="L58" i="40"/>
  <c r="M58" i="40"/>
  <c r="C59" i="40"/>
  <c r="D59" i="40"/>
  <c r="E59" i="40"/>
  <c r="F59" i="40"/>
  <c r="H59" i="40"/>
  <c r="I59" i="40"/>
  <c r="J59" i="40"/>
  <c r="K59" i="40"/>
  <c r="L59" i="40"/>
  <c r="M59" i="40"/>
  <c r="C60" i="40"/>
  <c r="D60" i="40"/>
  <c r="E60" i="40"/>
  <c r="F60" i="40"/>
  <c r="H60" i="40"/>
  <c r="I60" i="40"/>
  <c r="J60" i="40"/>
  <c r="K60" i="40"/>
  <c r="L60" i="40"/>
  <c r="M60" i="40"/>
  <c r="C61" i="40"/>
  <c r="D61" i="40"/>
  <c r="E61" i="40"/>
  <c r="F61" i="40"/>
  <c r="H61" i="40"/>
  <c r="I61" i="40"/>
  <c r="J61" i="40"/>
  <c r="K61" i="40"/>
  <c r="L61" i="40"/>
  <c r="M61" i="40"/>
  <c r="C62" i="40"/>
  <c r="D62" i="40"/>
  <c r="E62" i="40"/>
  <c r="F62" i="40"/>
  <c r="H62" i="40"/>
  <c r="I62" i="40"/>
  <c r="J62" i="40"/>
  <c r="K62" i="40"/>
  <c r="L62" i="40"/>
  <c r="M62" i="40"/>
  <c r="C63" i="40"/>
  <c r="D63" i="40"/>
  <c r="E63" i="40"/>
  <c r="F63" i="40"/>
  <c r="H63" i="40"/>
  <c r="I63" i="40"/>
  <c r="J63" i="40"/>
  <c r="K63" i="40"/>
  <c r="L63" i="40"/>
  <c r="M63" i="40"/>
  <c r="C64" i="40"/>
  <c r="D64" i="40"/>
  <c r="E64" i="40"/>
  <c r="F64" i="40"/>
  <c r="H64" i="40"/>
  <c r="I64" i="40"/>
  <c r="J64" i="40"/>
  <c r="K64" i="40"/>
  <c r="L64" i="40"/>
  <c r="M64" i="40"/>
  <c r="C65" i="40"/>
  <c r="D65" i="40"/>
  <c r="E65" i="40"/>
  <c r="F65" i="40"/>
  <c r="H65" i="40"/>
  <c r="I65" i="40"/>
  <c r="J65" i="40"/>
  <c r="K65" i="40"/>
  <c r="L65" i="40"/>
  <c r="M65" i="40"/>
  <c r="C66" i="40"/>
  <c r="D66" i="40"/>
  <c r="E66" i="40"/>
  <c r="F66" i="40"/>
  <c r="H66" i="40"/>
  <c r="I66" i="40"/>
  <c r="J66" i="40"/>
  <c r="K66" i="40"/>
  <c r="L66" i="40"/>
  <c r="M66" i="40"/>
  <c r="D2" i="40"/>
  <c r="E2" i="40"/>
  <c r="F2" i="40"/>
  <c r="H2" i="40"/>
  <c r="I2" i="40"/>
  <c r="J2" i="40"/>
  <c r="K2" i="40"/>
  <c r="L2" i="40"/>
  <c r="M2" i="40"/>
  <c r="C2" i="40"/>
  <c r="A72" i="40"/>
  <c r="B72" i="40"/>
  <c r="A73" i="40"/>
  <c r="B73" i="40"/>
  <c r="A74" i="40"/>
  <c r="B74" i="40"/>
  <c r="A75" i="40"/>
  <c r="B75" i="40"/>
  <c r="A76" i="40"/>
  <c r="B76" i="40"/>
  <c r="A77" i="40"/>
  <c r="B77" i="40"/>
  <c r="A78" i="40"/>
  <c r="B78" i="40"/>
  <c r="A79" i="40"/>
  <c r="B79" i="40"/>
  <c r="A80" i="40"/>
  <c r="B80" i="40"/>
  <c r="B71" i="40"/>
  <c r="A71" i="40"/>
  <c r="A3" i="40"/>
  <c r="B3" i="40"/>
  <c r="A4" i="40"/>
  <c r="B4" i="40"/>
  <c r="A5" i="40"/>
  <c r="B5" i="40"/>
  <c r="A6" i="40"/>
  <c r="B6" i="40"/>
  <c r="A7" i="40"/>
  <c r="B7" i="40"/>
  <c r="A8" i="40"/>
  <c r="B8" i="40"/>
  <c r="A9" i="40"/>
  <c r="B9" i="40"/>
  <c r="A10" i="40"/>
  <c r="B10" i="40"/>
  <c r="A11" i="40"/>
  <c r="B11" i="40"/>
  <c r="A12" i="40"/>
  <c r="B12" i="40"/>
  <c r="A13" i="40"/>
  <c r="B13" i="40"/>
  <c r="A14" i="40"/>
  <c r="B14" i="40"/>
  <c r="A15" i="40"/>
  <c r="B15" i="40"/>
  <c r="A16" i="40"/>
  <c r="B16" i="40"/>
  <c r="A17" i="40"/>
  <c r="B17" i="40"/>
  <c r="A18" i="40"/>
  <c r="B18" i="40"/>
  <c r="A19" i="40"/>
  <c r="B19" i="40"/>
  <c r="A20" i="40"/>
  <c r="B20" i="40"/>
  <c r="A21" i="40"/>
  <c r="B21" i="40"/>
  <c r="A22" i="40"/>
  <c r="B22" i="40"/>
  <c r="A23" i="40"/>
  <c r="B23" i="40"/>
  <c r="A24" i="40"/>
  <c r="B24" i="40"/>
  <c r="A25" i="40"/>
  <c r="B25" i="40"/>
  <c r="A26" i="40"/>
  <c r="B26" i="40"/>
  <c r="A27" i="40"/>
  <c r="B27" i="40"/>
  <c r="A28" i="40"/>
  <c r="B28" i="40"/>
  <c r="A29" i="40"/>
  <c r="B29" i="40"/>
  <c r="A30" i="40"/>
  <c r="B30" i="40"/>
  <c r="A31" i="40"/>
  <c r="B31" i="40"/>
  <c r="A32" i="40"/>
  <c r="B32" i="40"/>
  <c r="A33" i="40"/>
  <c r="B33" i="40"/>
  <c r="A34" i="40"/>
  <c r="B34" i="40"/>
  <c r="A35" i="40"/>
  <c r="B35" i="40"/>
  <c r="A36" i="40"/>
  <c r="B36" i="40"/>
  <c r="A37" i="40"/>
  <c r="B37" i="40"/>
  <c r="A38" i="40"/>
  <c r="B38" i="40"/>
  <c r="A39" i="40"/>
  <c r="B39" i="40"/>
  <c r="A40" i="40"/>
  <c r="B40" i="40"/>
  <c r="A41" i="40"/>
  <c r="B41" i="40"/>
  <c r="A42" i="40"/>
  <c r="B42" i="40"/>
  <c r="A43" i="40"/>
  <c r="B43" i="40"/>
  <c r="A44" i="40"/>
  <c r="B44" i="40"/>
  <c r="A45" i="40"/>
  <c r="B45" i="40"/>
  <c r="A46" i="40"/>
  <c r="B46" i="40"/>
  <c r="A47" i="40"/>
  <c r="B47" i="40"/>
  <c r="A48" i="40"/>
  <c r="B48" i="40"/>
  <c r="A49" i="40"/>
  <c r="B49" i="40"/>
  <c r="A50" i="40"/>
  <c r="B50" i="40"/>
  <c r="A51" i="40"/>
  <c r="B51" i="40"/>
  <c r="A52" i="40"/>
  <c r="B52" i="40"/>
  <c r="A53" i="40"/>
  <c r="B53" i="40"/>
  <c r="A54" i="40"/>
  <c r="B54" i="40"/>
  <c r="A55" i="40"/>
  <c r="B55" i="40"/>
  <c r="A56" i="40"/>
  <c r="B56" i="40"/>
  <c r="A57" i="40"/>
  <c r="B57" i="40"/>
  <c r="A58" i="40"/>
  <c r="B58" i="40"/>
  <c r="A59" i="40"/>
  <c r="B59" i="40"/>
  <c r="A60" i="40"/>
  <c r="B60" i="40"/>
  <c r="A61" i="40"/>
  <c r="B61" i="40"/>
  <c r="A62" i="40"/>
  <c r="B62" i="40"/>
  <c r="A63" i="40"/>
  <c r="B63" i="40"/>
  <c r="A64" i="40"/>
  <c r="B64" i="40"/>
  <c r="A65" i="40"/>
  <c r="B65" i="40"/>
  <c r="A66" i="40"/>
  <c r="B66" i="40"/>
  <c r="B2" i="40"/>
  <c r="A2" i="40"/>
  <c r="W94" i="38"/>
  <c r="W93" i="38"/>
  <c r="G94" i="38"/>
  <c r="H94" i="38"/>
  <c r="I94" i="38"/>
  <c r="J94" i="38"/>
  <c r="K94" i="38"/>
  <c r="L94" i="38"/>
  <c r="M94" i="38"/>
  <c r="N94" i="38"/>
  <c r="Q94" i="38"/>
  <c r="R94" i="38"/>
  <c r="S94" i="38"/>
  <c r="T94" i="38"/>
  <c r="H93" i="38"/>
  <c r="I93" i="38"/>
  <c r="J93" i="38"/>
  <c r="K93" i="38"/>
  <c r="L93" i="38"/>
  <c r="M93" i="38"/>
  <c r="N93" i="38"/>
  <c r="Q93" i="38"/>
  <c r="R93" i="38"/>
  <c r="S93" i="38"/>
  <c r="T93" i="38"/>
  <c r="G93" i="38"/>
  <c r="D94" i="38"/>
  <c r="E94" i="38"/>
  <c r="F94" i="38"/>
  <c r="E93" i="38"/>
  <c r="F93" i="38"/>
  <c r="D93" i="38"/>
  <c r="C93" i="38"/>
  <c r="C94" i="38" s="1"/>
  <c r="W92" i="38"/>
  <c r="W91" i="38"/>
  <c r="G92" i="38"/>
  <c r="H92" i="38"/>
  <c r="I92" i="38"/>
  <c r="J92" i="38"/>
  <c r="K92" i="38"/>
  <c r="L92" i="38"/>
  <c r="M92" i="38"/>
  <c r="N92" i="38"/>
  <c r="Q92" i="38"/>
  <c r="R92" i="38"/>
  <c r="S92" i="38"/>
  <c r="T92" i="38"/>
  <c r="H91" i="38"/>
  <c r="I91" i="38"/>
  <c r="J91" i="38"/>
  <c r="K91" i="38"/>
  <c r="L91" i="38"/>
  <c r="M91" i="38"/>
  <c r="N91" i="38"/>
  <c r="Q91" i="38"/>
  <c r="R91" i="38"/>
  <c r="S91" i="38"/>
  <c r="T91" i="38"/>
  <c r="G91" i="38"/>
  <c r="D92" i="38"/>
  <c r="E92" i="38"/>
  <c r="F92" i="38"/>
  <c r="E91" i="38"/>
  <c r="F91" i="38"/>
  <c r="D91" i="38"/>
  <c r="C91" i="38"/>
  <c r="C92" i="38" s="1"/>
  <c r="W90" i="38"/>
  <c r="W89" i="38"/>
  <c r="G90" i="38"/>
  <c r="H90" i="38"/>
  <c r="I90" i="38"/>
  <c r="J90" i="38"/>
  <c r="K90" i="38"/>
  <c r="L90" i="38"/>
  <c r="M90" i="38"/>
  <c r="N90" i="38"/>
  <c r="Q90" i="38"/>
  <c r="R90" i="38"/>
  <c r="S90" i="38"/>
  <c r="T90" i="38"/>
  <c r="H89" i="38"/>
  <c r="I89" i="38"/>
  <c r="J89" i="38"/>
  <c r="K89" i="38"/>
  <c r="L89" i="38"/>
  <c r="M89" i="38"/>
  <c r="N89" i="38"/>
  <c r="Q89" i="38"/>
  <c r="R89" i="38"/>
  <c r="S89" i="38"/>
  <c r="T89" i="38"/>
  <c r="G89" i="38"/>
  <c r="D90" i="38"/>
  <c r="E90" i="38"/>
  <c r="F90" i="38"/>
  <c r="E89" i="38"/>
  <c r="F89" i="38"/>
  <c r="D89" i="38"/>
  <c r="C89" i="38"/>
  <c r="C90" i="38" s="1"/>
  <c r="W88" i="38"/>
  <c r="W87" i="38"/>
  <c r="G88" i="38"/>
  <c r="H88" i="38"/>
  <c r="I88" i="38"/>
  <c r="J88" i="38"/>
  <c r="K88" i="38"/>
  <c r="L88" i="38"/>
  <c r="M88" i="38"/>
  <c r="N88" i="38"/>
  <c r="Q88" i="38"/>
  <c r="R88" i="38"/>
  <c r="S88" i="38"/>
  <c r="T88" i="38"/>
  <c r="H87" i="38"/>
  <c r="I87" i="38"/>
  <c r="J87" i="38"/>
  <c r="K87" i="38"/>
  <c r="L87" i="38"/>
  <c r="M87" i="38"/>
  <c r="N87" i="38"/>
  <c r="Q87" i="38"/>
  <c r="R87" i="38"/>
  <c r="S87" i="38"/>
  <c r="T87" i="38"/>
  <c r="G87" i="38"/>
  <c r="D88" i="38"/>
  <c r="E88" i="38"/>
  <c r="F88" i="38"/>
  <c r="E87" i="38"/>
  <c r="F87" i="38"/>
  <c r="D87" i="38"/>
  <c r="C87" i="38"/>
  <c r="C88" i="38" s="1"/>
  <c r="W86" i="38"/>
  <c r="W85" i="38"/>
  <c r="G86" i="38"/>
  <c r="H86" i="38"/>
  <c r="I86" i="38"/>
  <c r="J86" i="38"/>
  <c r="K86" i="38"/>
  <c r="L86" i="38"/>
  <c r="M86" i="38"/>
  <c r="N86" i="38"/>
  <c r="Q86" i="38"/>
  <c r="R86" i="38"/>
  <c r="S86" i="38"/>
  <c r="T86" i="38"/>
  <c r="H85" i="38"/>
  <c r="I85" i="38"/>
  <c r="J85" i="38"/>
  <c r="K85" i="38"/>
  <c r="L85" i="38"/>
  <c r="M85" i="38"/>
  <c r="N85" i="38"/>
  <c r="Q85" i="38"/>
  <c r="R85" i="38"/>
  <c r="S85" i="38"/>
  <c r="T85" i="38"/>
  <c r="G85" i="38"/>
  <c r="D86" i="38"/>
  <c r="E86" i="38"/>
  <c r="F86" i="38"/>
  <c r="E85" i="38"/>
  <c r="F85" i="38"/>
  <c r="D85" i="38"/>
  <c r="C85" i="38"/>
  <c r="C86" i="38" s="1"/>
  <c r="W84" i="38"/>
  <c r="W83" i="38"/>
  <c r="G84" i="38"/>
  <c r="H84" i="38"/>
  <c r="I84" i="38"/>
  <c r="J84" i="38"/>
  <c r="K84" i="38"/>
  <c r="L84" i="38"/>
  <c r="M84" i="38"/>
  <c r="N84" i="38"/>
  <c r="Q84" i="38"/>
  <c r="R84" i="38"/>
  <c r="S84" i="38"/>
  <c r="T84" i="38"/>
  <c r="H83" i="38"/>
  <c r="I83" i="38"/>
  <c r="J83" i="38"/>
  <c r="K83" i="38"/>
  <c r="L83" i="38"/>
  <c r="M83" i="38"/>
  <c r="N83" i="38"/>
  <c r="Q83" i="38"/>
  <c r="R83" i="38"/>
  <c r="S83" i="38"/>
  <c r="T83" i="38"/>
  <c r="G83" i="38"/>
  <c r="D84" i="38"/>
  <c r="E84" i="38"/>
  <c r="F84" i="38"/>
  <c r="E83" i="38"/>
  <c r="F83" i="38"/>
  <c r="D83" i="38"/>
  <c r="C83" i="38"/>
  <c r="C84" i="38" s="1"/>
  <c r="W82" i="38"/>
  <c r="W81" i="38"/>
  <c r="G82" i="38"/>
  <c r="H82" i="38"/>
  <c r="I82" i="38"/>
  <c r="J82" i="38"/>
  <c r="K82" i="38"/>
  <c r="L82" i="38"/>
  <c r="M82" i="38"/>
  <c r="N82" i="38"/>
  <c r="Q82" i="38"/>
  <c r="R82" i="38"/>
  <c r="S82" i="38"/>
  <c r="T82" i="38"/>
  <c r="H81" i="38"/>
  <c r="I81" i="38"/>
  <c r="J81" i="38"/>
  <c r="K81" i="38"/>
  <c r="L81" i="38"/>
  <c r="M81" i="38"/>
  <c r="N81" i="38"/>
  <c r="Q81" i="38"/>
  <c r="R81" i="38"/>
  <c r="S81" i="38"/>
  <c r="T81" i="38"/>
  <c r="G81" i="38"/>
  <c r="D82" i="38"/>
  <c r="E82" i="38"/>
  <c r="F82" i="38"/>
  <c r="E81" i="38"/>
  <c r="F81" i="38"/>
  <c r="D81" i="38"/>
  <c r="C81" i="38"/>
  <c r="C82" i="38" s="1"/>
  <c r="W80" i="38"/>
  <c r="W79" i="38"/>
  <c r="G80" i="38"/>
  <c r="H80" i="38"/>
  <c r="I80" i="38"/>
  <c r="J80" i="38"/>
  <c r="K80" i="38"/>
  <c r="L80" i="38"/>
  <c r="M80" i="38"/>
  <c r="N80" i="38"/>
  <c r="Q80" i="38"/>
  <c r="R80" i="38"/>
  <c r="S80" i="38"/>
  <c r="T80" i="38"/>
  <c r="H79" i="38"/>
  <c r="I79" i="38"/>
  <c r="J79" i="38"/>
  <c r="K79" i="38"/>
  <c r="L79" i="38"/>
  <c r="M79" i="38"/>
  <c r="N79" i="38"/>
  <c r="Q79" i="38"/>
  <c r="R79" i="38"/>
  <c r="S79" i="38"/>
  <c r="T79" i="38"/>
  <c r="G79" i="38"/>
  <c r="D80" i="38"/>
  <c r="E80" i="38"/>
  <c r="F80" i="38"/>
  <c r="E79" i="38"/>
  <c r="F79" i="38"/>
  <c r="D79" i="38"/>
  <c r="C79" i="38"/>
  <c r="C80" i="38" s="1"/>
  <c r="W78" i="38"/>
  <c r="W77" i="38"/>
  <c r="G78" i="38"/>
  <c r="H78" i="38"/>
  <c r="I78" i="38"/>
  <c r="J78" i="38"/>
  <c r="K78" i="38"/>
  <c r="L78" i="38"/>
  <c r="M78" i="38"/>
  <c r="N78" i="38"/>
  <c r="Q78" i="38"/>
  <c r="R78" i="38"/>
  <c r="S78" i="38"/>
  <c r="T78" i="38"/>
  <c r="H77" i="38"/>
  <c r="I77" i="38"/>
  <c r="J77" i="38"/>
  <c r="K77" i="38"/>
  <c r="L77" i="38"/>
  <c r="M77" i="38"/>
  <c r="N77" i="38"/>
  <c r="Q77" i="38"/>
  <c r="R77" i="38"/>
  <c r="S77" i="38"/>
  <c r="T77" i="38"/>
  <c r="G77" i="38"/>
  <c r="D78" i="38"/>
  <c r="E78" i="38"/>
  <c r="F78" i="38"/>
  <c r="E77" i="38"/>
  <c r="F77" i="38"/>
  <c r="D77" i="38"/>
  <c r="C77" i="38"/>
  <c r="C78" i="38" s="1"/>
  <c r="W76" i="38"/>
  <c r="W75" i="38"/>
  <c r="G76" i="38"/>
  <c r="H76" i="38"/>
  <c r="I76" i="38"/>
  <c r="J76" i="38"/>
  <c r="K76" i="38"/>
  <c r="L76" i="38"/>
  <c r="M76" i="38"/>
  <c r="N76" i="38"/>
  <c r="Q76" i="38"/>
  <c r="R76" i="38"/>
  <c r="S76" i="38"/>
  <c r="T76" i="38"/>
  <c r="H75" i="38"/>
  <c r="I75" i="38"/>
  <c r="J75" i="38"/>
  <c r="K75" i="38"/>
  <c r="L75" i="38"/>
  <c r="M75" i="38"/>
  <c r="N75" i="38"/>
  <c r="Q75" i="38"/>
  <c r="R75" i="38"/>
  <c r="S75" i="38"/>
  <c r="T75" i="38"/>
  <c r="G75" i="38"/>
  <c r="D76" i="38"/>
  <c r="E76" i="38"/>
  <c r="F76" i="38"/>
  <c r="E75" i="38"/>
  <c r="F75" i="38"/>
  <c r="D75" i="38"/>
  <c r="C75" i="38"/>
  <c r="C76" i="38" s="1"/>
  <c r="G5" i="38"/>
  <c r="H5" i="38"/>
  <c r="I5" i="38"/>
  <c r="J5" i="38"/>
  <c r="K5" i="38"/>
  <c r="L5" i="38"/>
  <c r="M5" i="38"/>
  <c r="N5" i="38"/>
  <c r="Q5" i="38"/>
  <c r="R5" i="38"/>
  <c r="S5" i="38"/>
  <c r="T5" i="38"/>
  <c r="G6" i="38"/>
  <c r="H6" i="38"/>
  <c r="I6" i="38"/>
  <c r="J6" i="38"/>
  <c r="K6" i="38"/>
  <c r="L6" i="38"/>
  <c r="M6" i="38"/>
  <c r="N6" i="38"/>
  <c r="Q6" i="38"/>
  <c r="R6" i="38"/>
  <c r="S6" i="38"/>
  <c r="T6" i="38"/>
  <c r="G7" i="38"/>
  <c r="H7" i="38"/>
  <c r="I7" i="38"/>
  <c r="J7" i="38"/>
  <c r="K7" i="38"/>
  <c r="L7" i="38"/>
  <c r="M7" i="38"/>
  <c r="N7" i="38"/>
  <c r="Q7" i="38"/>
  <c r="R7" i="38"/>
  <c r="S7" i="38"/>
  <c r="T7" i="38"/>
  <c r="G8" i="38"/>
  <c r="H8" i="38"/>
  <c r="I8" i="38"/>
  <c r="J8" i="38"/>
  <c r="K8" i="38"/>
  <c r="L8" i="38"/>
  <c r="M8" i="38"/>
  <c r="N8" i="38"/>
  <c r="Q8" i="38"/>
  <c r="R8" i="38"/>
  <c r="S8" i="38"/>
  <c r="T8" i="38"/>
  <c r="G9" i="38"/>
  <c r="H9" i="38"/>
  <c r="I9" i="38"/>
  <c r="J9" i="38"/>
  <c r="K9" i="38"/>
  <c r="L9" i="38"/>
  <c r="M9" i="38"/>
  <c r="N9" i="38"/>
  <c r="Q9" i="38"/>
  <c r="R9" i="38"/>
  <c r="S9" i="38"/>
  <c r="T9" i="38"/>
  <c r="G10" i="38"/>
  <c r="H10" i="38"/>
  <c r="I10" i="38"/>
  <c r="J10" i="38"/>
  <c r="K10" i="38"/>
  <c r="L10" i="38"/>
  <c r="M10" i="38"/>
  <c r="N10" i="38"/>
  <c r="Q10" i="38"/>
  <c r="R10" i="38"/>
  <c r="S10" i="38"/>
  <c r="T10" i="38"/>
  <c r="G11" i="38"/>
  <c r="H11" i="38"/>
  <c r="I11" i="38"/>
  <c r="J11" i="38"/>
  <c r="K11" i="38"/>
  <c r="L11" i="38"/>
  <c r="M11" i="38"/>
  <c r="N11" i="38"/>
  <c r="Q11" i="38"/>
  <c r="R11" i="38"/>
  <c r="S11" i="38"/>
  <c r="T11" i="38"/>
  <c r="G12" i="38"/>
  <c r="H12" i="38"/>
  <c r="I12" i="38"/>
  <c r="J12" i="38"/>
  <c r="K12" i="38"/>
  <c r="L12" i="38"/>
  <c r="M12" i="38"/>
  <c r="N12" i="38"/>
  <c r="Q12" i="38"/>
  <c r="R12" i="38"/>
  <c r="S12" i="38"/>
  <c r="T12" i="38"/>
  <c r="G13" i="38"/>
  <c r="H13" i="38"/>
  <c r="I13" i="38"/>
  <c r="J13" i="38"/>
  <c r="K13" i="38"/>
  <c r="L13" i="38"/>
  <c r="M13" i="38"/>
  <c r="N13" i="38"/>
  <c r="Q13" i="38"/>
  <c r="R13" i="38"/>
  <c r="S13" i="38"/>
  <c r="T13" i="38"/>
  <c r="G14" i="38"/>
  <c r="H14" i="38"/>
  <c r="I14" i="38"/>
  <c r="J14" i="38"/>
  <c r="K14" i="38"/>
  <c r="L14" i="38"/>
  <c r="M14" i="38"/>
  <c r="N14" i="38"/>
  <c r="Q14" i="38"/>
  <c r="R14" i="38"/>
  <c r="S14" i="38"/>
  <c r="T14" i="38"/>
  <c r="G15" i="38"/>
  <c r="H15" i="38"/>
  <c r="I15" i="38"/>
  <c r="J15" i="38"/>
  <c r="K15" i="38"/>
  <c r="L15" i="38"/>
  <c r="M15" i="38"/>
  <c r="N15" i="38"/>
  <c r="Q15" i="38"/>
  <c r="R15" i="38"/>
  <c r="S15" i="38"/>
  <c r="T15" i="38"/>
  <c r="G16" i="38"/>
  <c r="H16" i="38"/>
  <c r="I16" i="38"/>
  <c r="J16" i="38"/>
  <c r="K16" i="38"/>
  <c r="L16" i="38"/>
  <c r="M16" i="38"/>
  <c r="N16" i="38"/>
  <c r="Q16" i="38"/>
  <c r="R16" i="38"/>
  <c r="S16" i="38"/>
  <c r="T16" i="38"/>
  <c r="G17" i="38"/>
  <c r="H17" i="38"/>
  <c r="I17" i="38"/>
  <c r="J17" i="38"/>
  <c r="K17" i="38"/>
  <c r="L17" i="38"/>
  <c r="M17" i="38"/>
  <c r="N17" i="38"/>
  <c r="Q17" i="38"/>
  <c r="R17" i="38"/>
  <c r="S17" i="38"/>
  <c r="T17" i="38"/>
  <c r="G18" i="38"/>
  <c r="H18" i="38"/>
  <c r="I18" i="38"/>
  <c r="J18" i="38"/>
  <c r="K18" i="38"/>
  <c r="L18" i="38"/>
  <c r="M18" i="38"/>
  <c r="N18" i="38"/>
  <c r="Q18" i="38"/>
  <c r="R18" i="38"/>
  <c r="S18" i="38"/>
  <c r="T18" i="38"/>
  <c r="G19" i="38"/>
  <c r="H19" i="38"/>
  <c r="I19" i="38"/>
  <c r="J19" i="38"/>
  <c r="K19" i="38"/>
  <c r="L19" i="38"/>
  <c r="M19" i="38"/>
  <c r="N19" i="38"/>
  <c r="Q19" i="38"/>
  <c r="R19" i="38"/>
  <c r="S19" i="38"/>
  <c r="T19" i="38"/>
  <c r="G20" i="38"/>
  <c r="H20" i="38"/>
  <c r="I20" i="38"/>
  <c r="J20" i="38"/>
  <c r="K20" i="38"/>
  <c r="L20" i="38"/>
  <c r="M20" i="38"/>
  <c r="N20" i="38"/>
  <c r="Q20" i="38"/>
  <c r="R20" i="38"/>
  <c r="S20" i="38"/>
  <c r="T20" i="38"/>
  <c r="G21" i="38"/>
  <c r="H21" i="38"/>
  <c r="I21" i="38"/>
  <c r="J21" i="38"/>
  <c r="K21" i="38"/>
  <c r="L21" i="38"/>
  <c r="M21" i="38"/>
  <c r="N21" i="38"/>
  <c r="Q21" i="38"/>
  <c r="R21" i="38"/>
  <c r="S21" i="38"/>
  <c r="T21" i="38"/>
  <c r="G22" i="38"/>
  <c r="H22" i="38"/>
  <c r="I22" i="38"/>
  <c r="J22" i="38"/>
  <c r="K22" i="38"/>
  <c r="L22" i="38"/>
  <c r="M22" i="38"/>
  <c r="N22" i="38"/>
  <c r="Q22" i="38"/>
  <c r="R22" i="38"/>
  <c r="S22" i="38"/>
  <c r="T22" i="38"/>
  <c r="G23" i="38"/>
  <c r="H23" i="38"/>
  <c r="I23" i="38"/>
  <c r="J23" i="38"/>
  <c r="K23" i="38"/>
  <c r="L23" i="38"/>
  <c r="M23" i="38"/>
  <c r="N23" i="38"/>
  <c r="Q23" i="38"/>
  <c r="R23" i="38"/>
  <c r="S23" i="38"/>
  <c r="T23" i="38"/>
  <c r="G24" i="38"/>
  <c r="H24" i="38"/>
  <c r="I24" i="38"/>
  <c r="J24" i="38"/>
  <c r="K24" i="38"/>
  <c r="L24" i="38"/>
  <c r="M24" i="38"/>
  <c r="N24" i="38"/>
  <c r="Q24" i="38"/>
  <c r="R24" i="38"/>
  <c r="S24" i="38"/>
  <c r="T24" i="38"/>
  <c r="G25" i="38"/>
  <c r="H25" i="38"/>
  <c r="I25" i="38"/>
  <c r="J25" i="38"/>
  <c r="K25" i="38"/>
  <c r="L25" i="38"/>
  <c r="M25" i="38"/>
  <c r="N25" i="38"/>
  <c r="Q25" i="38"/>
  <c r="R25" i="38"/>
  <c r="S25" i="38"/>
  <c r="T25" i="38"/>
  <c r="G26" i="38"/>
  <c r="H26" i="38"/>
  <c r="I26" i="38"/>
  <c r="J26" i="38"/>
  <c r="K26" i="38"/>
  <c r="L26" i="38"/>
  <c r="M26" i="38"/>
  <c r="N26" i="38"/>
  <c r="Q26" i="38"/>
  <c r="R26" i="38"/>
  <c r="S26" i="38"/>
  <c r="T26" i="38"/>
  <c r="G27" i="38"/>
  <c r="H27" i="38"/>
  <c r="I27" i="38"/>
  <c r="J27" i="38"/>
  <c r="K27" i="38"/>
  <c r="L27" i="38"/>
  <c r="M27" i="38"/>
  <c r="N27" i="38"/>
  <c r="Q27" i="38"/>
  <c r="R27" i="38"/>
  <c r="S27" i="38"/>
  <c r="T27" i="38"/>
  <c r="G28" i="38"/>
  <c r="H28" i="38"/>
  <c r="I28" i="38"/>
  <c r="J28" i="38"/>
  <c r="K28" i="38"/>
  <c r="L28" i="38"/>
  <c r="M28" i="38"/>
  <c r="N28" i="38"/>
  <c r="Q28" i="38"/>
  <c r="R28" i="38"/>
  <c r="S28" i="38"/>
  <c r="T28" i="38"/>
  <c r="G29" i="38"/>
  <c r="H29" i="38"/>
  <c r="I29" i="38"/>
  <c r="J29" i="38"/>
  <c r="K29" i="38"/>
  <c r="L29" i="38"/>
  <c r="M29" i="38"/>
  <c r="N29" i="38"/>
  <c r="Q29" i="38"/>
  <c r="R29" i="38"/>
  <c r="S29" i="38"/>
  <c r="T29" i="38"/>
  <c r="G30" i="38"/>
  <c r="H30" i="38"/>
  <c r="I30" i="38"/>
  <c r="J30" i="38"/>
  <c r="K30" i="38"/>
  <c r="L30" i="38"/>
  <c r="M30" i="38"/>
  <c r="N30" i="38"/>
  <c r="Q30" i="38"/>
  <c r="R30" i="38"/>
  <c r="S30" i="38"/>
  <c r="T30" i="38"/>
  <c r="G31" i="38"/>
  <c r="H31" i="38"/>
  <c r="I31" i="38"/>
  <c r="J31" i="38"/>
  <c r="K31" i="38"/>
  <c r="L31" i="38"/>
  <c r="M31" i="38"/>
  <c r="N31" i="38"/>
  <c r="Q31" i="38"/>
  <c r="R31" i="38"/>
  <c r="S31" i="38"/>
  <c r="T31" i="38"/>
  <c r="G32" i="38"/>
  <c r="H32" i="38"/>
  <c r="I32" i="38"/>
  <c r="J32" i="38"/>
  <c r="K32" i="38"/>
  <c r="L32" i="38"/>
  <c r="M32" i="38"/>
  <c r="N32" i="38"/>
  <c r="Q32" i="38"/>
  <c r="R32" i="38"/>
  <c r="S32" i="38"/>
  <c r="T32" i="38"/>
  <c r="G33" i="38"/>
  <c r="H33" i="38"/>
  <c r="I33" i="38"/>
  <c r="J33" i="38"/>
  <c r="K33" i="38"/>
  <c r="L33" i="38"/>
  <c r="M33" i="38"/>
  <c r="N33" i="38"/>
  <c r="Q33" i="38"/>
  <c r="R33" i="38"/>
  <c r="S33" i="38"/>
  <c r="T33" i="38"/>
  <c r="G34" i="38"/>
  <c r="H34" i="38"/>
  <c r="I34" i="38"/>
  <c r="J34" i="38"/>
  <c r="K34" i="38"/>
  <c r="L34" i="38"/>
  <c r="M34" i="38"/>
  <c r="N34" i="38"/>
  <c r="Q34" i="38"/>
  <c r="R34" i="38"/>
  <c r="S34" i="38"/>
  <c r="T34" i="38"/>
  <c r="G35" i="38"/>
  <c r="H35" i="38"/>
  <c r="I35" i="38"/>
  <c r="J35" i="38"/>
  <c r="K35" i="38"/>
  <c r="L35" i="38"/>
  <c r="M35" i="38"/>
  <c r="N35" i="38"/>
  <c r="Q35" i="38"/>
  <c r="R35" i="38"/>
  <c r="S35" i="38"/>
  <c r="T35" i="38"/>
  <c r="G36" i="38"/>
  <c r="H36" i="38"/>
  <c r="I36" i="38"/>
  <c r="J36" i="38"/>
  <c r="K36" i="38"/>
  <c r="L36" i="38"/>
  <c r="M36" i="38"/>
  <c r="N36" i="38"/>
  <c r="Q36" i="38"/>
  <c r="R36" i="38"/>
  <c r="S36" i="38"/>
  <c r="T36" i="38"/>
  <c r="G37" i="38"/>
  <c r="H37" i="38"/>
  <c r="I37" i="38"/>
  <c r="J37" i="38"/>
  <c r="K37" i="38"/>
  <c r="L37" i="38"/>
  <c r="M37" i="38"/>
  <c r="N37" i="38"/>
  <c r="Q37" i="38"/>
  <c r="R37" i="38"/>
  <c r="S37" i="38"/>
  <c r="T37" i="38"/>
  <c r="G38" i="38"/>
  <c r="H38" i="38"/>
  <c r="I38" i="38"/>
  <c r="J38" i="38"/>
  <c r="K38" i="38"/>
  <c r="L38" i="38"/>
  <c r="M38" i="38"/>
  <c r="N38" i="38"/>
  <c r="Q38" i="38"/>
  <c r="R38" i="38"/>
  <c r="S38" i="38"/>
  <c r="T38" i="38"/>
  <c r="G39" i="38"/>
  <c r="H39" i="38"/>
  <c r="I39" i="38"/>
  <c r="J39" i="38"/>
  <c r="K39" i="38"/>
  <c r="L39" i="38"/>
  <c r="M39" i="38"/>
  <c r="N39" i="38"/>
  <c r="Q39" i="38"/>
  <c r="R39" i="38"/>
  <c r="S39" i="38"/>
  <c r="T39" i="38"/>
  <c r="G40" i="38"/>
  <c r="H40" i="38"/>
  <c r="I40" i="38"/>
  <c r="J40" i="38"/>
  <c r="K40" i="38"/>
  <c r="L40" i="38"/>
  <c r="M40" i="38"/>
  <c r="N40" i="38"/>
  <c r="Q40" i="38"/>
  <c r="R40" i="38"/>
  <c r="S40" i="38"/>
  <c r="T40" i="38"/>
  <c r="G41" i="38"/>
  <c r="H41" i="38"/>
  <c r="I41" i="38"/>
  <c r="J41" i="38"/>
  <c r="K41" i="38"/>
  <c r="L41" i="38"/>
  <c r="M41" i="38"/>
  <c r="N41" i="38"/>
  <c r="Q41" i="38"/>
  <c r="R41" i="38"/>
  <c r="S41" i="38"/>
  <c r="T41" i="38"/>
  <c r="G42" i="38"/>
  <c r="H42" i="38"/>
  <c r="I42" i="38"/>
  <c r="J42" i="38"/>
  <c r="K42" i="38"/>
  <c r="L42" i="38"/>
  <c r="M42" i="38"/>
  <c r="N42" i="38"/>
  <c r="Q42" i="38"/>
  <c r="R42" i="38"/>
  <c r="S42" i="38"/>
  <c r="T42" i="38"/>
  <c r="G43" i="38"/>
  <c r="H43" i="38"/>
  <c r="I43" i="38"/>
  <c r="J43" i="38"/>
  <c r="K43" i="38"/>
  <c r="L43" i="38"/>
  <c r="M43" i="38"/>
  <c r="N43" i="38"/>
  <c r="Q43" i="38"/>
  <c r="R43" i="38"/>
  <c r="S43" i="38"/>
  <c r="T43" i="38"/>
  <c r="G44" i="38"/>
  <c r="H44" i="38"/>
  <c r="I44" i="38"/>
  <c r="J44" i="38"/>
  <c r="K44" i="38"/>
  <c r="L44" i="38"/>
  <c r="M44" i="38"/>
  <c r="N44" i="38"/>
  <c r="Q44" i="38"/>
  <c r="R44" i="38"/>
  <c r="S44" i="38"/>
  <c r="T44" i="38"/>
  <c r="G45" i="38"/>
  <c r="H45" i="38"/>
  <c r="I45" i="38"/>
  <c r="J45" i="38"/>
  <c r="K45" i="38"/>
  <c r="L45" i="38"/>
  <c r="M45" i="38"/>
  <c r="N45" i="38"/>
  <c r="Q45" i="38"/>
  <c r="R45" i="38"/>
  <c r="S45" i="38"/>
  <c r="T45" i="38"/>
  <c r="G46" i="38"/>
  <c r="H46" i="38"/>
  <c r="I46" i="38"/>
  <c r="J46" i="38"/>
  <c r="K46" i="38"/>
  <c r="L46" i="38"/>
  <c r="M46" i="38"/>
  <c r="N46" i="38"/>
  <c r="Q46" i="38"/>
  <c r="R46" i="38"/>
  <c r="S46" i="38"/>
  <c r="T46" i="38"/>
  <c r="G47" i="38"/>
  <c r="H47" i="38"/>
  <c r="I47" i="38"/>
  <c r="J47" i="38"/>
  <c r="K47" i="38"/>
  <c r="L47" i="38"/>
  <c r="M47" i="38"/>
  <c r="N47" i="38"/>
  <c r="Q47" i="38"/>
  <c r="R47" i="38"/>
  <c r="S47" i="38"/>
  <c r="T47" i="38"/>
  <c r="G48" i="38"/>
  <c r="H48" i="38"/>
  <c r="I48" i="38"/>
  <c r="J48" i="38"/>
  <c r="K48" i="38"/>
  <c r="L48" i="38"/>
  <c r="M48" i="38"/>
  <c r="N48" i="38"/>
  <c r="Q48" i="38"/>
  <c r="R48" i="38"/>
  <c r="S48" i="38"/>
  <c r="T48" i="38"/>
  <c r="G49" i="38"/>
  <c r="H49" i="38"/>
  <c r="I49" i="38"/>
  <c r="J49" i="38"/>
  <c r="K49" i="38"/>
  <c r="L49" i="38"/>
  <c r="M49" i="38"/>
  <c r="N49" i="38"/>
  <c r="Q49" i="38"/>
  <c r="R49" i="38"/>
  <c r="S49" i="38"/>
  <c r="T49" i="38"/>
  <c r="G50" i="38"/>
  <c r="H50" i="38"/>
  <c r="I50" i="38"/>
  <c r="J50" i="38"/>
  <c r="K50" i="38"/>
  <c r="L50" i="38"/>
  <c r="M50" i="38"/>
  <c r="N50" i="38"/>
  <c r="Q50" i="38"/>
  <c r="R50" i="38"/>
  <c r="S50" i="38"/>
  <c r="T50" i="38"/>
  <c r="G51" i="38"/>
  <c r="H51" i="38"/>
  <c r="I51" i="38"/>
  <c r="J51" i="38"/>
  <c r="K51" i="38"/>
  <c r="L51" i="38"/>
  <c r="M51" i="38"/>
  <c r="N51" i="38"/>
  <c r="Q51" i="38"/>
  <c r="R51" i="38"/>
  <c r="S51" i="38"/>
  <c r="T51" i="38"/>
  <c r="G52" i="38"/>
  <c r="H52" i="38"/>
  <c r="I52" i="38"/>
  <c r="J52" i="38"/>
  <c r="K52" i="38"/>
  <c r="L52" i="38"/>
  <c r="M52" i="38"/>
  <c r="N52" i="38"/>
  <c r="Q52" i="38"/>
  <c r="R52" i="38"/>
  <c r="S52" i="38"/>
  <c r="T52" i="38"/>
  <c r="G53" i="38"/>
  <c r="H53" i="38"/>
  <c r="I53" i="38"/>
  <c r="J53" i="38"/>
  <c r="K53" i="38"/>
  <c r="L53" i="38"/>
  <c r="M53" i="38"/>
  <c r="N53" i="38"/>
  <c r="Q53" i="38"/>
  <c r="R53" i="38"/>
  <c r="S53" i="38"/>
  <c r="T53" i="38"/>
  <c r="G54" i="38"/>
  <c r="H54" i="38"/>
  <c r="I54" i="38"/>
  <c r="J54" i="38"/>
  <c r="K54" i="38"/>
  <c r="L54" i="38"/>
  <c r="M54" i="38"/>
  <c r="N54" i="38"/>
  <c r="Q54" i="38"/>
  <c r="R54" i="38"/>
  <c r="S54" i="38"/>
  <c r="T54" i="38"/>
  <c r="G55" i="38"/>
  <c r="H55" i="38"/>
  <c r="I55" i="38"/>
  <c r="J55" i="38"/>
  <c r="K55" i="38"/>
  <c r="L55" i="38"/>
  <c r="M55" i="38"/>
  <c r="N55" i="38"/>
  <c r="Q55" i="38"/>
  <c r="R55" i="38"/>
  <c r="S55" i="38"/>
  <c r="T55" i="38"/>
  <c r="G56" i="38"/>
  <c r="H56" i="38"/>
  <c r="I56" i="38"/>
  <c r="J56" i="38"/>
  <c r="K56" i="38"/>
  <c r="L56" i="38"/>
  <c r="M56" i="38"/>
  <c r="N56" i="38"/>
  <c r="Q56" i="38"/>
  <c r="R56" i="38"/>
  <c r="S56" i="38"/>
  <c r="T56" i="38"/>
  <c r="G57" i="38"/>
  <c r="H57" i="38"/>
  <c r="I57" i="38"/>
  <c r="J57" i="38"/>
  <c r="K57" i="38"/>
  <c r="L57" i="38"/>
  <c r="M57" i="38"/>
  <c r="N57" i="38"/>
  <c r="Q57" i="38"/>
  <c r="R57" i="38"/>
  <c r="S57" i="38"/>
  <c r="T57" i="38"/>
  <c r="G58" i="38"/>
  <c r="H58" i="38"/>
  <c r="I58" i="38"/>
  <c r="J58" i="38"/>
  <c r="K58" i="38"/>
  <c r="L58" i="38"/>
  <c r="M58" i="38"/>
  <c r="N58" i="38"/>
  <c r="Q58" i="38"/>
  <c r="R58" i="38"/>
  <c r="S58" i="38"/>
  <c r="T58" i="38"/>
  <c r="G59" i="38"/>
  <c r="H59" i="38"/>
  <c r="I59" i="38"/>
  <c r="J59" i="38"/>
  <c r="K59" i="38"/>
  <c r="L59" i="38"/>
  <c r="M59" i="38"/>
  <c r="N59" i="38"/>
  <c r="Q59" i="38"/>
  <c r="R59" i="38"/>
  <c r="S59" i="38"/>
  <c r="T59" i="38"/>
  <c r="G60" i="38"/>
  <c r="H60" i="38"/>
  <c r="I60" i="38"/>
  <c r="J60" i="38"/>
  <c r="K60" i="38"/>
  <c r="L60" i="38"/>
  <c r="M60" i="38"/>
  <c r="N60" i="38"/>
  <c r="Q60" i="38"/>
  <c r="R60" i="38"/>
  <c r="S60" i="38"/>
  <c r="T60" i="38"/>
  <c r="G61" i="38"/>
  <c r="H61" i="38"/>
  <c r="I61" i="38"/>
  <c r="J61" i="38"/>
  <c r="K61" i="38"/>
  <c r="L61" i="38"/>
  <c r="M61" i="38"/>
  <c r="N61" i="38"/>
  <c r="Q61" i="38"/>
  <c r="R61" i="38"/>
  <c r="S61" i="38"/>
  <c r="T61" i="38"/>
  <c r="G62" i="38"/>
  <c r="H62" i="38"/>
  <c r="I62" i="38"/>
  <c r="J62" i="38"/>
  <c r="K62" i="38"/>
  <c r="L62" i="38"/>
  <c r="M62" i="38"/>
  <c r="N62" i="38"/>
  <c r="Q62" i="38"/>
  <c r="R62" i="38"/>
  <c r="S62" i="38"/>
  <c r="T62" i="38"/>
  <c r="G63" i="38"/>
  <c r="H63" i="38"/>
  <c r="I63" i="38"/>
  <c r="J63" i="38"/>
  <c r="K63" i="38"/>
  <c r="L63" i="38"/>
  <c r="M63" i="38"/>
  <c r="N63" i="38"/>
  <c r="Q63" i="38"/>
  <c r="R63" i="38"/>
  <c r="S63" i="38"/>
  <c r="T63" i="38"/>
  <c r="G64" i="38"/>
  <c r="H64" i="38"/>
  <c r="I64" i="38"/>
  <c r="J64" i="38"/>
  <c r="K64" i="38"/>
  <c r="L64" i="38"/>
  <c r="M64" i="38"/>
  <c r="N64" i="38"/>
  <c r="Q64" i="38"/>
  <c r="R64" i="38"/>
  <c r="S64" i="38"/>
  <c r="T64" i="38"/>
  <c r="G65" i="38"/>
  <c r="H65" i="38"/>
  <c r="I65" i="38"/>
  <c r="J65" i="38"/>
  <c r="K65" i="38"/>
  <c r="L65" i="38"/>
  <c r="M65" i="38"/>
  <c r="N65" i="38"/>
  <c r="Q65" i="38"/>
  <c r="R65" i="38"/>
  <c r="S65" i="38"/>
  <c r="T65" i="38"/>
  <c r="G66" i="38"/>
  <c r="H66" i="38"/>
  <c r="I66" i="38"/>
  <c r="J66" i="38"/>
  <c r="K66" i="38"/>
  <c r="L66" i="38"/>
  <c r="M66" i="38"/>
  <c r="N66" i="38"/>
  <c r="Q66" i="38"/>
  <c r="R66" i="38"/>
  <c r="S66" i="38"/>
  <c r="T66" i="38"/>
  <c r="G67" i="38"/>
  <c r="H67" i="38"/>
  <c r="I67" i="38"/>
  <c r="J67" i="38"/>
  <c r="K67" i="38"/>
  <c r="L67" i="38"/>
  <c r="M67" i="38"/>
  <c r="N67" i="38"/>
  <c r="Q67" i="38"/>
  <c r="R67" i="38"/>
  <c r="S67" i="38"/>
  <c r="T67" i="38"/>
  <c r="G68" i="38"/>
  <c r="H68" i="38"/>
  <c r="I68" i="38"/>
  <c r="J68" i="38"/>
  <c r="K68" i="38"/>
  <c r="L68" i="38"/>
  <c r="M68" i="38"/>
  <c r="N68" i="38"/>
  <c r="Q68" i="38"/>
  <c r="R68" i="38"/>
  <c r="S68" i="38"/>
  <c r="T68" i="38"/>
  <c r="G69" i="38"/>
  <c r="H69" i="38"/>
  <c r="I69" i="38"/>
  <c r="J69" i="38"/>
  <c r="K69" i="38"/>
  <c r="L69" i="38"/>
  <c r="M69" i="38"/>
  <c r="N69" i="38"/>
  <c r="Q69" i="38"/>
  <c r="R69" i="38"/>
  <c r="S69" i="38"/>
  <c r="T69" i="38"/>
  <c r="G70" i="38"/>
  <c r="H70" i="38"/>
  <c r="I70" i="38"/>
  <c r="J70" i="38"/>
  <c r="K70" i="38"/>
  <c r="L70" i="38"/>
  <c r="M70" i="38"/>
  <c r="N70" i="38"/>
  <c r="Q70" i="38"/>
  <c r="R70" i="38"/>
  <c r="S70" i="38"/>
  <c r="T70" i="38"/>
  <c r="G71" i="38"/>
  <c r="H71" i="38"/>
  <c r="I71" i="38"/>
  <c r="J71" i="38"/>
  <c r="K71" i="38"/>
  <c r="L71" i="38"/>
  <c r="M71" i="38"/>
  <c r="N71" i="38"/>
  <c r="Q71" i="38"/>
  <c r="R71" i="38"/>
  <c r="S71" i="38"/>
  <c r="T71" i="38"/>
  <c r="G72" i="38"/>
  <c r="H72" i="38"/>
  <c r="I72" i="38"/>
  <c r="J72" i="38"/>
  <c r="K72" i="38"/>
  <c r="L72" i="38"/>
  <c r="M72" i="38"/>
  <c r="N72" i="38"/>
  <c r="Q72" i="38"/>
  <c r="R72" i="38"/>
  <c r="S72" i="38"/>
  <c r="T72" i="38"/>
  <c r="C5" i="38"/>
  <c r="D5" i="38"/>
  <c r="E5" i="38"/>
  <c r="F5" i="38"/>
  <c r="C6" i="38"/>
  <c r="D6" i="38"/>
  <c r="E6" i="38"/>
  <c r="F6" i="38"/>
  <c r="C7" i="38"/>
  <c r="D7" i="38"/>
  <c r="E7" i="38"/>
  <c r="F7" i="38"/>
  <c r="C8" i="38"/>
  <c r="D8" i="38"/>
  <c r="E8" i="38"/>
  <c r="F8" i="38"/>
  <c r="C9" i="38"/>
  <c r="D9" i="38"/>
  <c r="E9" i="38"/>
  <c r="F9" i="38"/>
  <c r="C10" i="38"/>
  <c r="D10" i="38"/>
  <c r="E10" i="38"/>
  <c r="F10" i="38"/>
  <c r="C11" i="38"/>
  <c r="D11" i="38"/>
  <c r="E11" i="38"/>
  <c r="F11" i="38"/>
  <c r="C12" i="38"/>
  <c r="D12" i="38"/>
  <c r="E12" i="38"/>
  <c r="F12" i="38"/>
  <c r="C13" i="38"/>
  <c r="D13" i="38"/>
  <c r="E13" i="38"/>
  <c r="F13" i="38"/>
  <c r="C14" i="38"/>
  <c r="D14" i="38"/>
  <c r="E14" i="38"/>
  <c r="F14" i="38"/>
  <c r="C15" i="38"/>
  <c r="D15" i="38"/>
  <c r="E15" i="38"/>
  <c r="F15" i="38"/>
  <c r="C16" i="38"/>
  <c r="D16" i="38"/>
  <c r="E16" i="38"/>
  <c r="F16" i="38"/>
  <c r="C17" i="38"/>
  <c r="D17" i="38"/>
  <c r="E17" i="38"/>
  <c r="F17" i="38"/>
  <c r="C18" i="38"/>
  <c r="D18" i="38"/>
  <c r="E18" i="38"/>
  <c r="F18" i="38"/>
  <c r="C19" i="38"/>
  <c r="D19" i="38"/>
  <c r="E19" i="38"/>
  <c r="F19" i="38"/>
  <c r="C20" i="38"/>
  <c r="D20" i="38"/>
  <c r="E20" i="38"/>
  <c r="F20" i="38"/>
  <c r="C21" i="38"/>
  <c r="D21" i="38"/>
  <c r="E21" i="38"/>
  <c r="F21" i="38"/>
  <c r="C22" i="38"/>
  <c r="D22" i="38"/>
  <c r="E22" i="38"/>
  <c r="F22" i="38"/>
  <c r="C23" i="38"/>
  <c r="D23" i="38"/>
  <c r="E23" i="38"/>
  <c r="F23" i="38"/>
  <c r="C24" i="38"/>
  <c r="D24" i="38"/>
  <c r="E24" i="38"/>
  <c r="F24" i="38"/>
  <c r="C25" i="38"/>
  <c r="D25" i="38"/>
  <c r="E25" i="38"/>
  <c r="F25" i="38"/>
  <c r="C26" i="38"/>
  <c r="D26" i="38"/>
  <c r="E26" i="38"/>
  <c r="F26" i="38"/>
  <c r="C27" i="38"/>
  <c r="D27" i="38"/>
  <c r="E27" i="38"/>
  <c r="F27" i="38"/>
  <c r="C28" i="38"/>
  <c r="D28" i="38"/>
  <c r="E28" i="38"/>
  <c r="F28" i="38"/>
  <c r="C29" i="38"/>
  <c r="D29" i="38"/>
  <c r="E29" i="38"/>
  <c r="F29" i="38"/>
  <c r="C30" i="38"/>
  <c r="D30" i="38"/>
  <c r="E30" i="38"/>
  <c r="F30" i="38"/>
  <c r="C31" i="38"/>
  <c r="D31" i="38"/>
  <c r="E31" i="38"/>
  <c r="F31" i="38"/>
  <c r="C32" i="38"/>
  <c r="D32" i="38"/>
  <c r="E32" i="38"/>
  <c r="F32" i="38"/>
  <c r="C33" i="38"/>
  <c r="D33" i="38"/>
  <c r="E33" i="38"/>
  <c r="F33" i="38"/>
  <c r="C34" i="38"/>
  <c r="D34" i="38"/>
  <c r="E34" i="38"/>
  <c r="F34" i="38"/>
  <c r="C35" i="38"/>
  <c r="D35" i="38"/>
  <c r="E35" i="38"/>
  <c r="F35" i="38"/>
  <c r="C36" i="38"/>
  <c r="D36" i="38"/>
  <c r="E36" i="38"/>
  <c r="F36" i="38"/>
  <c r="C37" i="38"/>
  <c r="D37" i="38"/>
  <c r="E37" i="38"/>
  <c r="F37" i="38"/>
  <c r="C38" i="38"/>
  <c r="D38" i="38"/>
  <c r="E38" i="38"/>
  <c r="F38" i="38"/>
  <c r="C39" i="38"/>
  <c r="D39" i="38"/>
  <c r="E39" i="38"/>
  <c r="F39" i="38"/>
  <c r="C40" i="38"/>
  <c r="D40" i="38"/>
  <c r="E40" i="38"/>
  <c r="F40" i="38"/>
  <c r="C41" i="38"/>
  <c r="D41" i="38"/>
  <c r="E41" i="38"/>
  <c r="F41" i="38"/>
  <c r="C42" i="38"/>
  <c r="D42" i="38"/>
  <c r="E42" i="38"/>
  <c r="F42" i="38"/>
  <c r="C43" i="38"/>
  <c r="D43" i="38"/>
  <c r="E43" i="38"/>
  <c r="F43" i="38"/>
  <c r="C44" i="38"/>
  <c r="D44" i="38"/>
  <c r="E44" i="38"/>
  <c r="F44" i="38"/>
  <c r="C45" i="38"/>
  <c r="D45" i="38"/>
  <c r="E45" i="38"/>
  <c r="F45" i="38"/>
  <c r="C46" i="38"/>
  <c r="D46" i="38"/>
  <c r="E46" i="38"/>
  <c r="F46" i="38"/>
  <c r="C47" i="38"/>
  <c r="D47" i="38"/>
  <c r="E47" i="38"/>
  <c r="F47" i="38"/>
  <c r="C48" i="38"/>
  <c r="D48" i="38"/>
  <c r="E48" i="38"/>
  <c r="F48" i="38"/>
  <c r="C49" i="38"/>
  <c r="D49" i="38"/>
  <c r="E49" i="38"/>
  <c r="F49" i="38"/>
  <c r="C50" i="38"/>
  <c r="D50" i="38"/>
  <c r="E50" i="38"/>
  <c r="F50" i="38"/>
  <c r="C51" i="38"/>
  <c r="D51" i="38"/>
  <c r="E51" i="38"/>
  <c r="F51" i="38"/>
  <c r="C52" i="38"/>
  <c r="D52" i="38"/>
  <c r="E52" i="38"/>
  <c r="F52" i="38"/>
  <c r="C53" i="38"/>
  <c r="D53" i="38"/>
  <c r="E53" i="38"/>
  <c r="F53" i="38"/>
  <c r="C54" i="38"/>
  <c r="D54" i="38"/>
  <c r="E54" i="38"/>
  <c r="F54" i="38"/>
  <c r="C55" i="38"/>
  <c r="D55" i="38"/>
  <c r="E55" i="38"/>
  <c r="F55" i="38"/>
  <c r="C56" i="38"/>
  <c r="D56" i="38"/>
  <c r="E56" i="38"/>
  <c r="F56" i="38"/>
  <c r="C57" i="38"/>
  <c r="D57" i="38"/>
  <c r="E57" i="38"/>
  <c r="F57" i="38"/>
  <c r="C58" i="38"/>
  <c r="D58" i="38"/>
  <c r="E58" i="38"/>
  <c r="F58" i="38"/>
  <c r="C59" i="38"/>
  <c r="D59" i="38"/>
  <c r="E59" i="38"/>
  <c r="F59" i="38"/>
  <c r="C60" i="38"/>
  <c r="D60" i="38"/>
  <c r="E60" i="38"/>
  <c r="F60" i="38"/>
  <c r="C61" i="38"/>
  <c r="D61" i="38"/>
  <c r="E61" i="38"/>
  <c r="F61" i="38"/>
  <c r="C62" i="38"/>
  <c r="D62" i="38"/>
  <c r="E62" i="38"/>
  <c r="F62" i="38"/>
  <c r="C63" i="38"/>
  <c r="D63" i="38"/>
  <c r="E63" i="38"/>
  <c r="F63" i="38"/>
  <c r="C64" i="38"/>
  <c r="D64" i="38"/>
  <c r="E64" i="38"/>
  <c r="F64" i="38"/>
  <c r="C65" i="38"/>
  <c r="D65" i="38"/>
  <c r="E65" i="38"/>
  <c r="F65" i="38"/>
  <c r="C66" i="38"/>
  <c r="D66" i="38"/>
  <c r="E66" i="38"/>
  <c r="F66" i="38"/>
  <c r="C67" i="38"/>
  <c r="D67" i="38"/>
  <c r="E67" i="38"/>
  <c r="F67" i="38"/>
  <c r="C68" i="38"/>
  <c r="D68" i="38"/>
  <c r="E68" i="38"/>
  <c r="F68" i="38"/>
  <c r="C69" i="38"/>
  <c r="D69" i="38"/>
  <c r="E69" i="38"/>
  <c r="F69" i="38"/>
  <c r="C70" i="38"/>
  <c r="D70" i="38"/>
  <c r="E70" i="38"/>
  <c r="F70" i="38"/>
  <c r="C71" i="38"/>
  <c r="D71" i="38"/>
  <c r="E71" i="38"/>
  <c r="F71" i="38"/>
  <c r="C72" i="38"/>
  <c r="D72" i="38"/>
  <c r="E72" i="38"/>
  <c r="F72" i="38"/>
  <c r="B71" i="38"/>
  <c r="A71" i="38"/>
  <c r="H4" i="38"/>
  <c r="I4" i="38"/>
  <c r="J4" i="38"/>
  <c r="K4" i="38"/>
  <c r="L4" i="38"/>
  <c r="M4" i="38"/>
  <c r="N4" i="38"/>
  <c r="Q4" i="38"/>
  <c r="R4" i="38"/>
  <c r="S4" i="38"/>
  <c r="T4" i="38"/>
  <c r="G4" i="38"/>
  <c r="D4" i="38"/>
  <c r="E4" i="38"/>
  <c r="F4" i="38"/>
  <c r="C4" i="38"/>
  <c r="G3" i="38"/>
  <c r="H3" i="38"/>
  <c r="I3" i="38"/>
  <c r="J3" i="38"/>
  <c r="K3" i="38"/>
  <c r="L3" i="38"/>
  <c r="M3" i="38"/>
  <c r="N3" i="38"/>
  <c r="Q3" i="38"/>
  <c r="R3" i="38"/>
  <c r="S3" i="38"/>
  <c r="T3" i="38"/>
  <c r="H2" i="38"/>
  <c r="I2" i="38"/>
  <c r="J2" i="38"/>
  <c r="K2" i="38"/>
  <c r="L2" i="38"/>
  <c r="M2" i="38"/>
  <c r="N2" i="38"/>
  <c r="Q2" i="38"/>
  <c r="R2" i="38"/>
  <c r="S2" i="38"/>
  <c r="T2" i="38"/>
  <c r="G2" i="38"/>
  <c r="D2" i="38"/>
  <c r="D3" i="38" s="1"/>
  <c r="E2" i="38"/>
  <c r="E3" i="38" s="1"/>
  <c r="F2" i="38"/>
  <c r="F3" i="38" s="1"/>
  <c r="C2" i="38"/>
  <c r="C3" i="38" s="1"/>
  <c r="A76" i="38"/>
  <c r="B76" i="38"/>
  <c r="A77" i="38"/>
  <c r="B77" i="38"/>
  <c r="A78" i="38"/>
  <c r="B78" i="38"/>
  <c r="A79" i="38"/>
  <c r="B79" i="38"/>
  <c r="A80" i="38"/>
  <c r="B80" i="38"/>
  <c r="A81" i="38"/>
  <c r="B81" i="38"/>
  <c r="A82" i="38"/>
  <c r="B82" i="38"/>
  <c r="A83" i="38"/>
  <c r="B83" i="38"/>
  <c r="A84" i="38"/>
  <c r="B84" i="38"/>
  <c r="A85" i="38"/>
  <c r="B85" i="38"/>
  <c r="A86" i="38"/>
  <c r="B86" i="38"/>
  <c r="A87" i="38"/>
  <c r="B87" i="38"/>
  <c r="A88" i="38"/>
  <c r="B88" i="38"/>
  <c r="A89" i="38"/>
  <c r="B89" i="38"/>
  <c r="A90" i="38"/>
  <c r="B90" i="38"/>
  <c r="A91" i="38"/>
  <c r="B91" i="38"/>
  <c r="A92" i="38"/>
  <c r="B92" i="38"/>
  <c r="A93" i="38"/>
  <c r="B93" i="38"/>
  <c r="A94" i="38"/>
  <c r="B94" i="38"/>
  <c r="B75" i="38"/>
  <c r="A75" i="38"/>
  <c r="A3" i="38"/>
  <c r="B3" i="38"/>
  <c r="A4" i="38"/>
  <c r="B4" i="38"/>
  <c r="A5" i="38"/>
  <c r="B5" i="38"/>
  <c r="A6" i="38"/>
  <c r="B6" i="38"/>
  <c r="A7" i="38"/>
  <c r="B7" i="38"/>
  <c r="A8" i="38"/>
  <c r="B8" i="38"/>
  <c r="A9" i="38"/>
  <c r="B9" i="38"/>
  <c r="A10" i="38"/>
  <c r="B10" i="38"/>
  <c r="A11" i="38"/>
  <c r="B11" i="38"/>
  <c r="A12" i="38"/>
  <c r="B12" i="38"/>
  <c r="A13" i="38"/>
  <c r="B13" i="38"/>
  <c r="A14" i="38"/>
  <c r="B14" i="38"/>
  <c r="A15" i="38"/>
  <c r="B15" i="38"/>
  <c r="A16" i="38"/>
  <c r="B16" i="38"/>
  <c r="A17" i="38"/>
  <c r="B17" i="38"/>
  <c r="A18" i="38"/>
  <c r="B18" i="38"/>
  <c r="A19" i="38"/>
  <c r="B19" i="38"/>
  <c r="A20" i="38"/>
  <c r="B20" i="38"/>
  <c r="A21" i="38"/>
  <c r="B21" i="38"/>
  <c r="A22" i="38"/>
  <c r="B22" i="38"/>
  <c r="A23" i="38"/>
  <c r="B23" i="38"/>
  <c r="A24" i="38"/>
  <c r="B24" i="38"/>
  <c r="A25" i="38"/>
  <c r="B25" i="38"/>
  <c r="A26" i="38"/>
  <c r="B26" i="38"/>
  <c r="A27" i="38"/>
  <c r="B27" i="38"/>
  <c r="A28" i="38"/>
  <c r="B28" i="38"/>
  <c r="A29" i="38"/>
  <c r="B29" i="38"/>
  <c r="A30" i="38"/>
  <c r="B30" i="38"/>
  <c r="A31" i="38"/>
  <c r="B31" i="38"/>
  <c r="A32" i="38"/>
  <c r="B32" i="38"/>
  <c r="A33" i="38"/>
  <c r="B33" i="38"/>
  <c r="A34" i="38"/>
  <c r="B34" i="38"/>
  <c r="A35" i="38"/>
  <c r="B35" i="38"/>
  <c r="A36" i="38"/>
  <c r="B36" i="38"/>
  <c r="A37" i="38"/>
  <c r="B37" i="38"/>
  <c r="A38" i="38"/>
  <c r="B38" i="38"/>
  <c r="A39" i="38"/>
  <c r="B39" i="38"/>
  <c r="A40" i="38"/>
  <c r="B40" i="38"/>
  <c r="A41" i="38"/>
  <c r="B41" i="38"/>
  <c r="A42" i="38"/>
  <c r="B42" i="38"/>
  <c r="A43" i="38"/>
  <c r="B43" i="38"/>
  <c r="A44" i="38"/>
  <c r="B44" i="38"/>
  <c r="A45" i="38"/>
  <c r="B45" i="38"/>
  <c r="A46" i="38"/>
  <c r="B46" i="38"/>
  <c r="A47" i="38"/>
  <c r="B47" i="38"/>
  <c r="A48" i="38"/>
  <c r="B48" i="38"/>
  <c r="A49" i="38"/>
  <c r="B49" i="38"/>
  <c r="A50" i="38"/>
  <c r="B50" i="38"/>
  <c r="A51" i="38"/>
  <c r="B51" i="38"/>
  <c r="A52" i="38"/>
  <c r="B52" i="38"/>
  <c r="A53" i="38"/>
  <c r="B53" i="38"/>
  <c r="A54" i="38"/>
  <c r="B54" i="38"/>
  <c r="A55" i="38"/>
  <c r="B55" i="38"/>
  <c r="A56" i="38"/>
  <c r="B56" i="38"/>
  <c r="A57" i="38"/>
  <c r="B57" i="38"/>
  <c r="A58" i="38"/>
  <c r="B58" i="38"/>
  <c r="A59" i="38"/>
  <c r="B59" i="38"/>
  <c r="A60" i="38"/>
  <c r="B60" i="38"/>
  <c r="A61" i="38"/>
  <c r="B61" i="38"/>
  <c r="A62" i="38"/>
  <c r="B62" i="38"/>
  <c r="A63" i="38"/>
  <c r="B63" i="38"/>
  <c r="A64" i="38"/>
  <c r="B64" i="38"/>
  <c r="A65" i="38"/>
  <c r="B65" i="38"/>
  <c r="A66" i="38"/>
  <c r="B66" i="38"/>
  <c r="A67" i="38"/>
  <c r="B67" i="38"/>
  <c r="A68" i="38"/>
  <c r="B68" i="38"/>
  <c r="A69" i="38"/>
  <c r="B69" i="38"/>
  <c r="A70" i="38"/>
  <c r="B70" i="38"/>
  <c r="A72" i="38"/>
  <c r="B72" i="38"/>
  <c r="A2" i="38"/>
  <c r="B2" i="38"/>
  <c r="L8" i="5" l="1"/>
  <c r="D2" i="39"/>
  <c r="D1" i="39"/>
  <c r="A1" i="39"/>
  <c r="R80" i="40"/>
  <c r="P148" i="39"/>
  <c r="Q80" i="40" s="1"/>
  <c r="O148" i="39"/>
  <c r="P80" i="40" s="1"/>
  <c r="O80" i="40"/>
  <c r="N80" i="40"/>
  <c r="L148" i="39"/>
  <c r="M80" i="40" s="1"/>
  <c r="K148" i="39"/>
  <c r="L80" i="40" s="1"/>
  <c r="J148" i="39"/>
  <c r="K80" i="40" s="1"/>
  <c r="I148" i="39"/>
  <c r="J80" i="40" s="1"/>
  <c r="H148" i="39"/>
  <c r="I80" i="40" s="1"/>
  <c r="G148" i="39"/>
  <c r="H80" i="40" s="1"/>
  <c r="E148" i="39"/>
  <c r="F80" i="40" s="1"/>
  <c r="B148" i="39"/>
  <c r="C80" i="40" s="1"/>
  <c r="A148" i="39"/>
  <c r="F146" i="39"/>
  <c r="B146" i="39"/>
  <c r="A146" i="39"/>
  <c r="F144" i="39"/>
  <c r="R79" i="40"/>
  <c r="P141" i="39"/>
  <c r="Q79" i="40" s="1"/>
  <c r="O141" i="39"/>
  <c r="P79" i="40" s="1"/>
  <c r="O79" i="40"/>
  <c r="N79" i="40"/>
  <c r="L141" i="39"/>
  <c r="M79" i="40" s="1"/>
  <c r="K141" i="39"/>
  <c r="L79" i="40" s="1"/>
  <c r="J141" i="39"/>
  <c r="K79" i="40" s="1"/>
  <c r="I141" i="39"/>
  <c r="J79" i="40" s="1"/>
  <c r="H141" i="39"/>
  <c r="I79" i="40" s="1"/>
  <c r="G141" i="39"/>
  <c r="H79" i="40" s="1"/>
  <c r="E141" i="39"/>
  <c r="F79" i="40" s="1"/>
  <c r="B141" i="39"/>
  <c r="C79" i="40" s="1"/>
  <c r="A141" i="39"/>
  <c r="F139" i="39"/>
  <c r="B139" i="39"/>
  <c r="A139" i="39"/>
  <c r="F137" i="39"/>
  <c r="R78" i="40"/>
  <c r="P134" i="39"/>
  <c r="Q78" i="40" s="1"/>
  <c r="O134" i="39"/>
  <c r="P78" i="40" s="1"/>
  <c r="O78" i="40"/>
  <c r="N78" i="40"/>
  <c r="L134" i="39"/>
  <c r="M78" i="40" s="1"/>
  <c r="K134" i="39"/>
  <c r="L78" i="40" s="1"/>
  <c r="J134" i="39"/>
  <c r="K78" i="40" s="1"/>
  <c r="I134" i="39"/>
  <c r="J78" i="40" s="1"/>
  <c r="H134" i="39"/>
  <c r="I78" i="40" s="1"/>
  <c r="G134" i="39"/>
  <c r="H78" i="40" s="1"/>
  <c r="E134" i="39"/>
  <c r="F78" i="40" s="1"/>
  <c r="B134" i="39"/>
  <c r="C78" i="40" s="1"/>
  <c r="A134" i="39"/>
  <c r="F132" i="39"/>
  <c r="B132" i="39"/>
  <c r="A132" i="39"/>
  <c r="F130" i="39"/>
  <c r="R77" i="40"/>
  <c r="P127" i="39"/>
  <c r="Q77" i="40" s="1"/>
  <c r="O127" i="39"/>
  <c r="P77" i="40" s="1"/>
  <c r="O77" i="40"/>
  <c r="N77" i="40"/>
  <c r="L127" i="39"/>
  <c r="M77" i="40" s="1"/>
  <c r="K127" i="39"/>
  <c r="L77" i="40" s="1"/>
  <c r="J127" i="39"/>
  <c r="K77" i="40" s="1"/>
  <c r="I127" i="39"/>
  <c r="J77" i="40" s="1"/>
  <c r="H127" i="39"/>
  <c r="I77" i="40" s="1"/>
  <c r="G127" i="39"/>
  <c r="H77" i="40" s="1"/>
  <c r="E127" i="39"/>
  <c r="F77" i="40" s="1"/>
  <c r="B127" i="39"/>
  <c r="C77" i="40" s="1"/>
  <c r="A127" i="39"/>
  <c r="F125" i="39"/>
  <c r="B125" i="39"/>
  <c r="A125" i="39"/>
  <c r="F123" i="39"/>
  <c r="R76" i="40"/>
  <c r="P120" i="39"/>
  <c r="Q76" i="40" s="1"/>
  <c r="O120" i="39"/>
  <c r="P76" i="40" s="1"/>
  <c r="O76" i="40"/>
  <c r="N76" i="40"/>
  <c r="L120" i="39"/>
  <c r="M76" i="40" s="1"/>
  <c r="K120" i="39"/>
  <c r="L76" i="40" s="1"/>
  <c r="J120" i="39"/>
  <c r="K76" i="40" s="1"/>
  <c r="I120" i="39"/>
  <c r="J76" i="40" s="1"/>
  <c r="H120" i="39"/>
  <c r="I76" i="40" s="1"/>
  <c r="G120" i="39"/>
  <c r="H76" i="40" s="1"/>
  <c r="E120" i="39"/>
  <c r="F76" i="40" s="1"/>
  <c r="B120" i="39"/>
  <c r="C76" i="40" s="1"/>
  <c r="A120" i="39"/>
  <c r="F118" i="39"/>
  <c r="B118" i="39"/>
  <c r="A118" i="39"/>
  <c r="F116" i="39"/>
  <c r="R75" i="40"/>
  <c r="P113" i="39"/>
  <c r="Q75" i="40" s="1"/>
  <c r="O113" i="39"/>
  <c r="P75" i="40" s="1"/>
  <c r="O75" i="40"/>
  <c r="N75" i="40"/>
  <c r="L113" i="39"/>
  <c r="M75" i="40" s="1"/>
  <c r="K113" i="39"/>
  <c r="L75" i="40" s="1"/>
  <c r="J113" i="39"/>
  <c r="K75" i="40" s="1"/>
  <c r="I113" i="39"/>
  <c r="J75" i="40" s="1"/>
  <c r="H113" i="39"/>
  <c r="I75" i="40" s="1"/>
  <c r="G113" i="39"/>
  <c r="H75" i="40" s="1"/>
  <c r="E113" i="39"/>
  <c r="F75" i="40" s="1"/>
  <c r="B113" i="39"/>
  <c r="C75" i="40" s="1"/>
  <c r="A113" i="39"/>
  <c r="F111" i="39"/>
  <c r="B111" i="39"/>
  <c r="A111" i="39"/>
  <c r="F109" i="39"/>
  <c r="R74" i="40"/>
  <c r="P106" i="39"/>
  <c r="Q74" i="40" s="1"/>
  <c r="O106" i="39"/>
  <c r="P74" i="40" s="1"/>
  <c r="O74" i="40"/>
  <c r="N74" i="40"/>
  <c r="L106" i="39"/>
  <c r="M74" i="40" s="1"/>
  <c r="K106" i="39"/>
  <c r="L74" i="40" s="1"/>
  <c r="J106" i="39"/>
  <c r="K74" i="40" s="1"/>
  <c r="I106" i="39"/>
  <c r="H106" i="39"/>
  <c r="I74" i="40" s="1"/>
  <c r="G106" i="39"/>
  <c r="H74" i="40" s="1"/>
  <c r="E106" i="39"/>
  <c r="F74" i="40" s="1"/>
  <c r="B106" i="39"/>
  <c r="C74" i="40" s="1"/>
  <c r="A106" i="39"/>
  <c r="F104" i="39"/>
  <c r="B104" i="39"/>
  <c r="A104" i="39"/>
  <c r="F102" i="39"/>
  <c r="R73" i="40"/>
  <c r="P99" i="39"/>
  <c r="Q73" i="40" s="1"/>
  <c r="O99" i="39"/>
  <c r="P73" i="40" s="1"/>
  <c r="O73" i="40"/>
  <c r="N73" i="40"/>
  <c r="L99" i="39"/>
  <c r="M73" i="40" s="1"/>
  <c r="K99" i="39"/>
  <c r="L73" i="40" s="1"/>
  <c r="J99" i="39"/>
  <c r="K73" i="40" s="1"/>
  <c r="I99" i="39"/>
  <c r="H99" i="39"/>
  <c r="I73" i="40" s="1"/>
  <c r="G99" i="39"/>
  <c r="H73" i="40" s="1"/>
  <c r="E99" i="39"/>
  <c r="F73" i="40" s="1"/>
  <c r="B99" i="39"/>
  <c r="C73" i="40" s="1"/>
  <c r="A99" i="39"/>
  <c r="F97" i="39"/>
  <c r="B97" i="39"/>
  <c r="A97" i="39"/>
  <c r="F95" i="39"/>
  <c r="R72" i="40"/>
  <c r="P92" i="39"/>
  <c r="Q72" i="40" s="1"/>
  <c r="O92" i="39"/>
  <c r="P72" i="40" s="1"/>
  <c r="O72" i="40"/>
  <c r="N72" i="40"/>
  <c r="L92" i="39"/>
  <c r="M72" i="40" s="1"/>
  <c r="K92" i="39"/>
  <c r="L72" i="40" s="1"/>
  <c r="J92" i="39"/>
  <c r="K72" i="40" s="1"/>
  <c r="I92" i="39"/>
  <c r="J72" i="40" s="1"/>
  <c r="H92" i="39"/>
  <c r="I72" i="40" s="1"/>
  <c r="G92" i="39"/>
  <c r="H72" i="40" s="1"/>
  <c r="E92" i="39"/>
  <c r="F72" i="40" s="1"/>
  <c r="B92" i="39"/>
  <c r="C72" i="40" s="1"/>
  <c r="A92" i="39"/>
  <c r="F90" i="39"/>
  <c r="B90" i="39"/>
  <c r="A90" i="39"/>
  <c r="F88" i="39"/>
  <c r="R71" i="40"/>
  <c r="P85" i="39"/>
  <c r="Q71" i="40" s="1"/>
  <c r="O85" i="39"/>
  <c r="P71" i="40" s="1"/>
  <c r="O71" i="40"/>
  <c r="N71" i="40"/>
  <c r="L85" i="39"/>
  <c r="M71" i="40" s="1"/>
  <c r="K85" i="39"/>
  <c r="L71" i="40" s="1"/>
  <c r="J85" i="39"/>
  <c r="K71" i="40" s="1"/>
  <c r="I85" i="39"/>
  <c r="H85" i="39"/>
  <c r="I71" i="40" s="1"/>
  <c r="G85" i="39"/>
  <c r="H71" i="40" s="1"/>
  <c r="E85" i="39"/>
  <c r="F71" i="40" s="1"/>
  <c r="B85" i="39"/>
  <c r="C71" i="40" s="1"/>
  <c r="A85" i="39"/>
  <c r="F83" i="39"/>
  <c r="B83" i="39"/>
  <c r="A83" i="39"/>
  <c r="F81" i="39"/>
  <c r="L75" i="39"/>
  <c r="K75" i="39"/>
  <c r="J75" i="39"/>
  <c r="I75" i="39"/>
  <c r="H75" i="39"/>
  <c r="G75" i="39"/>
  <c r="E75" i="39"/>
  <c r="R66" i="40"/>
  <c r="P73" i="39"/>
  <c r="Q66" i="40" s="1"/>
  <c r="O73" i="39"/>
  <c r="P66" i="40" s="1"/>
  <c r="O66" i="40"/>
  <c r="N66" i="40"/>
  <c r="F73" i="39"/>
  <c r="G66" i="40" s="1"/>
  <c r="R65" i="40"/>
  <c r="P72" i="39"/>
  <c r="Q65" i="40" s="1"/>
  <c r="O72" i="39"/>
  <c r="P65" i="40" s="1"/>
  <c r="O65" i="40"/>
  <c r="N65" i="40"/>
  <c r="F72" i="39"/>
  <c r="G65" i="40" s="1"/>
  <c r="R64" i="40"/>
  <c r="P71" i="39"/>
  <c r="Q64" i="40" s="1"/>
  <c r="O71" i="39"/>
  <c r="P64" i="40" s="1"/>
  <c r="O64" i="40"/>
  <c r="N64" i="40"/>
  <c r="F71" i="39"/>
  <c r="G64" i="40" s="1"/>
  <c r="R63" i="40"/>
  <c r="P70" i="39"/>
  <c r="Q63" i="40" s="1"/>
  <c r="O70" i="39"/>
  <c r="P63" i="40" s="1"/>
  <c r="O63" i="40"/>
  <c r="N63" i="40"/>
  <c r="F70" i="39"/>
  <c r="G63" i="40" s="1"/>
  <c r="R62" i="40"/>
  <c r="P69" i="39"/>
  <c r="Q62" i="40" s="1"/>
  <c r="O69" i="39"/>
  <c r="P62" i="40" s="1"/>
  <c r="O62" i="40"/>
  <c r="N62" i="40"/>
  <c r="F69" i="39"/>
  <c r="G62" i="40" s="1"/>
  <c r="R61" i="40"/>
  <c r="P68" i="39"/>
  <c r="Q61" i="40" s="1"/>
  <c r="O68" i="39"/>
  <c r="P61" i="40" s="1"/>
  <c r="O61" i="40"/>
  <c r="N61" i="40"/>
  <c r="F68" i="39"/>
  <c r="G61" i="40" s="1"/>
  <c r="R60" i="40"/>
  <c r="P67" i="39"/>
  <c r="Q60" i="40" s="1"/>
  <c r="O67" i="39"/>
  <c r="P60" i="40" s="1"/>
  <c r="O60" i="40"/>
  <c r="N60" i="40"/>
  <c r="F67" i="39"/>
  <c r="G60" i="40" s="1"/>
  <c r="R59" i="40"/>
  <c r="P66" i="39"/>
  <c r="Q59" i="40" s="1"/>
  <c r="O66" i="39"/>
  <c r="P59" i="40" s="1"/>
  <c r="O59" i="40"/>
  <c r="N59" i="40"/>
  <c r="F66" i="39"/>
  <c r="G59" i="40" s="1"/>
  <c r="R58" i="40"/>
  <c r="P65" i="39"/>
  <c r="Q58" i="40" s="1"/>
  <c r="O65" i="39"/>
  <c r="P58" i="40" s="1"/>
  <c r="O58" i="40"/>
  <c r="N58" i="40"/>
  <c r="F65" i="39"/>
  <c r="G58" i="40" s="1"/>
  <c r="R57" i="40"/>
  <c r="P64" i="39"/>
  <c r="Q57" i="40" s="1"/>
  <c r="O64" i="39"/>
  <c r="P57" i="40" s="1"/>
  <c r="O57" i="40"/>
  <c r="N57" i="40"/>
  <c r="F64" i="39"/>
  <c r="G57" i="40" s="1"/>
  <c r="R56" i="40"/>
  <c r="P63" i="39"/>
  <c r="Q56" i="40" s="1"/>
  <c r="O63" i="39"/>
  <c r="P56" i="40" s="1"/>
  <c r="O56" i="40"/>
  <c r="N56" i="40"/>
  <c r="F63" i="39"/>
  <c r="G56" i="40" s="1"/>
  <c r="R55" i="40"/>
  <c r="P62" i="39"/>
  <c r="Q55" i="40" s="1"/>
  <c r="O62" i="39"/>
  <c r="P55" i="40" s="1"/>
  <c r="O55" i="40"/>
  <c r="N55" i="40"/>
  <c r="F62" i="39"/>
  <c r="G55" i="40" s="1"/>
  <c r="R54" i="40"/>
  <c r="P61" i="39"/>
  <c r="Q54" i="40" s="1"/>
  <c r="O61" i="39"/>
  <c r="P54" i="40" s="1"/>
  <c r="O54" i="40"/>
  <c r="N54" i="40"/>
  <c r="F61" i="39"/>
  <c r="G54" i="40" s="1"/>
  <c r="R53" i="40"/>
  <c r="P60" i="39"/>
  <c r="Q53" i="40" s="1"/>
  <c r="O60" i="39"/>
  <c r="P53" i="40" s="1"/>
  <c r="O53" i="40"/>
  <c r="N53" i="40"/>
  <c r="F60" i="39"/>
  <c r="G53" i="40" s="1"/>
  <c r="R52" i="40"/>
  <c r="P59" i="39"/>
  <c r="Q52" i="40" s="1"/>
  <c r="O59" i="39"/>
  <c r="P52" i="40" s="1"/>
  <c r="O52" i="40"/>
  <c r="N52" i="40"/>
  <c r="F59" i="39"/>
  <c r="G52" i="40" s="1"/>
  <c r="R51" i="40"/>
  <c r="P58" i="39"/>
  <c r="Q51" i="40" s="1"/>
  <c r="O58" i="39"/>
  <c r="P51" i="40" s="1"/>
  <c r="O51" i="40"/>
  <c r="N51" i="40"/>
  <c r="F58" i="39"/>
  <c r="G51" i="40" s="1"/>
  <c r="R50" i="40"/>
  <c r="P57" i="39"/>
  <c r="Q50" i="40" s="1"/>
  <c r="O57" i="39"/>
  <c r="P50" i="40" s="1"/>
  <c r="O50" i="40"/>
  <c r="N50" i="40"/>
  <c r="F57" i="39"/>
  <c r="G50" i="40" s="1"/>
  <c r="R49" i="40"/>
  <c r="P56" i="39"/>
  <c r="Q49" i="40" s="1"/>
  <c r="O56" i="39"/>
  <c r="P49" i="40" s="1"/>
  <c r="O49" i="40"/>
  <c r="N49" i="40"/>
  <c r="F56" i="39"/>
  <c r="G49" i="40" s="1"/>
  <c r="R48" i="40"/>
  <c r="P55" i="39"/>
  <c r="Q48" i="40" s="1"/>
  <c r="O55" i="39"/>
  <c r="P48" i="40" s="1"/>
  <c r="O48" i="40"/>
  <c r="N48" i="40"/>
  <c r="F55" i="39"/>
  <c r="G48" i="40" s="1"/>
  <c r="R47" i="40"/>
  <c r="P54" i="39"/>
  <c r="Q47" i="40" s="1"/>
  <c r="O54" i="39"/>
  <c r="P47" i="40" s="1"/>
  <c r="O47" i="40"/>
  <c r="N47" i="40"/>
  <c r="F54" i="39"/>
  <c r="G47" i="40" s="1"/>
  <c r="R46" i="40"/>
  <c r="P53" i="39"/>
  <c r="Q46" i="40" s="1"/>
  <c r="O53" i="39"/>
  <c r="P46" i="40" s="1"/>
  <c r="O46" i="40"/>
  <c r="N46" i="40"/>
  <c r="F53" i="39"/>
  <c r="G46" i="40" s="1"/>
  <c r="R45" i="40"/>
  <c r="P52" i="39"/>
  <c r="Q45" i="40" s="1"/>
  <c r="O52" i="39"/>
  <c r="P45" i="40" s="1"/>
  <c r="O45" i="40"/>
  <c r="N45" i="40"/>
  <c r="F52" i="39"/>
  <c r="G45" i="40" s="1"/>
  <c r="R44" i="40"/>
  <c r="P51" i="39"/>
  <c r="Q44" i="40" s="1"/>
  <c r="O51" i="39"/>
  <c r="P44" i="40" s="1"/>
  <c r="O44" i="40"/>
  <c r="N44" i="40"/>
  <c r="F51" i="39"/>
  <c r="G44" i="40" s="1"/>
  <c r="R43" i="40"/>
  <c r="P50" i="39"/>
  <c r="Q43" i="40" s="1"/>
  <c r="O50" i="39"/>
  <c r="P43" i="40" s="1"/>
  <c r="O43" i="40"/>
  <c r="N43" i="40"/>
  <c r="F50" i="39"/>
  <c r="G43" i="40" s="1"/>
  <c r="R42" i="40"/>
  <c r="P49" i="39"/>
  <c r="Q42" i="40" s="1"/>
  <c r="O49" i="39"/>
  <c r="P42" i="40" s="1"/>
  <c r="O42" i="40"/>
  <c r="N42" i="40"/>
  <c r="F49" i="39"/>
  <c r="G42" i="40" s="1"/>
  <c r="R41" i="40"/>
  <c r="P48" i="39"/>
  <c r="Q41" i="40" s="1"/>
  <c r="O48" i="39"/>
  <c r="P41" i="40" s="1"/>
  <c r="O41" i="40"/>
  <c r="N41" i="40"/>
  <c r="F48" i="39"/>
  <c r="G41" i="40" s="1"/>
  <c r="R40" i="40"/>
  <c r="P47" i="39"/>
  <c r="Q40" i="40" s="1"/>
  <c r="O47" i="39"/>
  <c r="P40" i="40" s="1"/>
  <c r="O40" i="40"/>
  <c r="N40" i="40"/>
  <c r="F47" i="39"/>
  <c r="G40" i="40" s="1"/>
  <c r="R39" i="40"/>
  <c r="P46" i="39"/>
  <c r="Q39" i="40" s="1"/>
  <c r="O46" i="39"/>
  <c r="P39" i="40" s="1"/>
  <c r="O39" i="40"/>
  <c r="N39" i="40"/>
  <c r="F46" i="39"/>
  <c r="G39" i="40" s="1"/>
  <c r="R38" i="40"/>
  <c r="P45" i="39"/>
  <c r="Q38" i="40" s="1"/>
  <c r="O45" i="39"/>
  <c r="P38" i="40" s="1"/>
  <c r="O38" i="40"/>
  <c r="N38" i="40"/>
  <c r="F45" i="39"/>
  <c r="G38" i="40" s="1"/>
  <c r="R37" i="40"/>
  <c r="P44" i="39"/>
  <c r="Q37" i="40" s="1"/>
  <c r="O44" i="39"/>
  <c r="P37" i="40" s="1"/>
  <c r="O37" i="40"/>
  <c r="N37" i="40"/>
  <c r="F44" i="39"/>
  <c r="G37" i="40" s="1"/>
  <c r="R36" i="40"/>
  <c r="P43" i="39"/>
  <c r="Q36" i="40" s="1"/>
  <c r="O43" i="39"/>
  <c r="P36" i="40" s="1"/>
  <c r="O36" i="40"/>
  <c r="N36" i="40"/>
  <c r="F43" i="39"/>
  <c r="G36" i="40" s="1"/>
  <c r="R35" i="40"/>
  <c r="P42" i="39"/>
  <c r="Q35" i="40" s="1"/>
  <c r="O42" i="39"/>
  <c r="P35" i="40" s="1"/>
  <c r="O35" i="40"/>
  <c r="N35" i="40"/>
  <c r="F42" i="39"/>
  <c r="G35" i="40" s="1"/>
  <c r="R34" i="40"/>
  <c r="P41" i="39"/>
  <c r="Q34" i="40" s="1"/>
  <c r="O41" i="39"/>
  <c r="P34" i="40" s="1"/>
  <c r="O34" i="40"/>
  <c r="N34" i="40"/>
  <c r="F41" i="39"/>
  <c r="G34" i="40" s="1"/>
  <c r="R33" i="40"/>
  <c r="P40" i="39"/>
  <c r="Q33" i="40" s="1"/>
  <c r="O40" i="39"/>
  <c r="P33" i="40" s="1"/>
  <c r="O33" i="40"/>
  <c r="N33" i="40"/>
  <c r="F40" i="39"/>
  <c r="G33" i="40" s="1"/>
  <c r="R32" i="40"/>
  <c r="P39" i="39"/>
  <c r="Q32" i="40" s="1"/>
  <c r="O39" i="39"/>
  <c r="P32" i="40" s="1"/>
  <c r="O32" i="40"/>
  <c r="N32" i="40"/>
  <c r="F39" i="39"/>
  <c r="G32" i="40" s="1"/>
  <c r="R31" i="40"/>
  <c r="P38" i="39"/>
  <c r="Q31" i="40" s="1"/>
  <c r="O38" i="39"/>
  <c r="P31" i="40" s="1"/>
  <c r="O31" i="40"/>
  <c r="N31" i="40"/>
  <c r="F38" i="39"/>
  <c r="G31" i="40" s="1"/>
  <c r="R30" i="40"/>
  <c r="P37" i="39"/>
  <c r="Q30" i="40" s="1"/>
  <c r="O37" i="39"/>
  <c r="P30" i="40" s="1"/>
  <c r="O30" i="40"/>
  <c r="N30" i="40"/>
  <c r="F37" i="39"/>
  <c r="G30" i="40" s="1"/>
  <c r="R29" i="40"/>
  <c r="P36" i="39"/>
  <c r="Q29" i="40" s="1"/>
  <c r="O36" i="39"/>
  <c r="P29" i="40" s="1"/>
  <c r="O29" i="40"/>
  <c r="N29" i="40"/>
  <c r="F36" i="39"/>
  <c r="G29" i="40" s="1"/>
  <c r="R28" i="40"/>
  <c r="P35" i="39"/>
  <c r="Q28" i="40" s="1"/>
  <c r="O35" i="39"/>
  <c r="P28" i="40" s="1"/>
  <c r="O28" i="40"/>
  <c r="N28" i="40"/>
  <c r="F35" i="39"/>
  <c r="G28" i="40" s="1"/>
  <c r="R27" i="40"/>
  <c r="P34" i="39"/>
  <c r="Q27" i="40" s="1"/>
  <c r="O34" i="39"/>
  <c r="P27" i="40" s="1"/>
  <c r="O27" i="40"/>
  <c r="N27" i="40"/>
  <c r="F34" i="39"/>
  <c r="G27" i="40" s="1"/>
  <c r="R26" i="40"/>
  <c r="P33" i="39"/>
  <c r="Q26" i="40" s="1"/>
  <c r="O33" i="39"/>
  <c r="P26" i="40" s="1"/>
  <c r="O26" i="40"/>
  <c r="N26" i="40"/>
  <c r="F33" i="39"/>
  <c r="G26" i="40" s="1"/>
  <c r="R25" i="40"/>
  <c r="P32" i="39"/>
  <c r="Q25" i="40" s="1"/>
  <c r="O32" i="39"/>
  <c r="P25" i="40" s="1"/>
  <c r="O25" i="40"/>
  <c r="N25" i="40"/>
  <c r="F32" i="39"/>
  <c r="G25" i="40" s="1"/>
  <c r="R24" i="40"/>
  <c r="P31" i="39"/>
  <c r="Q24" i="40" s="1"/>
  <c r="O31" i="39"/>
  <c r="P24" i="40" s="1"/>
  <c r="O24" i="40"/>
  <c r="N24" i="40"/>
  <c r="F31" i="39"/>
  <c r="G24" i="40" s="1"/>
  <c r="R23" i="40"/>
  <c r="P30" i="39"/>
  <c r="Q23" i="40" s="1"/>
  <c r="O30" i="39"/>
  <c r="P23" i="40" s="1"/>
  <c r="O23" i="40"/>
  <c r="N23" i="40"/>
  <c r="F30" i="39"/>
  <c r="G23" i="40" s="1"/>
  <c r="R22" i="40"/>
  <c r="P29" i="39"/>
  <c r="Q22" i="40" s="1"/>
  <c r="O29" i="39"/>
  <c r="P22" i="40" s="1"/>
  <c r="O22" i="40"/>
  <c r="N22" i="40"/>
  <c r="F29" i="39"/>
  <c r="G22" i="40" s="1"/>
  <c r="R21" i="40"/>
  <c r="P28" i="39"/>
  <c r="Q21" i="40" s="1"/>
  <c r="O28" i="39"/>
  <c r="P21" i="40" s="1"/>
  <c r="O21" i="40"/>
  <c r="N21" i="40"/>
  <c r="F28" i="39"/>
  <c r="G21" i="40" s="1"/>
  <c r="R20" i="40"/>
  <c r="P27" i="39"/>
  <c r="Q20" i="40" s="1"/>
  <c r="O27" i="39"/>
  <c r="P20" i="40" s="1"/>
  <c r="O20" i="40"/>
  <c r="N20" i="40"/>
  <c r="F27" i="39"/>
  <c r="G20" i="40" s="1"/>
  <c r="R19" i="40"/>
  <c r="P26" i="39"/>
  <c r="Q19" i="40" s="1"/>
  <c r="O26" i="39"/>
  <c r="P19" i="40" s="1"/>
  <c r="O19" i="40"/>
  <c r="N19" i="40"/>
  <c r="F26" i="39"/>
  <c r="G19" i="40" s="1"/>
  <c r="R18" i="40"/>
  <c r="P25" i="39"/>
  <c r="Q18" i="40" s="1"/>
  <c r="O25" i="39"/>
  <c r="P18" i="40" s="1"/>
  <c r="O18" i="40"/>
  <c r="N18" i="40"/>
  <c r="F25" i="39"/>
  <c r="G18" i="40" s="1"/>
  <c r="P24" i="39"/>
  <c r="O24" i="39"/>
  <c r="P17" i="40" s="1"/>
  <c r="F24" i="39"/>
  <c r="O23" i="39"/>
  <c r="P16" i="40" s="1"/>
  <c r="F23" i="39"/>
  <c r="R15" i="40"/>
  <c r="P22" i="39"/>
  <c r="Q15" i="40" s="1"/>
  <c r="O22" i="39"/>
  <c r="P15" i="40" s="1"/>
  <c r="O15" i="40"/>
  <c r="N15" i="40"/>
  <c r="F22" i="39"/>
  <c r="G15" i="40" s="1"/>
  <c r="O21" i="39"/>
  <c r="P14" i="40" s="1"/>
  <c r="F21" i="39"/>
  <c r="O20" i="39"/>
  <c r="P13" i="40" s="1"/>
  <c r="F20" i="39"/>
  <c r="O19" i="39"/>
  <c r="P12" i="40" s="1"/>
  <c r="F19" i="39"/>
  <c r="O18" i="39"/>
  <c r="P11" i="40" s="1"/>
  <c r="F18" i="39"/>
  <c r="O17" i="39"/>
  <c r="P10" i="40" s="1"/>
  <c r="F17" i="39"/>
  <c r="O16" i="39"/>
  <c r="P9" i="40" s="1"/>
  <c r="F16" i="39"/>
  <c r="O15" i="39"/>
  <c r="P8" i="40" s="1"/>
  <c r="F15" i="39"/>
  <c r="O14" i="39"/>
  <c r="P7" i="40" s="1"/>
  <c r="F14" i="39"/>
  <c r="O13" i="39"/>
  <c r="P6" i="40" s="1"/>
  <c r="F13" i="39"/>
  <c r="O12" i="39"/>
  <c r="P5" i="40" s="1"/>
  <c r="F12" i="39"/>
  <c r="O11" i="39"/>
  <c r="P4" i="40" s="1"/>
  <c r="F11" i="39"/>
  <c r="O10" i="39"/>
  <c r="P3" i="40" s="1"/>
  <c r="F10" i="39"/>
  <c r="O9" i="39"/>
  <c r="P2" i="40" s="1"/>
  <c r="F9" i="39"/>
  <c r="O2" i="40" s="1"/>
  <c r="K23" i="7"/>
  <c r="D1" i="37"/>
  <c r="A1" i="37"/>
  <c r="U94" i="38"/>
  <c r="O126" i="37"/>
  <c r="F126" i="37"/>
  <c r="U93" i="38"/>
  <c r="O125" i="37"/>
  <c r="O93" i="38" s="1"/>
  <c r="F125" i="37"/>
  <c r="U92" i="38"/>
  <c r="O123" i="37"/>
  <c r="O92" i="38" s="1"/>
  <c r="F123" i="37"/>
  <c r="U91" i="38"/>
  <c r="O122" i="37"/>
  <c r="F122" i="37"/>
  <c r="U90" i="38"/>
  <c r="O120" i="37"/>
  <c r="F120" i="37"/>
  <c r="U89" i="38"/>
  <c r="O119" i="37"/>
  <c r="O89" i="38" s="1"/>
  <c r="F119" i="37"/>
  <c r="U88" i="38"/>
  <c r="O117" i="37"/>
  <c r="O88" i="38" s="1"/>
  <c r="F117" i="37"/>
  <c r="U87" i="38"/>
  <c r="O116" i="37"/>
  <c r="F116" i="37"/>
  <c r="U86" i="38"/>
  <c r="O114" i="37"/>
  <c r="F114" i="37"/>
  <c r="U85" i="38"/>
  <c r="O113" i="37"/>
  <c r="O85" i="38" s="1"/>
  <c r="F113" i="37"/>
  <c r="U84" i="38"/>
  <c r="O111" i="37"/>
  <c r="O84" i="38" s="1"/>
  <c r="F111" i="37"/>
  <c r="U83" i="38"/>
  <c r="O110" i="37"/>
  <c r="F110" i="37"/>
  <c r="U82" i="38"/>
  <c r="O108" i="37"/>
  <c r="F108" i="37"/>
  <c r="U81" i="38"/>
  <c r="O107" i="37"/>
  <c r="O81" i="38" s="1"/>
  <c r="F107" i="37"/>
  <c r="U80" i="38"/>
  <c r="O105" i="37"/>
  <c r="O80" i="38" s="1"/>
  <c r="F105" i="37"/>
  <c r="U79" i="38"/>
  <c r="O104" i="37"/>
  <c r="F104" i="37"/>
  <c r="U78" i="38"/>
  <c r="O102" i="37"/>
  <c r="F102" i="37"/>
  <c r="U77" i="38"/>
  <c r="O101" i="37"/>
  <c r="O77" i="38" s="1"/>
  <c r="F101" i="37"/>
  <c r="U76" i="38"/>
  <c r="O99" i="37"/>
  <c r="O76" i="38" s="1"/>
  <c r="F99" i="37"/>
  <c r="U75" i="38"/>
  <c r="O98" i="37"/>
  <c r="U92" i="37"/>
  <c r="T79" i="37"/>
  <c r="S79" i="37"/>
  <c r="R79" i="37"/>
  <c r="Q79" i="37"/>
  <c r="U79" i="37" s="1"/>
  <c r="U78" i="37"/>
  <c r="U72" i="38" s="1"/>
  <c r="O78" i="37"/>
  <c r="P78" i="37" s="1"/>
  <c r="F78" i="37"/>
  <c r="U77" i="37"/>
  <c r="U71" i="38" s="1"/>
  <c r="O77" i="37"/>
  <c r="F77" i="37"/>
  <c r="U76" i="37"/>
  <c r="U70" i="38" s="1"/>
  <c r="O76" i="37"/>
  <c r="P76" i="37" s="1"/>
  <c r="F76" i="37"/>
  <c r="U75" i="37"/>
  <c r="U69" i="38" s="1"/>
  <c r="O75" i="37"/>
  <c r="F75" i="37"/>
  <c r="U74" i="37"/>
  <c r="U68" i="38" s="1"/>
  <c r="O74" i="37"/>
  <c r="P74" i="37" s="1"/>
  <c r="F74" i="37"/>
  <c r="U73" i="37"/>
  <c r="U67" i="38" s="1"/>
  <c r="O73" i="37"/>
  <c r="F73" i="37"/>
  <c r="U72" i="37"/>
  <c r="U66" i="38" s="1"/>
  <c r="O72" i="37"/>
  <c r="P72" i="37" s="1"/>
  <c r="F72" i="37"/>
  <c r="U71" i="37"/>
  <c r="U65" i="38" s="1"/>
  <c r="O71" i="37"/>
  <c r="F71" i="37"/>
  <c r="U70" i="37"/>
  <c r="U64" i="38" s="1"/>
  <c r="O70" i="37"/>
  <c r="P70" i="37" s="1"/>
  <c r="F70" i="37"/>
  <c r="U69" i="37"/>
  <c r="U63" i="38" s="1"/>
  <c r="O69" i="37"/>
  <c r="F69" i="37"/>
  <c r="U68" i="37"/>
  <c r="U62" i="38" s="1"/>
  <c r="O68" i="37"/>
  <c r="P68" i="37" s="1"/>
  <c r="F68" i="37"/>
  <c r="U67" i="37"/>
  <c r="U61" i="38" s="1"/>
  <c r="O67" i="37"/>
  <c r="F67" i="37"/>
  <c r="U66" i="37"/>
  <c r="U60" i="38" s="1"/>
  <c r="O66" i="37"/>
  <c r="P66" i="37" s="1"/>
  <c r="F66" i="37"/>
  <c r="U65" i="37"/>
  <c r="U59" i="38" s="1"/>
  <c r="O65" i="37"/>
  <c r="F65" i="37"/>
  <c r="U64" i="37"/>
  <c r="U58" i="38" s="1"/>
  <c r="O64" i="37"/>
  <c r="P64" i="37" s="1"/>
  <c r="F64" i="37"/>
  <c r="U63" i="37"/>
  <c r="U57" i="38" s="1"/>
  <c r="O63" i="37"/>
  <c r="F63" i="37"/>
  <c r="U62" i="37"/>
  <c r="U56" i="38" s="1"/>
  <c r="O62" i="37"/>
  <c r="P62" i="37" s="1"/>
  <c r="F62" i="37"/>
  <c r="U61" i="37"/>
  <c r="U55" i="38" s="1"/>
  <c r="O61" i="37"/>
  <c r="F61" i="37"/>
  <c r="U60" i="37"/>
  <c r="U54" i="38" s="1"/>
  <c r="O60" i="37"/>
  <c r="P60" i="37" s="1"/>
  <c r="F60" i="37"/>
  <c r="U59" i="37"/>
  <c r="U53" i="38" s="1"/>
  <c r="O59" i="37"/>
  <c r="F59" i="37"/>
  <c r="U58" i="37"/>
  <c r="U52" i="38" s="1"/>
  <c r="O58" i="37"/>
  <c r="P58" i="37" s="1"/>
  <c r="F58" i="37"/>
  <c r="U57" i="37"/>
  <c r="U51" i="38" s="1"/>
  <c r="O57" i="37"/>
  <c r="F57" i="37"/>
  <c r="U56" i="37"/>
  <c r="U50" i="38" s="1"/>
  <c r="O56" i="37"/>
  <c r="P56" i="37" s="1"/>
  <c r="F56" i="37"/>
  <c r="U55" i="37"/>
  <c r="U49" i="38" s="1"/>
  <c r="O55" i="37"/>
  <c r="F55" i="37"/>
  <c r="U54" i="37"/>
  <c r="U48" i="38" s="1"/>
  <c r="O54" i="37"/>
  <c r="P54" i="37" s="1"/>
  <c r="F54" i="37"/>
  <c r="U53" i="37"/>
  <c r="U47" i="38" s="1"/>
  <c r="O53" i="37"/>
  <c r="F53" i="37"/>
  <c r="U52" i="37"/>
  <c r="U46" i="38" s="1"/>
  <c r="O52" i="37"/>
  <c r="P52" i="37" s="1"/>
  <c r="F52" i="37"/>
  <c r="U51" i="37"/>
  <c r="U45" i="38" s="1"/>
  <c r="O51" i="37"/>
  <c r="F51" i="37"/>
  <c r="U50" i="37"/>
  <c r="U44" i="38" s="1"/>
  <c r="O50" i="37"/>
  <c r="P50" i="37" s="1"/>
  <c r="F50" i="37"/>
  <c r="U49" i="37"/>
  <c r="U43" i="38" s="1"/>
  <c r="O49" i="37"/>
  <c r="F49" i="37"/>
  <c r="U48" i="37"/>
  <c r="U42" i="38" s="1"/>
  <c r="O48" i="37"/>
  <c r="P48" i="37" s="1"/>
  <c r="F48" i="37"/>
  <c r="U47" i="37"/>
  <c r="U41" i="38" s="1"/>
  <c r="O47" i="37"/>
  <c r="F47" i="37"/>
  <c r="U46" i="37"/>
  <c r="U40" i="38" s="1"/>
  <c r="O46" i="37"/>
  <c r="P46" i="37" s="1"/>
  <c r="F46" i="37"/>
  <c r="U45" i="37"/>
  <c r="U39" i="38" s="1"/>
  <c r="O45" i="37"/>
  <c r="F45" i="37"/>
  <c r="U44" i="37"/>
  <c r="U38" i="38" s="1"/>
  <c r="O44" i="37"/>
  <c r="P44" i="37" s="1"/>
  <c r="F44" i="37"/>
  <c r="U43" i="37"/>
  <c r="U37" i="38" s="1"/>
  <c r="O43" i="37"/>
  <c r="F43" i="37"/>
  <c r="U42" i="37"/>
  <c r="U36" i="38" s="1"/>
  <c r="O42" i="37"/>
  <c r="P42" i="37" s="1"/>
  <c r="F42" i="37"/>
  <c r="U41" i="37"/>
  <c r="U35" i="38" s="1"/>
  <c r="O41" i="37"/>
  <c r="F41" i="37"/>
  <c r="U40" i="37"/>
  <c r="U34" i="38" s="1"/>
  <c r="O40" i="37"/>
  <c r="P40" i="37" s="1"/>
  <c r="F40" i="37"/>
  <c r="U39" i="37"/>
  <c r="U33" i="38" s="1"/>
  <c r="O39" i="37"/>
  <c r="F39" i="37"/>
  <c r="U38" i="37"/>
  <c r="U32" i="38" s="1"/>
  <c r="O38" i="37"/>
  <c r="P38" i="37" s="1"/>
  <c r="F38" i="37"/>
  <c r="U37" i="37"/>
  <c r="U31" i="38" s="1"/>
  <c r="O37" i="37"/>
  <c r="F37" i="37"/>
  <c r="U36" i="37"/>
  <c r="U30" i="38" s="1"/>
  <c r="O36" i="37"/>
  <c r="P36" i="37" s="1"/>
  <c r="F36" i="37"/>
  <c r="U35" i="37"/>
  <c r="U29" i="38" s="1"/>
  <c r="O35" i="37"/>
  <c r="F35" i="37"/>
  <c r="U34" i="37"/>
  <c r="U28" i="38" s="1"/>
  <c r="O34" i="37"/>
  <c r="P34" i="37" s="1"/>
  <c r="F34" i="37"/>
  <c r="U33" i="37"/>
  <c r="U27" i="38" s="1"/>
  <c r="O33" i="37"/>
  <c r="F33" i="37"/>
  <c r="U32" i="37"/>
  <c r="U26" i="38" s="1"/>
  <c r="O32" i="37"/>
  <c r="P32" i="37" s="1"/>
  <c r="F32" i="37"/>
  <c r="U31" i="37"/>
  <c r="U25" i="38" s="1"/>
  <c r="O31" i="37"/>
  <c r="F31" i="37"/>
  <c r="U30" i="37"/>
  <c r="U24" i="38" s="1"/>
  <c r="O30" i="37"/>
  <c r="P30" i="37" s="1"/>
  <c r="F30" i="37"/>
  <c r="U29" i="37"/>
  <c r="U23" i="38" s="1"/>
  <c r="O29" i="37"/>
  <c r="F29" i="37"/>
  <c r="U28" i="37"/>
  <c r="U22" i="38" s="1"/>
  <c r="O28" i="37"/>
  <c r="P28" i="37" s="1"/>
  <c r="F28" i="37"/>
  <c r="U27" i="37"/>
  <c r="U21" i="38" s="1"/>
  <c r="O27" i="37"/>
  <c r="F27" i="37"/>
  <c r="U26" i="37"/>
  <c r="U20" i="38" s="1"/>
  <c r="O26" i="37"/>
  <c r="P26" i="37" s="1"/>
  <c r="F26" i="37"/>
  <c r="U25" i="37"/>
  <c r="U19" i="38" s="1"/>
  <c r="O25" i="37"/>
  <c r="F25" i="37"/>
  <c r="U24" i="37"/>
  <c r="U18" i="38" s="1"/>
  <c r="O24" i="37"/>
  <c r="P24" i="37" s="1"/>
  <c r="F24" i="37"/>
  <c r="U23" i="37"/>
  <c r="U17" i="38" s="1"/>
  <c r="O23" i="37"/>
  <c r="F23" i="37"/>
  <c r="U22" i="37"/>
  <c r="U16" i="38" s="1"/>
  <c r="O22" i="37"/>
  <c r="P22" i="37" s="1"/>
  <c r="F22" i="37"/>
  <c r="U21" i="37"/>
  <c r="U15" i="38" s="1"/>
  <c r="O21" i="37"/>
  <c r="P21" i="37" s="1"/>
  <c r="F21" i="37"/>
  <c r="U20" i="37"/>
  <c r="U14" i="38" s="1"/>
  <c r="O20" i="37"/>
  <c r="F20" i="37"/>
  <c r="U19" i="37"/>
  <c r="U13" i="38" s="1"/>
  <c r="O19" i="37"/>
  <c r="P19" i="37" s="1"/>
  <c r="F19" i="37"/>
  <c r="U18" i="37"/>
  <c r="U12" i="38" s="1"/>
  <c r="O18" i="37"/>
  <c r="F18" i="37"/>
  <c r="U17" i="37"/>
  <c r="U11" i="38" s="1"/>
  <c r="O17" i="37"/>
  <c r="P17" i="37" s="1"/>
  <c r="F17" i="37"/>
  <c r="U16" i="37"/>
  <c r="U10" i="38" s="1"/>
  <c r="O16" i="37"/>
  <c r="F16" i="37"/>
  <c r="U15" i="37"/>
  <c r="U9" i="38" s="1"/>
  <c r="O15" i="37"/>
  <c r="P15" i="37" s="1"/>
  <c r="F15" i="37"/>
  <c r="U14" i="37"/>
  <c r="U8" i="38" s="1"/>
  <c r="O14" i="37"/>
  <c r="F14" i="37"/>
  <c r="U13" i="37"/>
  <c r="U7" i="38" s="1"/>
  <c r="O13" i="37"/>
  <c r="P13" i="37" s="1"/>
  <c r="F13" i="37"/>
  <c r="U12" i="37"/>
  <c r="U6" i="38" s="1"/>
  <c r="O12" i="37"/>
  <c r="F12" i="37"/>
  <c r="U11" i="37"/>
  <c r="U5" i="38" s="1"/>
  <c r="O11" i="37"/>
  <c r="P11" i="37" s="1"/>
  <c r="F11" i="37"/>
  <c r="U10" i="37"/>
  <c r="U4" i="38" s="1"/>
  <c r="O10" i="37"/>
  <c r="F10" i="37"/>
  <c r="U9" i="37"/>
  <c r="U3" i="38" s="1"/>
  <c r="O9" i="37"/>
  <c r="P9" i="37" s="1"/>
  <c r="U8" i="37"/>
  <c r="U2" i="38" s="1"/>
  <c r="O8" i="37"/>
  <c r="P8" i="37" s="1"/>
  <c r="B21" i="1"/>
  <c r="C21" i="1"/>
  <c r="E21" i="1"/>
  <c r="E17" i="1"/>
  <c r="C17" i="1"/>
  <c r="B17" i="1"/>
  <c r="E12" i="1"/>
  <c r="C12" i="1"/>
  <c r="B12" i="1"/>
  <c r="O37" i="38" l="1"/>
  <c r="P43" i="37"/>
  <c r="O45" i="38"/>
  <c r="P51" i="37"/>
  <c r="O8" i="38"/>
  <c r="P14" i="37"/>
  <c r="O53" i="38"/>
  <c r="P59" i="37"/>
  <c r="O61" i="38"/>
  <c r="P67" i="37"/>
  <c r="O35" i="38"/>
  <c r="P41" i="37"/>
  <c r="O51" i="38"/>
  <c r="P57" i="37"/>
  <c r="O59" i="38"/>
  <c r="P65" i="37"/>
  <c r="O67" i="38"/>
  <c r="P73" i="37"/>
  <c r="O6" i="38"/>
  <c r="P12" i="37"/>
  <c r="O14" i="38"/>
  <c r="P20" i="37"/>
  <c r="O17" i="38"/>
  <c r="P23" i="37"/>
  <c r="O25" i="38"/>
  <c r="P31" i="37"/>
  <c r="O33" i="38"/>
  <c r="P39" i="37"/>
  <c r="O41" i="38"/>
  <c r="P47" i="37"/>
  <c r="V41" i="38" s="1"/>
  <c r="O49" i="38"/>
  <c r="P55" i="37"/>
  <c r="O57" i="38"/>
  <c r="P63" i="37"/>
  <c r="O65" i="38"/>
  <c r="P71" i="37"/>
  <c r="P79" i="37"/>
  <c r="O29" i="38"/>
  <c r="P35" i="37"/>
  <c r="O69" i="38"/>
  <c r="P75" i="37"/>
  <c r="O19" i="38"/>
  <c r="P25" i="37"/>
  <c r="O27" i="38"/>
  <c r="P33" i="37"/>
  <c r="O43" i="38"/>
  <c r="P49" i="37"/>
  <c r="O12" i="38"/>
  <c r="P18" i="37"/>
  <c r="O10" i="38"/>
  <c r="P16" i="37"/>
  <c r="O21" i="38"/>
  <c r="P27" i="37"/>
  <c r="V21" i="38" s="1"/>
  <c r="O23" i="38"/>
  <c r="P29" i="37"/>
  <c r="O31" i="38"/>
  <c r="P37" i="37"/>
  <c r="O39" i="38"/>
  <c r="P45" i="37"/>
  <c r="O47" i="38"/>
  <c r="P53" i="37"/>
  <c r="O55" i="38"/>
  <c r="P61" i="37"/>
  <c r="O63" i="38"/>
  <c r="P69" i="37"/>
  <c r="O71" i="38"/>
  <c r="P77" i="37"/>
  <c r="O4" i="38"/>
  <c r="P10" i="37"/>
  <c r="P10" i="39"/>
  <c r="Q3" i="40" s="1"/>
  <c r="G16" i="40"/>
  <c r="G3" i="40"/>
  <c r="G4" i="40"/>
  <c r="G5" i="40"/>
  <c r="G6" i="40"/>
  <c r="G7" i="40"/>
  <c r="G8" i="40"/>
  <c r="G9" i="40"/>
  <c r="G10" i="40"/>
  <c r="G11" i="40"/>
  <c r="G12" i="40"/>
  <c r="G13" i="40"/>
  <c r="G14" i="40"/>
  <c r="G17" i="40"/>
  <c r="P19" i="39"/>
  <c r="P12" i="39"/>
  <c r="Q5" i="40" s="1"/>
  <c r="P20" i="39"/>
  <c r="Q13" i="40" s="1"/>
  <c r="P15" i="39"/>
  <c r="P16" i="39"/>
  <c r="Q9" i="40" s="1"/>
  <c r="P17" i="39"/>
  <c r="Q10" i="40" s="1"/>
  <c r="P21" i="39"/>
  <c r="Q14" i="40" s="1"/>
  <c r="P14" i="39"/>
  <c r="Q7" i="40" s="1"/>
  <c r="P18" i="39"/>
  <c r="Q11" i="40" s="1"/>
  <c r="P13" i="39"/>
  <c r="Q6" i="40" s="1"/>
  <c r="Q17" i="40"/>
  <c r="P23" i="39"/>
  <c r="Q12" i="40"/>
  <c r="P11" i="39"/>
  <c r="N2" i="40"/>
  <c r="P9" i="39"/>
  <c r="Q2" i="40" s="1"/>
  <c r="R2" i="40"/>
  <c r="F120" i="39"/>
  <c r="G76" i="40" s="1"/>
  <c r="P101" i="37"/>
  <c r="P77" i="38" s="1"/>
  <c r="P123" i="37"/>
  <c r="F148" i="39"/>
  <c r="G80" i="40" s="1"/>
  <c r="P99" i="37"/>
  <c r="P125" i="37"/>
  <c r="F134" i="39"/>
  <c r="G78" i="40" s="1"/>
  <c r="P111" i="37"/>
  <c r="P84" i="38" s="1"/>
  <c r="P113" i="37"/>
  <c r="P85" i="38" s="1"/>
  <c r="F92" i="39"/>
  <c r="G72" i="40" s="1"/>
  <c r="P6" i="38"/>
  <c r="V25" i="38"/>
  <c r="P57" i="38"/>
  <c r="F75" i="39"/>
  <c r="M75" i="39" s="1"/>
  <c r="G2" i="40"/>
  <c r="F85" i="39"/>
  <c r="G71" i="40" s="1"/>
  <c r="J71" i="40"/>
  <c r="F99" i="39"/>
  <c r="G73" i="40" s="1"/>
  <c r="J73" i="40"/>
  <c r="F106" i="39"/>
  <c r="G74" i="40" s="1"/>
  <c r="J74" i="40"/>
  <c r="F113" i="39"/>
  <c r="G75" i="40" s="1"/>
  <c r="F127" i="39"/>
  <c r="G77" i="40" s="1"/>
  <c r="F141" i="39"/>
  <c r="G79" i="40" s="1"/>
  <c r="O5" i="38"/>
  <c r="P98" i="37"/>
  <c r="P75" i="38" s="1"/>
  <c r="O75" i="38"/>
  <c r="P108" i="37"/>
  <c r="O82" i="38"/>
  <c r="P110" i="37"/>
  <c r="O83" i="38"/>
  <c r="P120" i="37"/>
  <c r="P90" i="38" s="1"/>
  <c r="O90" i="38"/>
  <c r="P122" i="37"/>
  <c r="O91" i="38"/>
  <c r="P92" i="38"/>
  <c r="V7" i="38"/>
  <c r="O7" i="38"/>
  <c r="P14" i="38"/>
  <c r="P17" i="38"/>
  <c r="V33" i="38"/>
  <c r="P49" i="38"/>
  <c r="V65" i="38"/>
  <c r="P102" i="37"/>
  <c r="P78" i="38" s="1"/>
  <c r="O78" i="38"/>
  <c r="P104" i="37"/>
  <c r="O79" i="38"/>
  <c r="P105" i="37"/>
  <c r="P107" i="37"/>
  <c r="P114" i="37"/>
  <c r="P86" i="38" s="1"/>
  <c r="O86" i="38"/>
  <c r="P116" i="37"/>
  <c r="O87" i="38"/>
  <c r="P117" i="37"/>
  <c r="P119" i="37"/>
  <c r="P126" i="37"/>
  <c r="O94" i="38"/>
  <c r="P10" i="38"/>
  <c r="V29" i="38"/>
  <c r="V37" i="38"/>
  <c r="P45" i="38"/>
  <c r="V53" i="38"/>
  <c r="V61" i="38"/>
  <c r="V69" i="38"/>
  <c r="O9" i="38"/>
  <c r="O13" i="38"/>
  <c r="O16" i="38"/>
  <c r="O20" i="38"/>
  <c r="O24" i="38"/>
  <c r="P25" i="38"/>
  <c r="O28" i="38"/>
  <c r="O32" i="38"/>
  <c r="P33" i="38"/>
  <c r="O36" i="38"/>
  <c r="O40" i="38"/>
  <c r="P41" i="38"/>
  <c r="O44" i="38"/>
  <c r="O48" i="38"/>
  <c r="O52" i="38"/>
  <c r="O56" i="38"/>
  <c r="O60" i="38"/>
  <c r="O64" i="38"/>
  <c r="P65" i="38"/>
  <c r="O68" i="38"/>
  <c r="O72" i="38"/>
  <c r="O3" i="38"/>
  <c r="O11" i="38"/>
  <c r="O15" i="38"/>
  <c r="O18" i="38"/>
  <c r="O22" i="38"/>
  <c r="O26" i="38"/>
  <c r="O30" i="38"/>
  <c r="O34" i="38"/>
  <c r="O38" i="38"/>
  <c r="O42" i="38"/>
  <c r="O46" i="38"/>
  <c r="O50" i="38"/>
  <c r="O54" i="38"/>
  <c r="O58" i="38"/>
  <c r="O62" i="38"/>
  <c r="O66" i="38"/>
  <c r="O70" i="38"/>
  <c r="P2" i="38"/>
  <c r="O2" i="38"/>
  <c r="P97" i="37"/>
  <c r="P94" i="38" l="1"/>
  <c r="P124" i="37"/>
  <c r="V93" i="38"/>
  <c r="P93" i="38"/>
  <c r="V92" i="38"/>
  <c r="V89" i="38"/>
  <c r="V88" i="38"/>
  <c r="V86" i="38"/>
  <c r="V85" i="38"/>
  <c r="P82" i="38"/>
  <c r="V82" i="38"/>
  <c r="V81" i="38"/>
  <c r="V80" i="38"/>
  <c r="V77" i="38"/>
  <c r="V75" i="38"/>
  <c r="P76" i="38"/>
  <c r="V83" i="38"/>
  <c r="V14" i="38"/>
  <c r="R10" i="40"/>
  <c r="O13" i="40"/>
  <c r="N13" i="40"/>
  <c r="O3" i="40"/>
  <c r="N3" i="40"/>
  <c r="O11" i="40"/>
  <c r="N11" i="40"/>
  <c r="O7" i="40"/>
  <c r="N7" i="40"/>
  <c r="O10" i="40"/>
  <c r="N10" i="40"/>
  <c r="O8" i="40"/>
  <c r="N8" i="40"/>
  <c r="O4" i="40"/>
  <c r="N4" i="40"/>
  <c r="O16" i="40"/>
  <c r="N16" i="40"/>
  <c r="R13" i="40"/>
  <c r="N17" i="40"/>
  <c r="O9" i="40"/>
  <c r="N9" i="40"/>
  <c r="O5" i="40"/>
  <c r="N5" i="40"/>
  <c r="N14" i="40"/>
  <c r="N12" i="40"/>
  <c r="O6" i="40"/>
  <c r="N6" i="40"/>
  <c r="Q8" i="40"/>
  <c r="R9" i="40"/>
  <c r="R11" i="40"/>
  <c r="Q16" i="40"/>
  <c r="Q4" i="40"/>
  <c r="P7" i="38"/>
  <c r="V91" i="38"/>
  <c r="V6" i="38"/>
  <c r="V90" i="38"/>
  <c r="P21" i="38"/>
  <c r="V84" i="38"/>
  <c r="V76" i="38"/>
  <c r="V57" i="38"/>
  <c r="P61" i="38"/>
  <c r="V10" i="38"/>
  <c r="V49" i="38"/>
  <c r="P69" i="38"/>
  <c r="P53" i="38"/>
  <c r="P37" i="38"/>
  <c r="V45" i="38"/>
  <c r="P29" i="38"/>
  <c r="V17" i="38"/>
  <c r="P88" i="38"/>
  <c r="V87" i="38"/>
  <c r="P87" i="38"/>
  <c r="P115" i="37"/>
  <c r="P80" i="38"/>
  <c r="V79" i="38"/>
  <c r="P79" i="38"/>
  <c r="P103" i="37"/>
  <c r="V94" i="38"/>
  <c r="V78" i="38"/>
  <c r="P118" i="37"/>
  <c r="P89" i="38"/>
  <c r="P106" i="37"/>
  <c r="P81" i="38"/>
  <c r="P91" i="38"/>
  <c r="P121" i="37"/>
  <c r="P112" i="37"/>
  <c r="P83" i="38"/>
  <c r="P109" i="37"/>
  <c r="P100" i="37"/>
  <c r="V5" i="38"/>
  <c r="P5" i="38"/>
  <c r="V67" i="38"/>
  <c r="P67" i="38"/>
  <c r="V66" i="38"/>
  <c r="P66" i="38"/>
  <c r="V59" i="38"/>
  <c r="P59" i="38"/>
  <c r="V58" i="38"/>
  <c r="P58" i="38"/>
  <c r="V51" i="38"/>
  <c r="P51" i="38"/>
  <c r="V50" i="38"/>
  <c r="P50" i="38"/>
  <c r="V43" i="38"/>
  <c r="P43" i="38"/>
  <c r="V42" i="38"/>
  <c r="P42" i="38"/>
  <c r="V35" i="38"/>
  <c r="P35" i="38"/>
  <c r="V34" i="38"/>
  <c r="P34" i="38"/>
  <c r="V27" i="38"/>
  <c r="P27" i="38"/>
  <c r="V26" i="38"/>
  <c r="P26" i="38"/>
  <c r="V19" i="38"/>
  <c r="P19" i="38"/>
  <c r="V18" i="38"/>
  <c r="P18" i="38"/>
  <c r="V15" i="38"/>
  <c r="P15" i="38"/>
  <c r="V8" i="38"/>
  <c r="P8" i="38"/>
  <c r="V2" i="38"/>
  <c r="V71" i="38"/>
  <c r="P71" i="38"/>
  <c r="V70" i="38"/>
  <c r="P70" i="38"/>
  <c r="V63" i="38"/>
  <c r="P63" i="38"/>
  <c r="V62" i="38"/>
  <c r="P62" i="38"/>
  <c r="V55" i="38"/>
  <c r="P55" i="38"/>
  <c r="V54" i="38"/>
  <c r="P54" i="38"/>
  <c r="V47" i="38"/>
  <c r="P47" i="38"/>
  <c r="V46" i="38"/>
  <c r="P46" i="38"/>
  <c r="V39" i="38"/>
  <c r="P39" i="38"/>
  <c r="V38" i="38"/>
  <c r="P38" i="38"/>
  <c r="V31" i="38"/>
  <c r="P31" i="38"/>
  <c r="V30" i="38"/>
  <c r="P30" i="38"/>
  <c r="V23" i="38"/>
  <c r="P23" i="38"/>
  <c r="V22" i="38"/>
  <c r="P22" i="38"/>
  <c r="V12" i="38"/>
  <c r="P12" i="38"/>
  <c r="V11" i="38"/>
  <c r="P11" i="38"/>
  <c r="V4" i="38"/>
  <c r="P4" i="38"/>
  <c r="V3" i="38"/>
  <c r="P3" i="38"/>
  <c r="V72" i="38"/>
  <c r="P72" i="38"/>
  <c r="V68" i="38"/>
  <c r="P68" i="38"/>
  <c r="V64" i="38"/>
  <c r="P64" i="38"/>
  <c r="V60" i="38"/>
  <c r="P60" i="38"/>
  <c r="V56" i="38"/>
  <c r="P56" i="38"/>
  <c r="V52" i="38"/>
  <c r="P52" i="38"/>
  <c r="V48" i="38"/>
  <c r="P48" i="38"/>
  <c r="V44" i="38"/>
  <c r="P44" i="38"/>
  <c r="V40" i="38"/>
  <c r="P40" i="38"/>
  <c r="V36" i="38"/>
  <c r="P36" i="38"/>
  <c r="V32" i="38"/>
  <c r="P32" i="38"/>
  <c r="V28" i="38"/>
  <c r="P28" i="38"/>
  <c r="V24" i="38"/>
  <c r="P24" i="38"/>
  <c r="V20" i="38"/>
  <c r="P20" i="38"/>
  <c r="V16" i="38"/>
  <c r="P16" i="38"/>
  <c r="V13" i="38"/>
  <c r="P13" i="38"/>
  <c r="V9" i="38"/>
  <c r="P9" i="38"/>
  <c r="D19" i="1"/>
  <c r="D15" i="1"/>
  <c r="R16" i="40" l="1"/>
  <c r="R7" i="40"/>
  <c r="O14" i="40"/>
  <c r="R14" i="40"/>
  <c r="R3" i="40"/>
  <c r="R8" i="40"/>
  <c r="R4" i="40"/>
  <c r="R6" i="40"/>
  <c r="O12" i="40"/>
  <c r="R12" i="40"/>
  <c r="O17" i="40"/>
  <c r="R17" i="40"/>
  <c r="R5" i="40"/>
  <c r="E3" i="1"/>
  <c r="M4" i="5"/>
  <c r="M3" i="5"/>
  <c r="M2" i="5"/>
  <c r="J4" i="5"/>
  <c r="J3" i="5"/>
  <c r="J2" i="5"/>
  <c r="J8" i="5" l="1"/>
  <c r="M8" i="5"/>
  <c r="N4" i="5"/>
  <c r="N3" i="5"/>
  <c r="N2" i="5"/>
  <c r="N8" i="5" l="1"/>
  <c r="F1" i="10"/>
  <c r="C21" i="7" l="1"/>
  <c r="J21" i="7" s="1"/>
  <c r="C8" i="7" l="1"/>
  <c r="J8" i="7" s="1"/>
  <c r="C19" i="7"/>
  <c r="J19" i="7" s="1"/>
  <c r="C18" i="7"/>
  <c r="J18" i="7" s="1"/>
  <c r="C16" i="7"/>
  <c r="J16" i="7" s="1"/>
  <c r="C15" i="7"/>
  <c r="J15" i="7" s="1"/>
  <c r="C13" i="7"/>
  <c r="J13" i="7" s="1"/>
  <c r="C12" i="7"/>
  <c r="J12" i="7" s="1"/>
  <c r="C11" i="7"/>
  <c r="J11" i="7" s="1"/>
  <c r="C10" i="7"/>
  <c r="J10" i="7" s="1"/>
  <c r="C9" i="7"/>
  <c r="J9" i="7" s="1"/>
  <c r="C23" i="7" l="1"/>
  <c r="G2" i="12" l="1"/>
  <c r="H2" i="12"/>
  <c r="I2" i="12"/>
  <c r="J2" i="12"/>
  <c r="G3" i="12"/>
  <c r="H3" i="12"/>
  <c r="I3" i="12"/>
  <c r="J3" i="12"/>
  <c r="G4" i="12"/>
  <c r="H4" i="12"/>
  <c r="I4" i="12"/>
  <c r="J4" i="12"/>
  <c r="G5" i="12"/>
  <c r="H5" i="12"/>
  <c r="I5" i="12"/>
  <c r="J5" i="12"/>
  <c r="G6" i="12"/>
  <c r="H6" i="12"/>
  <c r="I6" i="12"/>
  <c r="J6" i="12"/>
  <c r="G7" i="12"/>
  <c r="H7" i="12"/>
  <c r="I7" i="12"/>
  <c r="J7" i="12"/>
  <c r="G8" i="12"/>
  <c r="H8" i="12"/>
  <c r="I8" i="12"/>
  <c r="J8" i="12"/>
  <c r="G9" i="12"/>
  <c r="H9" i="12"/>
  <c r="I9" i="12"/>
  <c r="J9" i="12"/>
  <c r="G10" i="12"/>
  <c r="H10" i="12"/>
  <c r="I10" i="12"/>
  <c r="J10" i="12"/>
  <c r="G11" i="12"/>
  <c r="H11" i="12"/>
  <c r="I11" i="12"/>
  <c r="J11" i="12"/>
  <c r="G12" i="12"/>
  <c r="H12" i="12"/>
  <c r="I12" i="12"/>
  <c r="J12" i="12"/>
  <c r="O4" i="5"/>
  <c r="O3" i="5"/>
  <c r="O2" i="5"/>
  <c r="O8" i="5" l="1"/>
  <c r="J13" i="12"/>
  <c r="H13" i="12"/>
  <c r="I13" i="12"/>
  <c r="G13" i="12"/>
  <c r="D9" i="1"/>
  <c r="I23" i="7"/>
  <c r="G23" i="7"/>
  <c r="D12" i="12"/>
  <c r="D11" i="12"/>
  <c r="D10" i="12"/>
  <c r="D9" i="12"/>
  <c r="D8" i="12"/>
  <c r="D7" i="12"/>
  <c r="D6" i="12"/>
  <c r="D5" i="12"/>
  <c r="D4" i="12"/>
  <c r="D3" i="12"/>
  <c r="D2" i="12"/>
  <c r="E56" i="10"/>
  <c r="D10" i="1"/>
  <c r="D11" i="1"/>
  <c r="D14" i="1"/>
  <c r="D16" i="1"/>
  <c r="F8" i="2"/>
  <c r="E8" i="2"/>
  <c r="D8" i="2"/>
  <c r="A8" i="2"/>
  <c r="B8" i="2"/>
  <c r="AW2" i="5"/>
  <c r="AW3" i="5"/>
  <c r="AW4" i="5"/>
  <c r="AV4" i="5"/>
  <c r="AU4" i="5"/>
  <c r="AT4" i="5"/>
  <c r="AS4" i="5"/>
  <c r="AR4" i="5"/>
  <c r="AQ4" i="5"/>
  <c r="AP4" i="5"/>
  <c r="AO4" i="5"/>
  <c r="AN4" i="5"/>
  <c r="AM4" i="5"/>
  <c r="AL4" i="5"/>
  <c r="AK4" i="5"/>
  <c r="AJ4" i="5"/>
  <c r="AI4" i="5"/>
  <c r="AH4" i="5"/>
  <c r="AG4" i="5"/>
  <c r="AF4" i="5"/>
  <c r="AE4" i="5"/>
  <c r="AD4" i="5"/>
  <c r="AC4" i="5"/>
  <c r="AB4" i="5"/>
  <c r="AA4" i="5"/>
  <c r="Z4" i="5"/>
  <c r="Y4" i="5"/>
  <c r="X4" i="5"/>
  <c r="W4" i="5"/>
  <c r="V4" i="5"/>
  <c r="U4" i="5"/>
  <c r="T4" i="5"/>
  <c r="S4" i="5"/>
  <c r="R4" i="5"/>
  <c r="Q4" i="5"/>
  <c r="P4" i="5"/>
  <c r="AV3" i="5"/>
  <c r="AU3" i="5"/>
  <c r="AT3" i="5"/>
  <c r="AS3" i="5"/>
  <c r="AR3" i="5"/>
  <c r="AQ3" i="5"/>
  <c r="AP3" i="5"/>
  <c r="AO3" i="5"/>
  <c r="AN3" i="5"/>
  <c r="AM3" i="5"/>
  <c r="AL3" i="5"/>
  <c r="AK3" i="5"/>
  <c r="AJ3" i="5"/>
  <c r="AI3" i="5"/>
  <c r="AH3" i="5"/>
  <c r="AG3" i="5"/>
  <c r="AF3" i="5"/>
  <c r="AE3" i="5"/>
  <c r="AD3" i="5"/>
  <c r="AC3" i="5"/>
  <c r="AB3" i="5"/>
  <c r="AA3" i="5"/>
  <c r="Z3" i="5"/>
  <c r="Y3" i="5"/>
  <c r="X3" i="5"/>
  <c r="W3" i="5"/>
  <c r="V3" i="5"/>
  <c r="U3" i="5"/>
  <c r="T3" i="5"/>
  <c r="S3" i="5"/>
  <c r="R3" i="5"/>
  <c r="Q3" i="5"/>
  <c r="P3" i="5"/>
  <c r="P2" i="5"/>
  <c r="A3" i="5"/>
  <c r="B3" i="5"/>
  <c r="A4" i="5"/>
  <c r="B4" i="5"/>
  <c r="E55" i="10"/>
  <c r="E2" i="10"/>
  <c r="D6" i="2"/>
  <c r="E6" i="2"/>
  <c r="F6" i="2"/>
  <c r="D7" i="2"/>
  <c r="E7" i="2"/>
  <c r="F7" i="2"/>
  <c r="F5" i="2"/>
  <c r="E5" i="2"/>
  <c r="D5" i="2"/>
  <c r="F4" i="2"/>
  <c r="E4" i="2"/>
  <c r="D4" i="2"/>
  <c r="F3" i="2"/>
  <c r="E3" i="2"/>
  <c r="D3" i="2"/>
  <c r="A7" i="2"/>
  <c r="B7" i="2"/>
  <c r="E2" i="2"/>
  <c r="F2" i="2"/>
  <c r="D2" i="2"/>
  <c r="H23" i="7"/>
  <c r="F23" i="7"/>
  <c r="E23" i="7"/>
  <c r="D23" i="7"/>
  <c r="B23" i="7"/>
  <c r="Q2" i="5"/>
  <c r="B20" i="16"/>
  <c r="A20" i="16"/>
  <c r="B16" i="16"/>
  <c r="A16" i="16"/>
  <c r="B12" i="16"/>
  <c r="A12" i="16"/>
  <c r="B11" i="16"/>
  <c r="A11" i="16"/>
  <c r="B10" i="16"/>
  <c r="A10" i="16"/>
  <c r="B9" i="16"/>
  <c r="A9" i="16"/>
  <c r="B8" i="16"/>
  <c r="A8" i="16"/>
  <c r="B7" i="16"/>
  <c r="A7" i="16"/>
  <c r="B6" i="16"/>
  <c r="A6" i="16"/>
  <c r="B2" i="16"/>
  <c r="A2" i="16"/>
  <c r="B2" i="15"/>
  <c r="B1" i="15"/>
  <c r="D7" i="15"/>
  <c r="E12" i="15"/>
  <c r="E13" i="15"/>
  <c r="E14" i="15"/>
  <c r="E15" i="15"/>
  <c r="E16" i="15"/>
  <c r="E17" i="15"/>
  <c r="E18" i="15"/>
  <c r="F23" i="15"/>
  <c r="C2" i="16"/>
  <c r="D2" i="16"/>
  <c r="E2" i="16"/>
  <c r="D6" i="16"/>
  <c r="E6" i="16"/>
  <c r="F6" i="16"/>
  <c r="D7" i="16"/>
  <c r="E7" i="16"/>
  <c r="F7" i="16"/>
  <c r="D8" i="16"/>
  <c r="E8" i="16"/>
  <c r="F8" i="16"/>
  <c r="D9" i="16"/>
  <c r="E9" i="16"/>
  <c r="F9" i="16"/>
  <c r="D10" i="16"/>
  <c r="E10" i="16"/>
  <c r="F10" i="16"/>
  <c r="D11" i="16"/>
  <c r="E11" i="16"/>
  <c r="F11" i="16"/>
  <c r="D12" i="16"/>
  <c r="E12" i="16"/>
  <c r="F12" i="16"/>
  <c r="D16" i="16"/>
  <c r="E16" i="16"/>
  <c r="F16" i="16"/>
  <c r="G16" i="16"/>
  <c r="C20" i="16"/>
  <c r="D20" i="16"/>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F2" i="12"/>
  <c r="F3" i="12"/>
  <c r="F4" i="12"/>
  <c r="F5" i="12"/>
  <c r="F6" i="12"/>
  <c r="F7" i="12"/>
  <c r="F8" i="12"/>
  <c r="F9" i="12"/>
  <c r="F10" i="12"/>
  <c r="F11" i="12"/>
  <c r="F12" i="12"/>
  <c r="E2" i="12"/>
  <c r="E3" i="12"/>
  <c r="E4" i="12"/>
  <c r="E5" i="12"/>
  <c r="E6" i="12"/>
  <c r="E7" i="12"/>
  <c r="E8" i="12"/>
  <c r="E9" i="12"/>
  <c r="E10" i="12"/>
  <c r="E11" i="12"/>
  <c r="E12" i="12"/>
  <c r="A2" i="12"/>
  <c r="B2" i="12"/>
  <c r="A3" i="12"/>
  <c r="B3" i="12"/>
  <c r="A4" i="12"/>
  <c r="B4" i="12"/>
  <c r="A5" i="12"/>
  <c r="B5" i="12"/>
  <c r="A6" i="12"/>
  <c r="B6" i="12"/>
  <c r="A7" i="12"/>
  <c r="B7" i="12"/>
  <c r="A8" i="12"/>
  <c r="B8" i="12"/>
  <c r="A9" i="12"/>
  <c r="B9" i="12"/>
  <c r="A10" i="12"/>
  <c r="B10" i="12"/>
  <c r="A11" i="12"/>
  <c r="B11" i="12"/>
  <c r="A12" i="12"/>
  <c r="B12" i="12"/>
  <c r="A6" i="2"/>
  <c r="B6" i="2"/>
  <c r="B2" i="9"/>
  <c r="B1" i="9"/>
  <c r="B2" i="7"/>
  <c r="B1" i="7"/>
  <c r="B2" i="5"/>
  <c r="A2" i="5"/>
  <c r="A2" i="2"/>
  <c r="B2" i="2"/>
  <c r="A3" i="2"/>
  <c r="B3" i="2"/>
  <c r="A4" i="2"/>
  <c r="B4" i="2"/>
  <c r="A5" i="2"/>
  <c r="B5" i="2"/>
  <c r="S8" i="5" l="1"/>
  <c r="U8" i="5"/>
  <c r="W8" i="5"/>
  <c r="Y8" i="5"/>
  <c r="AA8" i="5"/>
  <c r="AC8" i="5"/>
  <c r="AE8" i="5"/>
  <c r="AG8" i="5"/>
  <c r="AI8" i="5"/>
  <c r="AK8" i="5"/>
  <c r="AM8" i="5"/>
  <c r="AO8" i="5"/>
  <c r="AQ8" i="5"/>
  <c r="AS8" i="5"/>
  <c r="AU8" i="5"/>
  <c r="AW8" i="5"/>
  <c r="R8" i="5"/>
  <c r="T8" i="5"/>
  <c r="V8" i="5"/>
  <c r="X8" i="5"/>
  <c r="Z8" i="5"/>
  <c r="AB8" i="5"/>
  <c r="AD8" i="5"/>
  <c r="AF8" i="5"/>
  <c r="AH8" i="5"/>
  <c r="AJ8" i="5"/>
  <c r="AL8" i="5"/>
  <c r="AN8" i="5"/>
  <c r="AP8" i="5"/>
  <c r="AR8" i="5"/>
  <c r="AT8" i="5"/>
  <c r="AV8" i="5"/>
  <c r="Q8" i="5"/>
  <c r="P8" i="5"/>
  <c r="J23" i="7"/>
  <c r="C4" i="1" s="1"/>
  <c r="D12" i="1"/>
  <c r="D21" i="1"/>
  <c r="D17" i="1"/>
  <c r="D13" i="12"/>
  <c r="F13" i="12"/>
  <c r="E13" i="12"/>
</calcChain>
</file>

<file path=xl/sharedStrings.xml><?xml version="1.0" encoding="utf-8"?>
<sst xmlns="http://schemas.openxmlformats.org/spreadsheetml/2006/main" count="511" uniqueCount="282">
  <si>
    <t>Okružni privredni sud:</t>
  </si>
  <si>
    <t>Izvještajni period:</t>
  </si>
  <si>
    <t>Vrsta predmeta</t>
  </si>
  <si>
    <t>Broj primljenih predmeta</t>
  </si>
  <si>
    <t>Ukupan broj svih predmeta u radu</t>
  </si>
  <si>
    <t>Broj riješenih predmeta</t>
  </si>
  <si>
    <t>Broj neriješenih predmeta na kraju izvještajnog perioda</t>
  </si>
  <si>
    <t>I</t>
  </si>
  <si>
    <t>II</t>
  </si>
  <si>
    <t>III=I+II</t>
  </si>
  <si>
    <t>IV</t>
  </si>
  <si>
    <t>Privredni referat</t>
  </si>
  <si>
    <t>Ps</t>
  </si>
  <si>
    <t>Mals</t>
  </si>
  <si>
    <t>L</t>
  </si>
  <si>
    <t>Ls</t>
  </si>
  <si>
    <t>St</t>
  </si>
  <si>
    <t>V</t>
  </si>
  <si>
    <t>Ostalo</t>
  </si>
  <si>
    <t>Ukupno</t>
  </si>
  <si>
    <t>Izvršni referat</t>
  </si>
  <si>
    <t>Ip</t>
  </si>
  <si>
    <t>Registracija poslovnih subjekata</t>
  </si>
  <si>
    <t>Reg</t>
  </si>
  <si>
    <t>RegZ</t>
  </si>
  <si>
    <t>UKUPNO</t>
  </si>
  <si>
    <t>for_key</t>
  </si>
  <si>
    <t>godina</t>
  </si>
  <si>
    <t>idReferata</t>
  </si>
  <si>
    <t>BrNerPocGod</t>
  </si>
  <si>
    <t>BrPrimTokGod</t>
  </si>
  <si>
    <t>BrRijTokGod</t>
  </si>
  <si>
    <t xml:space="preserve"> </t>
  </si>
  <si>
    <t>Tabele za popunjavanje podataka o radu sudova nije moguće mijenjati, niti dodavati nove redove ili kolone.</t>
  </si>
  <si>
    <t>OKRUŽNI PRIVREDNI SUDOVI</t>
  </si>
  <si>
    <t>III</t>
  </si>
  <si>
    <t>SVEUKUPNO</t>
  </si>
  <si>
    <t>Zalba</t>
  </si>
  <si>
    <t>Vanparnični referat</t>
  </si>
  <si>
    <t xml:space="preserve">Ukupno </t>
  </si>
  <si>
    <t>Broj odbačenih pravnih lijekova</t>
  </si>
  <si>
    <t>Broj potvrđenih odluka</t>
  </si>
  <si>
    <t>Broj preinačenih odluka</t>
  </si>
  <si>
    <t xml:space="preserve"> Broj ukinutih odluka</t>
  </si>
  <si>
    <t>Odbijen pravni lijek</t>
  </si>
  <si>
    <t>Ostalo*</t>
  </si>
  <si>
    <t xml:space="preserve">Vrsta predmeta </t>
  </si>
  <si>
    <t xml:space="preserve">Broj nezavedenih predmeta </t>
  </si>
  <si>
    <t>Kvalitet rada suda:</t>
  </si>
  <si>
    <t>lista_referata</t>
  </si>
  <si>
    <t>OdbPrLijek</t>
  </si>
  <si>
    <t>PotvOdluke</t>
  </si>
  <si>
    <t>PreinOdluke</t>
  </si>
  <si>
    <t>UkinOdluke</t>
  </si>
  <si>
    <r>
      <t>Broj neriješenih predmeta na referatu</t>
    </r>
    <r>
      <rPr>
        <b/>
        <sz val="10"/>
        <rFont val="Arial"/>
        <family val="2"/>
      </rPr>
      <t xml:space="preserve"> registracija poslovnih subjekata</t>
    </r>
  </si>
  <si>
    <t>Godina iniciranja predmeta pred prvostepenim sudom</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</si>
  <si>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</si>
  <si>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</si>
  <si>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</si>
  <si>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</si>
  <si>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</si>
  <si>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</si>
  <si>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</si>
  <si>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</si>
  <si>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</si>
  <si>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</si>
  <si>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</si>
  <si>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</si>
  <si>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</si>
  <si>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</si>
  <si>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</si>
  <si>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</si>
  <si>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</si>
  <si>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</si>
  <si>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</si>
  <si>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</si>
  <si>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</si>
  <si>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</si>
  <si>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</si>
  <si>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</si>
  <si>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</si>
  <si>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</si>
  <si>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</si>
  <si>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</si>
  <si>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</si>
  <si>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</si>
  <si>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</si>
  <si>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</si>
  <si>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</si>
  <si>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</si>
  <si>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neriješenih predmeta na početku izvještajnog perioda</t>
  </si>
  <si>
    <t>Predmeti za naplatu komunalnih usluga</t>
  </si>
  <si>
    <t>Medijacija</t>
  </si>
  <si>
    <t>Kvalitet sudskih odluka</t>
  </si>
  <si>
    <t>Broj preinačenih odluka donijetih nakon održane glavne rasprave ili pretresa pred drugostepenim sudom</t>
  </si>
  <si>
    <t>Broj djelimično ukinutih odluka</t>
  </si>
  <si>
    <t>DonesOdluke</t>
  </si>
  <si>
    <t>PreinOdlukeNakonRasp</t>
  </si>
  <si>
    <t>DjelimUkin</t>
  </si>
  <si>
    <t>VI</t>
  </si>
  <si>
    <t>VII</t>
  </si>
  <si>
    <t>VIII=(I-V-IV-VII/2)/I</t>
  </si>
  <si>
    <t>IX</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</si>
  <si>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</si>
  <si>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</si>
  <si>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</si>
  <si>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</si>
  <si>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</si>
  <si>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</si>
  <si>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</si>
  <si>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</si>
  <si>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</si>
  <si>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</si>
  <si>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</si>
  <si>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</si>
  <si>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</si>
  <si>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</si>
  <si>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</si>
  <si>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</si>
  <si>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</si>
  <si>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X</t>
  </si>
  <si>
    <t>XI</t>
  </si>
  <si>
    <t>XII</t>
  </si>
  <si>
    <t>XIII</t>
  </si>
  <si>
    <t>XIV</t>
  </si>
  <si>
    <t>XV</t>
  </si>
  <si>
    <t>Ne treba raditi na predm.</t>
  </si>
  <si>
    <t>Predsjednik suda</t>
  </si>
  <si>
    <t>Da</t>
  </si>
  <si>
    <t>Ne</t>
  </si>
  <si>
    <t>KOLEKTIVNA NORMA SUDA</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</si>
  <si>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</si>
  <si>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</si>
  <si>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</si>
  <si>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</si>
  <si>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</si>
  <si>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</si>
  <si>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</si>
  <si>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</si>
  <si>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</si>
  <si>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</si>
  <si>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III</t>
    </r>
    <r>
      <rPr>
        <u/>
        <sz val="11"/>
        <rFont val="Arial"/>
        <family val="2"/>
        <charset val="238"/>
      </rPr>
      <t xml:space="preserve"> - Kvalitet sudskih odluka po vrstama predmeta</t>
    </r>
  </si>
  <si>
    <r>
      <t xml:space="preserve">Tabela IV - </t>
    </r>
    <r>
      <rPr>
        <u/>
        <sz val="11"/>
        <rFont val="Arial"/>
        <family val="2"/>
      </rPr>
      <t>Ostali podaci</t>
    </r>
  </si>
  <si>
    <t>Tabela VI - Odluke Ustavnog suda BiH</t>
  </si>
  <si>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</si>
  <si>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</si>
  <si>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</si>
  <si>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VId - Predmeti u kojima je utvrđeno kršenje prava na donošenje odluke u razumnom roku</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</si>
  <si>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</si>
  <si>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</si>
  <si>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</si>
  <si>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</si>
  <si>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</si>
  <si>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</si>
  <si>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</si>
  <si>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</si>
  <si>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</si>
  <si>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</si>
  <si>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</si>
  <si>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</si>
  <si>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</si>
  <si>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</si>
  <si>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</si>
  <si>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</si>
  <si>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</si>
  <si>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</si>
  <si>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</si>
  <si>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</si>
  <si>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</si>
  <si>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</si>
  <si>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</si>
  <si>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</si>
  <si>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</si>
  <si>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</si>
  <si>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</si>
  <si>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</si>
  <si>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</si>
  <si>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</si>
  <si>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</si>
  <si>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</si>
  <si>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</si>
  <si>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</si>
  <si>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</si>
  <si>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</si>
  <si>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</si>
  <si>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</si>
  <si>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</si>
  <si>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</si>
  <si>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</si>
  <si>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</si>
  <si>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</si>
  <si>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</si>
  <si>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</si>
  <si>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</si>
  <si>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</si>
  <si>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</si>
  <si>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</si>
  <si>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</si>
  <si>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</si>
  <si>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</si>
  <si>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</si>
  <si>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</si>
  <si>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</si>
  <si>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</si>
  <si>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</si>
  <si>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</si>
  <si>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Ukupna ostvarena orijentacijska norma koja se unosi u Obrazac za ocjenjivanje =</t>
  </si>
  <si>
    <t>Broj presuda koje su ukinute i predmet vraćen na ponovno suđenje</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</si>
  <si>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</si>
  <si>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</si>
  <si>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</si>
  <si>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</si>
  <si>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</si>
  <si>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</si>
  <si>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</si>
  <si>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</si>
  <si>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</si>
  <si>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</si>
  <si>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</si>
  <si>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</si>
  <si>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</si>
  <si>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</si>
  <si>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</si>
  <si>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</si>
  <si>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</si>
  <si>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</si>
  <si>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 xml:space="preserve">TABELA I –  PROTOK PREDMETA U SUDU KOJI NISU EVIDENTIRANI U CMS-u
Napomena za prikazivanje podataka o tzv. komunalnim  predmetima: 
Prema pojašnjenju ove kategorije predmeta, koja je VSTV pružilo u dopisu broj VSTV-08-0027-10012007 od 10.01.2007.godine, pod komunalnim predmetima se smatraju svi predmeti u kojima je povjerilac komunalno preduzeće,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predmeta koji nisu zavedeni kroz sudski upisnik i koji nisu dodijeljeni određenom sudiji (ukoliko imate takvih predmeta), navodeći podatke o vrsti i broju predmeta.
TABELA V– PREGLED STAROSTI NERIJEŠENIH PREDMETA SA 31.12.2018. god.
Molimo Vas da u u Tabeli V razvrstate neriješene predmete registracije poslovnih subjekata, zaključno sa 31.12.2018. godine, prema godini iniciranja pred prvostepenim sudom.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</si>
  <si>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Primjer - Sudija 1</t>
  </si>
  <si>
    <t>V=III-IV</t>
  </si>
  <si>
    <r>
      <t xml:space="preserve">Tabela I - Protok predmeta u sudu koji nisu evidentirani u sistemu CMS </t>
    </r>
    <r>
      <rPr>
        <b/>
        <sz val="11"/>
        <color rgb="FFFF0000"/>
        <rFont val="Arial"/>
        <family val="2"/>
        <charset val="238"/>
      </rPr>
      <t>(pogledati NAPOMENU 1)</t>
    </r>
  </si>
  <si>
    <t>Obrazloženje norme NPF-a unesene u plava polja</t>
  </si>
  <si>
    <t>8 mjeseci sudija, 4 mjeseca šef odjela (90% norme sudije)</t>
  </si>
  <si>
    <r>
      <t>Tabela 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</si>
  <si>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</si>
  <si>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</si>
  <si>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</si>
  <si>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</si>
  <si>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</si>
  <si>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</si>
  <si>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</si>
  <si>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</si>
  <si>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</si>
  <si>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</si>
  <si>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</si>
  <si>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</si>
  <si>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</si>
  <si>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</si>
  <si>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</si>
  <si>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</si>
  <si>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Stariji od 1980</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</si>
  <si>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</si>
  <si>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</si>
  <si>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</si>
  <si>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</si>
  <si>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</si>
  <si>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2023. godini (u okolnostima nedovoljnog broja predmeta u radu) unose podaci iz kolona XVI – XXI iz Table II.
</t>
  </si>
  <si>
    <t>1.1.2023.-31.12.2023.</t>
  </si>
  <si>
    <t>Ostvarena kolektivna norma za sud u 2023.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</si>
  <si>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2022. godinu ( Tabela I - Protok predmeta u sudu koji nisu evidentirani u CMS Kolona V – Broj neriješenih predmeta na kraju izvještajnog perioda). 
</t>
  </si>
  <si>
    <t xml:space="preserve">Pomoći radi, na linku iz sheet-a "Uputstvo" nalazi se tabela "4. Pomoćna tabela: Ukupan broj neriješenih predmeta VAN CMS-a na kraju 2022. godine" sa podacima o ukupnom broju neriješenih predmeta koji nisu evidentirani u CMS-u na kraju 2022. godine, koje ste VSTV-u BiH dostavili putem Tabele za izvještavanje o radu suda za 2022. godinu (Tabela I - Protok predmeta u sudu koji nisu evidentirani u CMS Kolona V – Broj neriješenih predmeta na kraju izvještajnog perioda). 
</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</si>
  <si>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</si>
  <si>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</si>
  <si>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</si>
  <si>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</si>
  <si>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</si>
  <si>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</si>
  <si>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</si>
  <si>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ocjenjivanja rada NPF za 2023. godinu možete preuzeti putem linka:</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</si>
  <si>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</si>
  <si>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2022/2023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</si>
  <si>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</si>
  <si>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</si>
  <si>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</si>
  <si>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r>
      <t xml:space="preserve">Tabela V- </t>
    </r>
    <r>
      <rPr>
        <u/>
        <sz val="11"/>
        <rFont val="Arial"/>
        <family val="2"/>
      </rPr>
      <t>Pregled starosti neriješenih predmeta sa 31.12.2023. godine</t>
    </r>
  </si>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</sst>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7" x14ac:knownFonts="1">
    <font>
      <sz val="10"/>
      <name val="Arial"/>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u/>
      <sz val="12"/>
      <name val="Arial"/>
      <family val="2"/>
      <charset val="238"/>
    </font>
    <font>
      <b/>
      <sz val="14"/>
      <name val="Arial"/>
      <family val="2"/>
      <charset val="238"/>
    </font>
    <font>
      <b/>
      <sz val="12"/>
      <name val="Arial"/>
      <family val="2"/>
      <charset val="238"/>
    </font>
    <font>
      <b/>
      <sz val="12"/>
      <color indexed="9"/>
      <name val="Arial"/>
      <family val="2"/>
      <charset val="238"/>
    </font>
    <font>
      <b/>
      <u/>
      <sz val="11"/>
      <name val="Arial"/>
      <family val="2"/>
      <charset val="238"/>
    </font>
    <font>
      <b/>
      <sz val="11"/>
      <name val="Arial"/>
      <family val="2"/>
      <charset val="238"/>
    </font>
    <font>
      <u/>
      <sz val="11"/>
      <name val="Arial"/>
      <family val="2"/>
      <charset val="238"/>
    </font>
    <font>
      <b/>
      <sz val="10"/>
      <name val="Arial"/>
      <family val="2"/>
    </font>
    <font>
      <sz val="10"/>
      <name val="Arial"/>
      <family val="2"/>
      <charset val="238"/>
    </font>
    <font>
      <sz val="10"/>
      <name val="Arial"/>
      <family val="2"/>
    </font>
    <font>
      <b/>
      <sz val="11"/>
      <name val="Arial"/>
      <family val="2"/>
    </font>
    <font>
      <b/>
      <sz val="10"/>
      <color indexed="10"/>
      <name val="Arial"/>
      <family val="2"/>
    </font>
    <font>
      <b/>
      <sz val="12"/>
      <color indexed="12"/>
      <name val="Times New Roman"/>
      <family val="1"/>
    </font>
    <font>
      <b/>
      <u/>
      <sz val="12"/>
      <name val="Arial"/>
      <family val="2"/>
    </font>
    <font>
      <b/>
      <sz val="12"/>
      <name val="Arial"/>
      <family val="2"/>
    </font>
    <font>
      <sz val="12"/>
      <name val="Arial"/>
      <family val="2"/>
    </font>
    <font>
      <b/>
      <u/>
      <sz val="11"/>
      <name val="Arial"/>
      <family val="2"/>
    </font>
    <font>
      <sz val="11"/>
      <name val="Arial"/>
      <family val="2"/>
    </font>
    <font>
      <u/>
      <sz val="11"/>
      <name val="Arial"/>
      <family val="2"/>
    </font>
    <font>
      <b/>
      <sz val="10"/>
      <name val="Arial"/>
      <family val="2"/>
      <charset val="238"/>
    </font>
    <font>
      <b/>
      <sz val="9"/>
      <name val="Arial"/>
      <family val="2"/>
      <charset val="238"/>
    </font>
    <font>
      <sz val="12"/>
      <name val="Arial"/>
      <family val="2"/>
      <charset val="238"/>
    </font>
    <font>
      <sz val="10"/>
      <color indexed="8"/>
      <name val="Arial"/>
      <family val="2"/>
      <charset val="238"/>
    </font>
    <font>
      <sz val="10"/>
      <color indexed="9"/>
      <name val="Arial"/>
      <family val="2"/>
      <charset val="238"/>
    </font>
    <font>
      <sz val="1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sz val="10"/>
      <color rgb="FFFF0000"/>
      <name val="Arial"/>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i/>
      <sz val="10"/>
      <name val="Arial"/>
      <family val="2"/>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u/>
      <sz val="10"/>
      <color theme="10"/>
      <name val="Arial"/>
      <family val="2"/>
    </font>
    <font>
      <b/>
      <sz val="11"/>
      <color rgb="FFFFFF99"/>
      <name val="Arial"/>
      <family val="2"/>
    </font>
    <font>
      <sz val="11"/>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sz val="11"/>
      <color rgb="FFFF0000"/>
      <name val="Arial"/>
      <family val="2"/>
      <charset val="238"/>
    </font>
    <font>
      <sz val="11"/>
      <color rgb="FF000000"/>
      <name val="Calibri"/>
      <family val="2"/>
      <charset val="238"/>
      <scheme val="minor"/>
    </font>
    <font>
      <sz val="9"/>
      <name val="Arial"/>
      <family val="2"/>
    </font>
    <font>
      <b/>
      <sz val="9"/>
      <name val="Arial"/>
      <family val="2"/>
    </font>
    <font>
      <b/>
      <sz val="11"/>
      <name val="Calibri"/>
      <family val="2"/>
    </font>
  </fonts>
  <fills count="2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1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2">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s>
  <cellStyleXfs count="17">
    <xf numFmtId="0" fontId="0" fillId="0" borderId="0"/>
    <xf numFmtId="0" fontId="3" fillId="0" borderId="0"/>
    <xf numFmtId="0" fontId="3" fillId="0" borderId="0"/>
    <xf numFmtId="0" fontId="3" fillId="0" borderId="0"/>
    <xf numFmtId="0" fontId="3" fillId="0" borderId="0"/>
    <xf numFmtId="0" fontId="29" fillId="0" borderId="0"/>
    <xf numFmtId="0" fontId="2" fillId="0" borderId="0"/>
    <xf numFmtId="0" fontId="2" fillId="0" borderId="0"/>
    <xf numFmtId="0" fontId="37" fillId="0" borderId="0"/>
    <xf numFmtId="9" fontId="37" fillId="0" borderId="0" applyFont="0" applyFill="0" applyBorder="0" applyAlignment="0" applyProtection="0"/>
    <xf numFmtId="0" fontId="2" fillId="0" borderId="0"/>
    <xf numFmtId="0" fontId="2" fillId="0" borderId="0"/>
    <xf numFmtId="0" fontId="2" fillId="0" borderId="0"/>
    <xf numFmtId="0" fontId="37" fillId="0" borderId="0"/>
    <xf numFmtId="0" fontId="37" fillId="0" borderId="0"/>
    <xf numFmtId="0" fontId="14" fillId="0" borderId="0"/>
    <xf numFmtId="0" fontId="69" fillId="0" borderId="0" applyNumberFormat="0" applyFill="0" applyBorder="0" applyAlignment="0" applyProtection="0"/>
  </cellStyleXfs>
  <cellXfs count="800">
    <xf numFmtId="0" fontId="0" fillId="0" borderId="0" xfId="0"/>
    <xf numFmtId="0" fontId="5" fillId="2" borderId="0" xfId="0" applyFont="1" applyFill="1" applyBorder="1" applyAlignment="1" applyProtection="1"/>
    <xf numFmtId="0" fontId="6" fillId="2" borderId="0" xfId="0" applyFont="1" applyFill="1" applyBorder="1" applyAlignment="1" applyProtection="1"/>
    <xf numFmtId="0" fontId="7" fillId="3" borderId="0" xfId="0" applyFont="1" applyFill="1" applyBorder="1" applyAlignment="1" applyProtection="1">
      <protection locked="0"/>
    </xf>
    <xf numFmtId="0" fontId="8" fillId="2" borderId="0" xfId="0" applyFont="1" applyFill="1" applyBorder="1" applyAlignment="1" applyProtection="1"/>
    <xf numFmtId="0" fontId="0" fillId="2" borderId="0" xfId="0" applyFill="1" applyBorder="1" applyProtection="1"/>
    <xf numFmtId="0" fontId="9" fillId="2" borderId="0" xfId="0" applyFont="1" applyFill="1" applyBorder="1" applyAlignment="1" applyProtection="1">
      <alignment vertical="center"/>
    </xf>
    <xf numFmtId="0" fontId="10" fillId="2" borderId="0" xfId="0" applyFont="1" applyFill="1" applyBorder="1" applyAlignment="1" applyProtection="1">
      <alignment horizontal="left"/>
    </xf>
    <xf numFmtId="0" fontId="7" fillId="2" borderId="0" xfId="0" applyFont="1" applyFill="1" applyBorder="1" applyAlignment="1" applyProtection="1">
      <protection locked="0"/>
    </xf>
    <xf numFmtId="0" fontId="3" fillId="2" borderId="0" xfId="3" applyFill="1" applyProtection="1"/>
    <xf numFmtId="0" fontId="0" fillId="2" borderId="0" xfId="0" applyFill="1" applyProtection="1"/>
    <xf numFmtId="0" fontId="3" fillId="4" borderId="1" xfId="3" applyFont="1" applyFill="1" applyBorder="1" applyAlignment="1" applyProtection="1">
      <alignment horizontal="center" vertical="center" wrapText="1"/>
    </xf>
    <xf numFmtId="0" fontId="3" fillId="4" borderId="2" xfId="3" applyFont="1" applyFill="1" applyBorder="1" applyAlignment="1" applyProtection="1">
      <alignment horizontal="center" vertical="center" wrapText="1"/>
    </xf>
    <xf numFmtId="0" fontId="3" fillId="5" borderId="3" xfId="3" applyFill="1" applyBorder="1" applyAlignment="1" applyProtection="1">
      <alignment horizontal="center" vertical="center" wrapText="1"/>
    </xf>
    <xf numFmtId="0" fontId="3" fillId="5" borderId="3" xfId="3" applyFill="1" applyBorder="1" applyAlignment="1" applyProtection="1">
      <alignment horizontal="center" wrapText="1"/>
    </xf>
    <xf numFmtId="0" fontId="3" fillId="5" borderId="3" xfId="3" applyFont="1" applyFill="1" applyBorder="1" applyAlignment="1" applyProtection="1">
      <alignment horizontal="center" wrapText="1"/>
    </xf>
    <xf numFmtId="0" fontId="12" fillId="2" borderId="0" xfId="3" applyFont="1" applyFill="1" applyBorder="1" applyProtection="1"/>
    <xf numFmtId="0" fontId="13" fillId="4" borderId="5" xfId="3" applyFont="1" applyFill="1" applyBorder="1" applyAlignment="1" applyProtection="1">
      <alignment horizontal="center"/>
    </xf>
    <xf numFmtId="0" fontId="3" fillId="3" borderId="1" xfId="3" applyFont="1" applyFill="1" applyBorder="1" applyProtection="1">
      <protection locked="0"/>
    </xf>
    <xf numFmtId="0" fontId="3" fillId="2" borderId="6" xfId="3" applyFont="1" applyFill="1" applyBorder="1" applyProtection="1"/>
    <xf numFmtId="0" fontId="3" fillId="2" borderId="2" xfId="3" applyFont="1" applyFill="1" applyBorder="1" applyProtection="1"/>
    <xf numFmtId="0" fontId="3" fillId="3" borderId="6" xfId="3" applyFont="1" applyFill="1" applyBorder="1" applyProtection="1">
      <protection locked="0"/>
    </xf>
    <xf numFmtId="0" fontId="3" fillId="2" borderId="7" xfId="3" applyFont="1" applyFill="1" applyBorder="1" applyProtection="1"/>
    <xf numFmtId="0" fontId="13" fillId="4" borderId="8" xfId="3" applyFont="1" applyFill="1" applyBorder="1" applyAlignment="1" applyProtection="1">
      <alignment horizontal="center"/>
    </xf>
    <xf numFmtId="0" fontId="3" fillId="3" borderId="9" xfId="3" applyFont="1" applyFill="1" applyBorder="1" applyProtection="1">
      <protection locked="0"/>
    </xf>
    <xf numFmtId="0" fontId="3" fillId="2" borderId="9" xfId="3" applyFont="1" applyFill="1" applyBorder="1" applyProtection="1"/>
    <xf numFmtId="0" fontId="3" fillId="2" borderId="10" xfId="3" applyFont="1" applyFill="1" applyBorder="1" applyProtection="1"/>
    <xf numFmtId="0" fontId="12" fillId="5" borderId="11" xfId="3" applyFont="1" applyFill="1" applyBorder="1" applyAlignment="1" applyProtection="1">
      <alignment horizontal="center"/>
    </xf>
    <xf numFmtId="0" fontId="3" fillId="2" borderId="3" xfId="3" applyFont="1" applyFill="1" applyBorder="1" applyProtection="1"/>
    <xf numFmtId="0" fontId="3" fillId="2" borderId="0" xfId="3" applyFont="1" applyFill="1" applyBorder="1" applyProtection="1"/>
    <xf numFmtId="0" fontId="14" fillId="4" borderId="8" xfId="3" applyFont="1" applyFill="1" applyBorder="1" applyAlignment="1" applyProtection="1">
      <alignment horizontal="center"/>
    </xf>
    <xf numFmtId="0" fontId="3" fillId="2" borderId="12" xfId="3" applyFont="1" applyFill="1" applyBorder="1" applyProtection="1"/>
    <xf numFmtId="0" fontId="12" fillId="2" borderId="0" xfId="3" applyFont="1" applyFill="1" applyBorder="1" applyAlignment="1" applyProtection="1">
      <alignment horizontal="center"/>
    </xf>
    <xf numFmtId="0" fontId="15" fillId="5" borderId="15" xfId="3" applyFont="1" applyFill="1" applyBorder="1" applyAlignment="1" applyProtection="1">
      <alignment horizontal="center"/>
    </xf>
    <xf numFmtId="0" fontId="16" fillId="2" borderId="16" xfId="3" applyFont="1" applyFill="1" applyBorder="1" applyProtection="1"/>
    <xf numFmtId="0" fontId="12" fillId="2" borderId="0" xfId="0" applyFont="1" applyFill="1" applyProtection="1"/>
    <xf numFmtId="0" fontId="0" fillId="6" borderId="9" xfId="0" applyFill="1" applyBorder="1" applyAlignment="1" applyProtection="1">
      <alignment horizontal="right" vertical="center"/>
    </xf>
    <xf numFmtId="0" fontId="3" fillId="6" borderId="9" xfId="3" applyFill="1" applyBorder="1" applyAlignment="1" applyProtection="1">
      <alignment horizontal="right" vertical="center"/>
    </xf>
    <xf numFmtId="0" fontId="2" fillId="6" borderId="9" xfId="3" applyFont="1" applyFill="1" applyBorder="1" applyAlignment="1" applyProtection="1">
      <alignment horizontal="right" vertical="center" wrapText="1"/>
    </xf>
    <xf numFmtId="0" fontId="2" fillId="0" borderId="0" xfId="0" applyFont="1"/>
    <xf numFmtId="0" fontId="17" fillId="4" borderId="0" xfId="0" applyFont="1" applyFill="1"/>
    <xf numFmtId="0" fontId="3" fillId="2" borderId="17" xfId="3" applyFont="1" applyFill="1" applyBorder="1" applyProtection="1"/>
    <xf numFmtId="0" fontId="14" fillId="4" borderId="5" xfId="3" applyFont="1" applyFill="1" applyBorder="1" applyAlignment="1" applyProtection="1">
      <alignment horizontal="center"/>
    </xf>
    <xf numFmtId="0" fontId="18" fillId="2" borderId="0" xfId="3" applyFont="1" applyFill="1" applyBorder="1" applyAlignment="1" applyProtection="1"/>
    <xf numFmtId="0" fontId="19" fillId="2" borderId="0" xfId="0" applyFont="1" applyFill="1" applyBorder="1" applyAlignment="1" applyProtection="1"/>
    <xf numFmtId="0" fontId="20" fillId="2" borderId="0" xfId="0" applyFont="1" applyFill="1" applyProtection="1"/>
    <xf numFmtId="0" fontId="21" fillId="2" borderId="0" xfId="3" applyFont="1" applyFill="1" applyBorder="1" applyAlignment="1" applyProtection="1">
      <alignment horizontal="left"/>
    </xf>
    <xf numFmtId="0" fontId="22" fillId="2" borderId="0" xfId="0" applyFont="1" applyFill="1" applyProtection="1"/>
    <xf numFmtId="0" fontId="21" fillId="2" borderId="0" xfId="1" applyFont="1" applyFill="1" applyBorder="1" applyProtection="1"/>
    <xf numFmtId="0" fontId="0" fillId="2" borderId="0" xfId="0" applyFill="1" applyAlignment="1" applyProtection="1">
      <alignment wrapText="1"/>
    </xf>
    <xf numFmtId="0" fontId="12" fillId="4" borderId="9" xfId="3" applyFont="1" applyFill="1" applyBorder="1" applyAlignment="1" applyProtection="1">
      <alignment horizontal="center"/>
    </xf>
    <xf numFmtId="0" fontId="12" fillId="4" borderId="18" xfId="3" applyFont="1" applyFill="1" applyBorder="1" applyAlignment="1" applyProtection="1">
      <alignment horizontal="center"/>
    </xf>
    <xf numFmtId="0" fontId="0" fillId="5" borderId="3" xfId="0" applyFill="1" applyBorder="1" applyAlignment="1" applyProtection="1">
      <alignment horizontal="center"/>
    </xf>
    <xf numFmtId="0" fontId="0" fillId="2" borderId="0" xfId="0" applyFill="1" applyAlignment="1" applyProtection="1"/>
    <xf numFmtId="0" fontId="12" fillId="2" borderId="0" xfId="0" applyFont="1" applyFill="1" applyBorder="1" applyProtection="1"/>
    <xf numFmtId="0" fontId="12" fillId="0" borderId="0" xfId="0" applyFont="1" applyFill="1"/>
    <xf numFmtId="0" fontId="12" fillId="0" borderId="9" xfId="0" applyFont="1" applyFill="1" applyBorder="1" applyAlignment="1" applyProtection="1">
      <alignment horizontal="right" vertical="center"/>
    </xf>
    <xf numFmtId="0" fontId="0" fillId="0" borderId="0" xfId="0" applyFill="1"/>
    <xf numFmtId="0" fontId="0" fillId="0" borderId="0" xfId="0" applyFill="1" applyBorder="1"/>
    <xf numFmtId="0" fontId="3" fillId="2" borderId="4" xfId="3" applyFont="1" applyFill="1" applyBorder="1" applyProtection="1"/>
    <xf numFmtId="0" fontId="14" fillId="2" borderId="0" xfId="0" applyFont="1" applyFill="1" applyBorder="1" applyAlignment="1" applyProtection="1"/>
    <xf numFmtId="0" fontId="3" fillId="2" borderId="0" xfId="3" applyFill="1" applyBorder="1" applyProtection="1"/>
    <xf numFmtId="0" fontId="9" fillId="2" borderId="0" xfId="0" applyFont="1" applyFill="1" applyBorder="1" applyAlignment="1" applyProtection="1"/>
    <xf numFmtId="0" fontId="24" fillId="2" borderId="0" xfId="3" applyFont="1" applyFill="1" applyBorder="1" applyProtection="1"/>
    <xf numFmtId="0" fontId="3" fillId="3" borderId="10" xfId="3" applyFont="1" applyFill="1" applyBorder="1" applyProtection="1">
      <protection locked="0"/>
    </xf>
    <xf numFmtId="0" fontId="3" fillId="3" borderId="2" xfId="3" applyFont="1" applyFill="1" applyBorder="1" applyProtection="1">
      <protection locked="0"/>
    </xf>
    <xf numFmtId="0" fontId="18" fillId="2" borderId="0" xfId="4" applyFont="1" applyFill="1" applyBorder="1" applyProtection="1"/>
    <xf numFmtId="0" fontId="7" fillId="2" borderId="0" xfId="4" applyFont="1" applyFill="1" applyBorder="1" applyProtection="1"/>
    <xf numFmtId="0" fontId="3" fillId="2" borderId="0" xfId="4" applyFill="1" applyBorder="1" applyProtection="1"/>
    <xf numFmtId="0" fontId="24" fillId="2" borderId="0" xfId="4" applyFont="1" applyFill="1" applyBorder="1" applyProtection="1"/>
    <xf numFmtId="0" fontId="8" fillId="2" borderId="0" xfId="0" applyFont="1" applyFill="1" applyAlignment="1" applyProtection="1">
      <alignment horizontal="left"/>
    </xf>
    <xf numFmtId="0" fontId="7" fillId="2" borderId="0" xfId="0" applyFont="1" applyFill="1" applyAlignment="1" applyProtection="1">
      <alignment horizontal="left"/>
    </xf>
    <xf numFmtId="0" fontId="9" fillId="2" borderId="0" xfId="4" applyFont="1" applyFill="1" applyBorder="1" applyProtection="1"/>
    <xf numFmtId="0" fontId="0" fillId="0" borderId="0" xfId="0" applyProtection="1"/>
    <xf numFmtId="0" fontId="3" fillId="3" borderId="2" xfId="4" applyFont="1" applyFill="1" applyBorder="1" applyProtection="1">
      <protection locked="0"/>
    </xf>
    <xf numFmtId="0" fontId="3" fillId="3" borderId="21" xfId="4" applyFont="1" applyFill="1" applyBorder="1" applyProtection="1">
      <protection locked="0"/>
    </xf>
    <xf numFmtId="0" fontId="3" fillId="3" borderId="5" xfId="4" applyFont="1" applyFill="1" applyBorder="1" applyProtection="1">
      <protection locked="0"/>
    </xf>
    <xf numFmtId="0" fontId="3" fillId="3" borderId="1" xfId="4" applyFont="1" applyFill="1" applyBorder="1" applyProtection="1">
      <protection locked="0"/>
    </xf>
    <xf numFmtId="0" fontId="3" fillId="4" borderId="11" xfId="4" applyFill="1" applyBorder="1" applyAlignment="1" applyProtection="1">
      <alignment horizontal="center"/>
    </xf>
    <xf numFmtId="0" fontId="3" fillId="3" borderId="4" xfId="4" applyFont="1" applyFill="1" applyBorder="1" applyProtection="1">
      <protection locked="0"/>
    </xf>
    <xf numFmtId="0" fontId="3" fillId="3" borderId="20" xfId="4" applyFont="1" applyFill="1" applyBorder="1" applyProtection="1">
      <protection locked="0"/>
    </xf>
    <xf numFmtId="0" fontId="3" fillId="3" borderId="11" xfId="4" applyFont="1" applyFill="1" applyBorder="1" applyProtection="1">
      <protection locked="0"/>
    </xf>
    <xf numFmtId="0" fontId="3" fillId="3" borderId="3" xfId="4" applyFont="1" applyFill="1" applyBorder="1" applyProtection="1">
      <protection locked="0"/>
    </xf>
    <xf numFmtId="0" fontId="12" fillId="2" borderId="0" xfId="4" applyFont="1" applyFill="1" applyBorder="1" applyProtection="1"/>
    <xf numFmtId="0" fontId="3" fillId="2" borderId="0" xfId="4" applyFont="1" applyFill="1" applyBorder="1" applyProtection="1"/>
    <xf numFmtId="0" fontId="3" fillId="2" borderId="0" xfId="0" applyFont="1" applyFill="1" applyProtection="1"/>
    <xf numFmtId="0" fontId="3" fillId="3" borderId="10" xfId="4" applyFont="1" applyFill="1" applyBorder="1" applyProtection="1">
      <protection locked="0"/>
    </xf>
    <xf numFmtId="0" fontId="3" fillId="3" borderId="22" xfId="4" applyFont="1" applyFill="1" applyBorder="1" applyProtection="1">
      <protection locked="0"/>
    </xf>
    <xf numFmtId="0" fontId="3" fillId="3" borderId="8" xfId="4" applyFont="1" applyFill="1" applyBorder="1" applyProtection="1">
      <protection locked="0"/>
    </xf>
    <xf numFmtId="0" fontId="3" fillId="3" borderId="9" xfId="4" applyFont="1" applyFill="1" applyBorder="1" applyProtection="1">
      <protection locked="0"/>
    </xf>
    <xf numFmtId="0" fontId="14" fillId="4" borderId="5" xfId="4" applyFont="1" applyFill="1" applyBorder="1" applyAlignment="1" applyProtection="1">
      <alignment horizontal="center"/>
    </xf>
    <xf numFmtId="0" fontId="14" fillId="4" borderId="11" xfId="4" applyFont="1" applyFill="1" applyBorder="1" applyAlignment="1" applyProtection="1">
      <alignment horizontal="center"/>
    </xf>
    <xf numFmtId="0" fontId="12" fillId="4" borderId="15" xfId="4" applyFont="1" applyFill="1" applyBorder="1" applyAlignment="1" applyProtection="1">
      <alignment wrapText="1"/>
    </xf>
    <xf numFmtId="0" fontId="3" fillId="3" borderId="23" xfId="4" applyFont="1" applyFill="1" applyBorder="1" applyProtection="1">
      <protection locked="0"/>
    </xf>
    <xf numFmtId="0" fontId="3" fillId="3" borderId="19" xfId="4" applyFont="1" applyFill="1" applyBorder="1" applyProtection="1">
      <protection locked="0"/>
    </xf>
    <xf numFmtId="0" fontId="3" fillId="3" borderId="15" xfId="4" applyFont="1" applyFill="1" applyBorder="1" applyProtection="1">
      <protection locked="0"/>
    </xf>
    <xf numFmtId="0" fontId="3" fillId="3" borderId="16" xfId="4" applyFont="1" applyFill="1" applyBorder="1" applyProtection="1">
      <protection locked="0"/>
    </xf>
    <xf numFmtId="0" fontId="15" fillId="5" borderId="15" xfId="4" applyFont="1" applyFill="1" applyBorder="1" applyProtection="1"/>
    <xf numFmtId="0" fontId="16" fillId="2" borderId="23" xfId="4" applyFont="1" applyFill="1" applyBorder="1" applyProtection="1"/>
    <xf numFmtId="0" fontId="16" fillId="2" borderId="19" xfId="4" applyFont="1" applyFill="1" applyBorder="1" applyProtection="1"/>
    <xf numFmtId="0" fontId="16" fillId="2" borderId="15" xfId="4" applyFont="1" applyFill="1" applyBorder="1" applyProtection="1"/>
    <xf numFmtId="0" fontId="16" fillId="2" borderId="16" xfId="4" applyFont="1" applyFill="1" applyBorder="1" applyProtection="1"/>
    <xf numFmtId="0" fontId="21" fillId="2" borderId="0" xfId="3" applyFont="1" applyFill="1" applyBorder="1" applyAlignment="1" applyProtection="1"/>
    <xf numFmtId="0" fontId="9" fillId="2" borderId="0" xfId="1" applyFont="1" applyFill="1" applyBorder="1" applyProtection="1"/>
    <xf numFmtId="0" fontId="3" fillId="2" borderId="0" xfId="1" applyFill="1" applyBorder="1" applyProtection="1"/>
    <xf numFmtId="0" fontId="13" fillId="4" borderId="9" xfId="1" applyFont="1" applyFill="1" applyBorder="1" applyAlignment="1" applyProtection="1">
      <alignment horizontal="center" vertical="center" wrapText="1"/>
    </xf>
    <xf numFmtId="0" fontId="13" fillId="2" borderId="0" xfId="1" applyFont="1" applyFill="1" applyBorder="1" applyProtection="1"/>
    <xf numFmtId="0" fontId="7" fillId="2" borderId="0" xfId="0" applyFont="1" applyFill="1" applyBorder="1" applyAlignment="1" applyProtection="1"/>
    <xf numFmtId="0" fontId="22" fillId="2" borderId="0" xfId="0" applyFont="1" applyFill="1" applyBorder="1" applyAlignment="1" applyProtection="1"/>
    <xf numFmtId="0" fontId="26" fillId="2" borderId="0" xfId="3" applyFont="1" applyFill="1" applyBorder="1" applyProtection="1"/>
    <xf numFmtId="0" fontId="15" fillId="2" borderId="0" xfId="0" applyFont="1" applyFill="1" applyBorder="1" applyAlignment="1" applyProtection="1"/>
    <xf numFmtId="0" fontId="22" fillId="2" borderId="0" xfId="0" applyFont="1" applyFill="1" applyBorder="1" applyProtection="1"/>
    <xf numFmtId="0" fontId="15" fillId="2" borderId="0" xfId="0" applyFont="1" applyFill="1" applyProtection="1"/>
    <xf numFmtId="0" fontId="15" fillId="2" borderId="0" xfId="0" applyFont="1" applyFill="1" applyAlignment="1" applyProtection="1">
      <alignment horizontal="left"/>
    </xf>
    <xf numFmtId="0" fontId="22" fillId="2" borderId="0" xfId="1" applyFont="1" applyFill="1" applyBorder="1" applyProtection="1"/>
    <xf numFmtId="0" fontId="12" fillId="4" borderId="8" xfId="3" applyFont="1" applyFill="1" applyBorder="1" applyAlignment="1" applyProtection="1">
      <alignment horizontal="center"/>
    </xf>
    <xf numFmtId="0" fontId="3" fillId="3" borderId="4" xfId="3" applyFont="1" applyFill="1" applyBorder="1" applyProtection="1">
      <protection locked="0"/>
    </xf>
    <xf numFmtId="0" fontId="3" fillId="3" borderId="3" xfId="3" applyFont="1" applyFill="1" applyBorder="1" applyProtection="1">
      <protection locked="0"/>
    </xf>
    <xf numFmtId="0" fontId="25" fillId="2" borderId="0" xfId="1" applyFont="1" applyFill="1" applyBorder="1" applyAlignment="1" applyProtection="1">
      <alignment horizontal="center"/>
    </xf>
    <xf numFmtId="0" fontId="0" fillId="5" borderId="24" xfId="0" applyFill="1" applyBorder="1" applyAlignment="1" applyProtection="1">
      <alignment horizontal="center"/>
    </xf>
    <xf numFmtId="0" fontId="0" fillId="5" borderId="11" xfId="0" applyFill="1" applyBorder="1" applyAlignment="1" applyProtection="1">
      <alignment horizontal="center"/>
    </xf>
    <xf numFmtId="0" fontId="27" fillId="7" borderId="9" xfId="0" applyFont="1" applyFill="1" applyBorder="1" applyAlignment="1">
      <alignment horizontal="center"/>
    </xf>
    <xf numFmtId="0" fontId="0" fillId="6" borderId="9" xfId="0" applyFill="1" applyBorder="1" applyProtection="1"/>
    <xf numFmtId="0" fontId="28" fillId="2" borderId="0" xfId="0" applyFont="1" applyFill="1" applyProtection="1"/>
    <xf numFmtId="0" fontId="15" fillId="0" borderId="0" xfId="3" applyFont="1" applyFill="1" applyBorder="1" applyProtection="1"/>
    <xf numFmtId="0" fontId="7" fillId="2" borderId="0" xfId="3" applyFont="1" applyFill="1" applyBorder="1" applyAlignment="1" applyProtection="1">
      <alignment horizontal="left"/>
    </xf>
    <xf numFmtId="0" fontId="13" fillId="4" borderId="1" xfId="2" applyFont="1" applyFill="1" applyBorder="1" applyAlignment="1" applyProtection="1">
      <alignment horizontal="center" vertical="center" wrapText="1"/>
    </xf>
    <xf numFmtId="0" fontId="0" fillId="0" borderId="0" xfId="0" applyFill="1" applyBorder="1" applyAlignment="1" applyProtection="1"/>
    <xf numFmtId="0" fontId="13" fillId="0" borderId="0" xfId="2" applyFont="1" applyFill="1" applyBorder="1" applyAlignment="1" applyProtection="1">
      <alignment horizontal="center" vertical="center" wrapText="1"/>
    </xf>
    <xf numFmtId="0" fontId="13" fillId="0" borderId="0" xfId="1" applyFont="1" applyFill="1" applyBorder="1" applyAlignment="1" applyProtection="1">
      <alignment horizontal="center" vertical="center" wrapText="1"/>
    </xf>
    <xf numFmtId="0" fontId="0" fillId="4" borderId="11" xfId="0" applyFill="1" applyBorder="1" applyAlignment="1" applyProtection="1">
      <alignment horizontal="center" vertical="center" wrapText="1"/>
    </xf>
    <xf numFmtId="0" fontId="0" fillId="4" borderId="3" xfId="0" applyFill="1" applyBorder="1" applyAlignment="1" applyProtection="1">
      <alignment horizontal="center" vertical="center" wrapText="1"/>
    </xf>
    <xf numFmtId="0" fontId="13" fillId="4" borderId="3"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3" fillId="3" borderId="25" xfId="1" applyFill="1" applyBorder="1" applyAlignment="1" applyProtection="1">
      <alignment horizontal="right"/>
      <protection locked="0"/>
    </xf>
    <xf numFmtId="0" fontId="13" fillId="3" borderId="26" xfId="1" applyFont="1" applyFill="1" applyBorder="1" applyAlignment="1" applyProtection="1">
      <alignment horizontal="right"/>
      <protection locked="0"/>
    </xf>
    <xf numFmtId="0" fontId="13" fillId="0" borderId="27" xfId="1" applyFont="1" applyFill="1" applyBorder="1" applyAlignment="1" applyProtection="1">
      <alignment horizontal="right"/>
    </xf>
    <xf numFmtId="0" fontId="13" fillId="0" borderId="0" xfId="1" applyFont="1" applyFill="1" applyBorder="1" applyProtection="1"/>
    <xf numFmtId="0" fontId="13" fillId="2" borderId="0" xfId="1" applyFont="1" applyFill="1" applyBorder="1" applyAlignment="1" applyProtection="1"/>
    <xf numFmtId="0" fontId="14" fillId="4" borderId="28" xfId="0" applyFont="1" applyFill="1" applyBorder="1" applyAlignment="1" applyProtection="1">
      <alignment horizontal="center" vertical="center" wrapText="1"/>
    </xf>
    <xf numFmtId="0" fontId="14" fillId="3" borderId="6" xfId="0" applyFont="1" applyFill="1" applyBorder="1" applyAlignment="1" applyProtection="1">
      <alignment wrapText="1"/>
      <protection locked="0"/>
    </xf>
    <xf numFmtId="0" fontId="14" fillId="3" borderId="6" xfId="1" applyFont="1" applyFill="1" applyBorder="1" applyProtection="1">
      <protection locked="0"/>
    </xf>
    <xf numFmtId="0" fontId="14" fillId="0" borderId="7" xfId="1" applyFont="1" applyFill="1" applyBorder="1" applyProtection="1"/>
    <xf numFmtId="0" fontId="14" fillId="4" borderId="8" xfId="0" applyFont="1" applyFill="1" applyBorder="1" applyAlignment="1" applyProtection="1">
      <alignment horizontal="center" vertical="center" wrapText="1"/>
    </xf>
    <xf numFmtId="0" fontId="14" fillId="3" borderId="9" xfId="0" applyFont="1" applyFill="1" applyBorder="1" applyAlignment="1" applyProtection="1">
      <alignment wrapText="1"/>
      <protection locked="0"/>
    </xf>
    <xf numFmtId="0" fontId="14" fillId="3" borderId="9" xfId="1" applyFont="1" applyFill="1" applyBorder="1" applyProtection="1">
      <protection locked="0"/>
    </xf>
    <xf numFmtId="0" fontId="14" fillId="0" borderId="10" xfId="1" applyFont="1" applyFill="1" applyBorder="1" applyProtection="1"/>
    <xf numFmtId="0" fontId="14" fillId="4" borderId="11" xfId="0" applyFont="1" applyFill="1" applyBorder="1" applyAlignment="1" applyProtection="1">
      <alignment horizontal="center" vertical="center" wrapText="1"/>
    </xf>
    <xf numFmtId="0" fontId="14" fillId="3" borderId="3" xfId="0" applyFont="1" applyFill="1" applyBorder="1" applyAlignment="1" applyProtection="1">
      <alignment wrapText="1"/>
      <protection locked="0"/>
    </xf>
    <xf numFmtId="0" fontId="14" fillId="3" borderId="3" xfId="1" applyFont="1" applyFill="1" applyBorder="1" applyProtection="1">
      <protection locked="0"/>
    </xf>
    <xf numFmtId="0" fontId="14" fillId="0" borderId="4" xfId="1" applyFont="1" applyFill="1" applyBorder="1" applyProtection="1"/>
    <xf numFmtId="0" fontId="12" fillId="0" borderId="0" xfId="0" applyFont="1" applyProtection="1"/>
    <xf numFmtId="0" fontId="14" fillId="2" borderId="0" xfId="0" applyFont="1" applyFill="1" applyProtection="1"/>
    <xf numFmtId="0" fontId="14" fillId="2" borderId="0" xfId="0" applyFont="1" applyFill="1" applyBorder="1" applyProtection="1"/>
    <xf numFmtId="0" fontId="14" fillId="4" borderId="9"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14" fillId="4" borderId="25" xfId="0" applyFont="1" applyFill="1" applyBorder="1" applyAlignment="1" applyProtection="1">
      <alignment horizontal="center" vertical="center" wrapText="1"/>
    </xf>
    <xf numFmtId="0" fontId="14" fillId="3" borderId="26" xfId="0" applyFont="1" applyFill="1" applyBorder="1" applyAlignment="1" applyProtection="1">
      <alignment vertical="center" wrapText="1"/>
      <protection locked="0"/>
    </xf>
    <xf numFmtId="0" fontId="14" fillId="0" borderId="27" xfId="0" applyFont="1" applyBorder="1" applyAlignment="1" applyProtection="1">
      <alignment vertical="center" wrapText="1"/>
    </xf>
    <xf numFmtId="0" fontId="9" fillId="2" borderId="0" xfId="1" applyFont="1" applyFill="1" applyBorder="1" applyAlignment="1" applyProtection="1">
      <alignment horizontal="left"/>
    </xf>
    <xf numFmtId="0" fontId="14" fillId="4" borderId="5" xfId="0" applyFont="1" applyFill="1" applyBorder="1" applyAlignment="1" applyProtection="1">
      <alignment horizontal="center" vertical="center" wrapText="1"/>
    </xf>
    <xf numFmtId="0" fontId="13" fillId="3" borderId="2" xfId="1" applyFont="1" applyFill="1" applyBorder="1" applyAlignment="1" applyProtection="1">
      <alignment vertical="center"/>
      <protection locked="0"/>
    </xf>
    <xf numFmtId="0" fontId="13" fillId="3" borderId="4" xfId="1" applyFont="1" applyFill="1" applyBorder="1" applyAlignment="1" applyProtection="1">
      <alignment vertical="center"/>
      <protection locked="0"/>
    </xf>
    <xf numFmtId="0" fontId="13" fillId="2" borderId="0" xfId="0" applyFont="1" applyFill="1" applyProtection="1"/>
    <xf numFmtId="0" fontId="27" fillId="0" borderId="0" xfId="0" applyFont="1" applyFill="1" applyBorder="1" applyAlignment="1">
      <alignment horizontal="center"/>
    </xf>
    <xf numFmtId="0" fontId="0" fillId="6" borderId="9" xfId="0" applyFill="1" applyBorder="1"/>
    <xf numFmtId="0" fontId="0" fillId="6" borderId="9" xfId="0" applyFill="1" applyBorder="1" applyAlignment="1">
      <alignment horizontal="center"/>
    </xf>
    <xf numFmtId="0" fontId="0" fillId="0" borderId="0" xfId="0" applyFill="1" applyBorder="1" applyAlignment="1">
      <alignment horizontal="center"/>
    </xf>
    <xf numFmtId="0" fontId="3" fillId="4" borderId="29" xfId="3" applyFont="1" applyFill="1" applyBorder="1" applyAlignment="1" applyProtection="1">
      <alignment horizontal="center" vertical="center" wrapText="1"/>
    </xf>
    <xf numFmtId="0" fontId="3" fillId="0" borderId="30" xfId="3" applyFont="1" applyFill="1" applyBorder="1" applyProtection="1"/>
    <xf numFmtId="0" fontId="12" fillId="0" borderId="31" xfId="3" applyFont="1" applyFill="1" applyBorder="1" applyAlignment="1" applyProtection="1"/>
    <xf numFmtId="0" fontId="3" fillId="2" borderId="32" xfId="3" applyFont="1" applyFill="1" applyBorder="1" applyProtection="1"/>
    <xf numFmtId="0" fontId="3" fillId="2" borderId="1" xfId="3" applyFont="1" applyFill="1" applyBorder="1" applyProtection="1"/>
    <xf numFmtId="0" fontId="12" fillId="0" borderId="0" xfId="3" applyFont="1" applyFill="1" applyBorder="1" applyAlignment="1" applyProtection="1">
      <alignment horizontal="center"/>
    </xf>
    <xf numFmtId="0" fontId="12" fillId="5" borderId="15" xfId="3" applyFont="1" applyFill="1" applyBorder="1" applyAlignment="1" applyProtection="1">
      <alignment horizontal="center"/>
    </xf>
    <xf numFmtId="0" fontId="3" fillId="2" borderId="16" xfId="3" applyFont="1" applyFill="1" applyBorder="1" applyProtection="1"/>
    <xf numFmtId="0" fontId="3" fillId="2" borderId="23" xfId="3" applyFont="1" applyFill="1" applyBorder="1" applyProtection="1"/>
    <xf numFmtId="0" fontId="3" fillId="3" borderId="7" xfId="3" applyFont="1" applyFill="1" applyBorder="1" applyProtection="1">
      <protection locked="0"/>
    </xf>
    <xf numFmtId="2" fontId="3" fillId="5" borderId="20" xfId="5" applyNumberFormat="1" applyFont="1" applyFill="1" applyBorder="1" applyAlignment="1" applyProtection="1">
      <alignment horizontal="center" vertical="center" wrapText="1"/>
    </xf>
    <xf numFmtId="2" fontId="3" fillId="5" borderId="4" xfId="5" applyNumberFormat="1" applyFont="1" applyFill="1" applyBorder="1" applyAlignment="1" applyProtection="1">
      <alignment horizontal="center" vertical="center" wrapText="1"/>
    </xf>
    <xf numFmtId="2" fontId="3" fillId="5" borderId="11" xfId="5" applyNumberFormat="1" applyFont="1" applyFill="1" applyBorder="1" applyAlignment="1" applyProtection="1">
      <alignment horizontal="center" vertical="center" wrapText="1"/>
    </xf>
    <xf numFmtId="2" fontId="3" fillId="5" borderId="3" xfId="5" applyNumberFormat="1" applyFont="1" applyFill="1" applyBorder="1" applyAlignment="1" applyProtection="1">
      <alignment horizontal="center" vertical="center" wrapText="1"/>
    </xf>
    <xf numFmtId="3" fontId="3" fillId="2" borderId="21" xfId="4" applyNumberFormat="1" applyFont="1" applyFill="1" applyBorder="1" applyProtection="1"/>
    <xf numFmtId="3" fontId="3" fillId="2" borderId="22" xfId="4" applyNumberFormat="1" applyFont="1" applyFill="1" applyBorder="1" applyProtection="1"/>
    <xf numFmtId="3" fontId="3" fillId="2" borderId="20" xfId="4" applyNumberFormat="1" applyFont="1" applyFill="1" applyBorder="1" applyProtection="1"/>
    <xf numFmtId="3" fontId="3" fillId="2" borderId="19" xfId="4" applyNumberFormat="1" applyFont="1" applyFill="1" applyBorder="1" applyProtection="1"/>
    <xf numFmtId="3" fontId="16" fillId="2" borderId="23" xfId="4" applyNumberFormat="1" applyFont="1" applyFill="1" applyBorder="1" applyProtection="1"/>
    <xf numFmtId="0" fontId="0" fillId="2" borderId="40" xfId="0" applyFill="1" applyBorder="1" applyProtection="1"/>
    <xf numFmtId="0" fontId="0" fillId="2" borderId="0" xfId="0" applyFill="1" applyAlignment="1" applyProtection="1">
      <alignment vertical="center"/>
    </xf>
    <xf numFmtId="0" fontId="28" fillId="2" borderId="0" xfId="7" applyFont="1" applyFill="1" applyBorder="1" applyProtection="1">
      <protection hidden="1"/>
    </xf>
    <xf numFmtId="0" fontId="2" fillId="2" borderId="0" xfId="7" applyFill="1" applyProtection="1">
      <protection hidden="1"/>
    </xf>
    <xf numFmtId="14" fontId="2" fillId="2" borderId="0" xfId="7" applyNumberFormat="1" applyFill="1" applyProtection="1">
      <protection hidden="1"/>
    </xf>
    <xf numFmtId="0" fontId="2" fillId="8" borderId="0" xfId="7" applyFill="1" applyProtection="1">
      <protection hidden="1"/>
    </xf>
    <xf numFmtId="2" fontId="2" fillId="10" borderId="3" xfId="12" applyNumberFormat="1" applyFont="1" applyFill="1" applyBorder="1" applyAlignment="1" applyProtection="1">
      <alignment horizontal="center" vertical="center" wrapText="1"/>
    </xf>
    <xf numFmtId="1" fontId="2" fillId="10" borderId="3" xfId="12" applyNumberFormat="1" applyFont="1" applyFill="1" applyBorder="1" applyAlignment="1" applyProtection="1">
      <alignment horizontal="center" vertical="center"/>
    </xf>
    <xf numFmtId="2" fontId="2" fillId="10" borderId="3" xfId="12" applyNumberFormat="1" applyFont="1" applyFill="1" applyBorder="1" applyAlignment="1" applyProtection="1">
      <alignment horizontal="center" vertical="center"/>
    </xf>
    <xf numFmtId="10" fontId="2" fillId="10" borderId="3" xfId="12" applyNumberFormat="1" applyFont="1" applyFill="1" applyBorder="1" applyAlignment="1" applyProtection="1">
      <alignment horizontal="center" vertical="center"/>
    </xf>
    <xf numFmtId="2" fontId="2" fillId="10" borderId="4" xfId="12" applyNumberFormat="1" applyFont="1" applyFill="1" applyBorder="1" applyAlignment="1" applyProtection="1">
      <alignment horizontal="center" vertical="center"/>
    </xf>
    <xf numFmtId="0" fontId="2" fillId="0" borderId="0" xfId="10" applyFont="1" applyProtection="1"/>
    <xf numFmtId="0" fontId="44" fillId="4" borderId="0" xfId="0" applyFont="1" applyFill="1" applyAlignment="1">
      <alignment vertical="top" wrapText="1"/>
    </xf>
    <xf numFmtId="0" fontId="15" fillId="2" borderId="0" xfId="0" applyFont="1" applyFill="1" applyBorder="1" applyAlignment="1" applyProtection="1">
      <alignment horizontal="left"/>
    </xf>
    <xf numFmtId="0" fontId="20" fillId="2" borderId="0" xfId="0" applyFont="1" applyFill="1" applyAlignment="1" applyProtection="1">
      <alignment horizontal="left"/>
    </xf>
    <xf numFmtId="0" fontId="10" fillId="2" borderId="0" xfId="0" applyFont="1" applyFill="1" applyProtection="1"/>
    <xf numFmtId="9" fontId="2" fillId="0" borderId="0" xfId="9" applyFont="1" applyAlignment="1" applyProtection="1">
      <alignment horizontal="left" vertical="center"/>
    </xf>
    <xf numFmtId="10" fontId="36" fillId="0" borderId="9" xfId="9" applyNumberFormat="1" applyFont="1" applyBorder="1" applyAlignment="1" applyProtection="1">
      <alignment horizontal="right"/>
    </xf>
    <xf numFmtId="9" fontId="0" fillId="0" borderId="0" xfId="9" applyFont="1" applyAlignment="1" applyProtection="1">
      <alignment horizontal="left" vertical="center"/>
    </xf>
    <xf numFmtId="10" fontId="36" fillId="0" borderId="50" xfId="9" applyNumberFormat="1" applyFont="1" applyBorder="1" applyAlignment="1" applyProtection="1">
      <alignment horizontal="right"/>
    </xf>
    <xf numFmtId="10" fontId="36" fillId="0" borderId="6" xfId="9" applyNumberFormat="1" applyFont="1" applyBorder="1" applyAlignment="1" applyProtection="1">
      <alignment horizontal="right"/>
    </xf>
    <xf numFmtId="9" fontId="0" fillId="0" borderId="0" xfId="9" applyFont="1" applyFill="1" applyAlignment="1" applyProtection="1">
      <alignment horizontal="left" vertical="center"/>
    </xf>
    <xf numFmtId="10" fontId="34" fillId="0" borderId="0" xfId="9" applyNumberFormat="1" applyFont="1" applyFill="1" applyBorder="1" applyAlignment="1" applyProtection="1">
      <alignment horizontal="right"/>
    </xf>
    <xf numFmtId="0" fontId="2" fillId="4" borderId="9" xfId="12" applyNumberFormat="1" applyFont="1" applyFill="1" applyBorder="1" applyAlignment="1" applyProtection="1">
      <alignment vertical="center" wrapText="1"/>
    </xf>
    <xf numFmtId="0" fontId="36" fillId="0" borderId="0" xfId="13" applyFont="1" applyFill="1" applyBorder="1" applyAlignment="1" applyProtection="1">
      <alignment vertical="center" wrapText="1"/>
    </xf>
    <xf numFmtId="0" fontId="36" fillId="0" borderId="0" xfId="13" applyFont="1" applyFill="1" applyBorder="1" applyAlignment="1" applyProtection="1">
      <alignment horizontal="center" vertical="center" wrapText="1"/>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10" fontId="15" fillId="0" borderId="9" xfId="0" applyNumberFormat="1" applyFont="1" applyFill="1" applyBorder="1" applyAlignment="1" applyProtection="1"/>
    <xf numFmtId="10" fontId="19" fillId="0" borderId="9" xfId="3" applyNumberFormat="1" applyFont="1" applyFill="1" applyBorder="1" applyAlignment="1" applyProtection="1"/>
    <xf numFmtId="10" fontId="3" fillId="2" borderId="21" xfId="4" applyNumberFormat="1" applyFont="1" applyFill="1" applyBorder="1" applyProtection="1"/>
    <xf numFmtId="10" fontId="3" fillId="2" borderId="22" xfId="4" applyNumberFormat="1" applyFont="1" applyFill="1" applyBorder="1" applyProtection="1"/>
    <xf numFmtId="10" fontId="3" fillId="2" borderId="20" xfId="4" applyNumberFormat="1" applyFont="1" applyFill="1" applyBorder="1" applyProtection="1"/>
    <xf numFmtId="10" fontId="3" fillId="2" borderId="0" xfId="4" applyNumberFormat="1" applyFont="1" applyFill="1" applyBorder="1" applyProtection="1"/>
    <xf numFmtId="10" fontId="3" fillId="2" borderId="19" xfId="4" applyNumberFormat="1" applyFont="1" applyFill="1" applyBorder="1" applyProtection="1"/>
    <xf numFmtId="10" fontId="36" fillId="0" borderId="0" xfId="9" applyNumberFormat="1" applyFont="1" applyFill="1" applyBorder="1" applyProtection="1"/>
    <xf numFmtId="0" fontId="0" fillId="0" borderId="0" xfId="0" applyNumberFormat="1"/>
    <xf numFmtId="0" fontId="0" fillId="6" borderId="9" xfId="0" applyNumberFormat="1" applyFill="1" applyBorder="1" applyAlignment="1" applyProtection="1">
      <alignment horizontal="right" vertical="center"/>
    </xf>
    <xf numFmtId="0" fontId="3" fillId="6" borderId="9" xfId="3" applyNumberFormat="1" applyFont="1" applyFill="1" applyBorder="1" applyAlignment="1" applyProtection="1">
      <alignment horizontal="right" vertical="center" wrapText="1"/>
    </xf>
    <xf numFmtId="0" fontId="2" fillId="6" borderId="9" xfId="3" applyNumberFormat="1" applyFont="1" applyFill="1" applyBorder="1" applyAlignment="1" applyProtection="1">
      <alignment horizontal="right" vertical="center" wrapText="1"/>
    </xf>
    <xf numFmtId="10" fontId="36" fillId="0" borderId="0" xfId="9" applyNumberFormat="1" applyFont="1" applyFill="1" applyBorder="1" applyProtection="1">
      <protection locked="0"/>
    </xf>
    <xf numFmtId="0" fontId="35" fillId="8" borderId="53" xfId="14" applyFont="1" applyFill="1" applyBorder="1" applyAlignment="1" applyProtection="1">
      <alignment horizontal="left" vertical="center"/>
    </xf>
    <xf numFmtId="0" fontId="17" fillId="4" borderId="0" xfId="10" applyFont="1" applyFill="1"/>
    <xf numFmtId="0" fontId="2" fillId="2" borderId="0" xfId="10" applyFill="1" applyProtection="1">
      <protection hidden="1"/>
    </xf>
    <xf numFmtId="14" fontId="2" fillId="2" borderId="0" xfId="10" applyNumberFormat="1" applyFill="1" applyProtection="1">
      <protection hidden="1"/>
    </xf>
    <xf numFmtId="0" fontId="47" fillId="0" borderId="0" xfId="10" applyFont="1" applyFill="1" applyProtection="1">
      <protection hidden="1"/>
    </xf>
    <xf numFmtId="0" fontId="14" fillId="8" borderId="0" xfId="10" applyFont="1" applyFill="1" applyBorder="1" applyAlignment="1" applyProtection="1">
      <protection hidden="1"/>
    </xf>
    <xf numFmtId="0" fontId="5" fillId="2" borderId="0" xfId="10" applyFont="1" applyFill="1" applyBorder="1" applyAlignment="1" applyProtection="1"/>
    <xf numFmtId="0" fontId="2" fillId="2" borderId="0" xfId="10" applyFill="1" applyProtection="1"/>
    <xf numFmtId="0" fontId="19" fillId="2" borderId="0" xfId="10" applyFont="1" applyFill="1" applyBorder="1" applyAlignment="1" applyProtection="1">
      <alignment horizontal="left"/>
    </xf>
    <xf numFmtId="0" fontId="40" fillId="0" borderId="0" xfId="14" applyFont="1" applyAlignment="1" applyProtection="1"/>
    <xf numFmtId="0" fontId="37" fillId="0" borderId="0" xfId="14" applyProtection="1"/>
    <xf numFmtId="10" fontId="37" fillId="0" borderId="0" xfId="14" applyNumberFormat="1" applyProtection="1"/>
    <xf numFmtId="0" fontId="37" fillId="0" borderId="0" xfId="14" applyBorder="1" applyAlignment="1" applyProtection="1">
      <alignment horizontal="center" vertical="center"/>
    </xf>
    <xf numFmtId="0" fontId="37" fillId="0" borderId="0" xfId="14" applyBorder="1" applyProtection="1"/>
    <xf numFmtId="0" fontId="37" fillId="0" borderId="0" xfId="14" applyFill="1" applyBorder="1" applyAlignment="1" applyProtection="1">
      <alignment horizontal="center" vertical="center"/>
    </xf>
    <xf numFmtId="10" fontId="37" fillId="0" borderId="0" xfId="14" applyNumberFormat="1" applyFill="1" applyBorder="1" applyAlignment="1" applyProtection="1">
      <alignment horizontal="center" vertical="center"/>
    </xf>
    <xf numFmtId="1" fontId="39" fillId="0" borderId="0" xfId="14" applyNumberFormat="1" applyFont="1" applyBorder="1" applyAlignment="1" applyProtection="1">
      <alignment horizontal="right"/>
    </xf>
    <xf numFmtId="0" fontId="41" fillId="0" borderId="0" xfId="14" applyFont="1" applyProtection="1"/>
    <xf numFmtId="0" fontId="35" fillId="0" borderId="0" xfId="14" applyFont="1" applyProtection="1"/>
    <xf numFmtId="10" fontId="35" fillId="0" borderId="0" xfId="14" applyNumberFormat="1" applyFont="1" applyProtection="1"/>
    <xf numFmtId="0" fontId="2" fillId="10" borderId="11" xfId="14" applyFont="1" applyFill="1" applyBorder="1" applyAlignment="1" applyProtection="1">
      <alignment horizontal="center" vertical="center" wrapText="1"/>
    </xf>
    <xf numFmtId="0" fontId="2" fillId="10" borderId="3" xfId="14" applyFont="1" applyFill="1" applyBorder="1" applyAlignment="1" applyProtection="1">
      <alignment horizontal="center" vertical="center" wrapText="1"/>
    </xf>
    <xf numFmtId="0" fontId="42" fillId="0" borderId="0" xfId="14" applyFont="1" applyAlignment="1" applyProtection="1">
      <alignment horizontal="center" vertical="center"/>
    </xf>
    <xf numFmtId="10" fontId="42" fillId="0" borderId="0" xfId="14" applyNumberFormat="1" applyFont="1" applyAlignment="1" applyProtection="1">
      <alignment horizontal="center" vertical="center"/>
    </xf>
    <xf numFmtId="1" fontId="38" fillId="0" borderId="2" xfId="14" applyNumberFormat="1" applyFont="1" applyBorder="1" applyProtection="1">
      <protection hidden="1"/>
    </xf>
    <xf numFmtId="1" fontId="38" fillId="0" borderId="10" xfId="14" applyNumberFormat="1" applyFont="1" applyBorder="1" applyProtection="1">
      <protection hidden="1"/>
    </xf>
    <xf numFmtId="1" fontId="38" fillId="0" borderId="4" xfId="14" applyNumberFormat="1" applyFont="1" applyBorder="1" applyProtection="1">
      <protection hidden="1"/>
    </xf>
    <xf numFmtId="0" fontId="37" fillId="0" borderId="0" xfId="14" applyBorder="1" applyAlignment="1" applyProtection="1">
      <alignment vertical="center"/>
    </xf>
    <xf numFmtId="0" fontId="45" fillId="0" borderId="0" xfId="14" applyFont="1" applyProtection="1"/>
    <xf numFmtId="10" fontId="45" fillId="0" borderId="0" xfId="14" applyNumberFormat="1" applyFont="1" applyProtection="1"/>
    <xf numFmtId="0" fontId="35" fillId="9" borderId="9" xfId="14" applyNumberFormat="1" applyFont="1" applyFill="1" applyBorder="1" applyAlignment="1" applyProtection="1">
      <alignment vertical="center" wrapText="1"/>
    </xf>
    <xf numFmtId="0" fontId="5" fillId="2" borderId="0" xfId="10" applyFont="1" applyFill="1" applyBorder="1" applyAlignment="1" applyProtection="1">
      <protection hidden="1"/>
    </xf>
    <xf numFmtId="0" fontId="14" fillId="0" borderId="0" xfId="10" applyFont="1" applyFill="1" applyBorder="1" applyAlignment="1" applyProtection="1">
      <protection hidden="1"/>
    </xf>
    <xf numFmtId="0" fontId="37" fillId="0" borderId="0" xfId="14" applyAlignment="1" applyProtection="1">
      <alignment vertical="center"/>
    </xf>
    <xf numFmtId="0" fontId="37" fillId="0" borderId="0" xfId="14" applyAlignment="1" applyProtection="1">
      <alignment horizontal="center" vertical="center"/>
    </xf>
    <xf numFmtId="0" fontId="37" fillId="0" borderId="0" xfId="14" applyAlignment="1" applyProtection="1">
      <alignment horizontal="center" vertical="center" wrapText="1"/>
    </xf>
    <xf numFmtId="0" fontId="36" fillId="9" borderId="41" xfId="14" applyFont="1" applyFill="1" applyBorder="1" applyAlignment="1" applyProtection="1">
      <alignment vertical="center" wrapText="1"/>
    </xf>
    <xf numFmtId="0" fontId="35" fillId="10" borderId="43" xfId="14" applyFont="1" applyFill="1" applyBorder="1" applyAlignment="1" applyProtection="1">
      <alignment horizontal="center" vertical="center" wrapText="1"/>
    </xf>
    <xf numFmtId="0" fontId="35" fillId="10" borderId="10" xfId="14" applyFont="1" applyFill="1" applyBorder="1" applyAlignment="1" applyProtection="1">
      <alignment horizontal="center" vertical="center" wrapText="1"/>
    </xf>
    <xf numFmtId="0" fontId="35" fillId="10" borderId="8" xfId="14" applyFont="1" applyFill="1" applyBorder="1" applyAlignment="1" applyProtection="1">
      <alignment horizontal="center" vertical="center" wrapText="1"/>
    </xf>
    <xf numFmtId="0" fontId="35" fillId="10" borderId="9" xfId="14" applyFont="1" applyFill="1" applyBorder="1" applyAlignment="1" applyProtection="1">
      <alignment horizontal="center" vertical="center" wrapText="1"/>
    </xf>
    <xf numFmtId="0" fontId="35" fillId="10" borderId="47" xfId="14" applyFont="1" applyFill="1" applyBorder="1" applyAlignment="1" applyProtection="1">
      <alignment horizontal="center" vertical="center" wrapText="1"/>
    </xf>
    <xf numFmtId="0" fontId="37" fillId="0" borderId="0" xfId="14" applyFont="1" applyAlignment="1" applyProtection="1">
      <alignment horizontal="left"/>
    </xf>
    <xf numFmtId="0" fontId="37" fillId="0" borderId="0" xfId="14" applyFont="1" applyAlignment="1" applyProtection="1">
      <alignment horizontal="center" vertical="center" wrapText="1"/>
    </xf>
    <xf numFmtId="0" fontId="37" fillId="0" borderId="0" xfId="14" applyFont="1" applyAlignment="1" applyProtection="1">
      <alignment wrapText="1"/>
    </xf>
    <xf numFmtId="0" fontId="36" fillId="13" borderId="44" xfId="14" applyFont="1" applyFill="1" applyBorder="1" applyAlignment="1" applyProtection="1">
      <alignment vertical="center" wrapText="1"/>
    </xf>
    <xf numFmtId="9" fontId="35" fillId="11" borderId="43" xfId="14" applyNumberFormat="1" applyFont="1" applyFill="1" applyBorder="1" applyAlignment="1" applyProtection="1">
      <alignment horizontal="center" vertical="center"/>
      <protection locked="0"/>
    </xf>
    <xf numFmtId="49" fontId="35" fillId="11" borderId="9" xfId="14" applyNumberFormat="1" applyFont="1" applyFill="1" applyBorder="1" applyAlignment="1" applyProtection="1">
      <alignment horizontal="center" vertical="center"/>
      <protection locked="0"/>
    </xf>
    <xf numFmtId="1" fontId="35" fillId="11" borderId="41" xfId="14" applyNumberFormat="1" applyFont="1" applyFill="1" applyBorder="1" applyAlignment="1" applyProtection="1">
      <alignment horizontal="center" vertical="center"/>
      <protection locked="0"/>
    </xf>
    <xf numFmtId="0" fontId="35" fillId="12" borderId="43" xfId="14" applyFont="1" applyFill="1" applyBorder="1" applyAlignment="1" applyProtection="1">
      <alignment horizontal="center" vertical="center"/>
      <protection locked="0"/>
    </xf>
    <xf numFmtId="10" fontId="35" fillId="12" borderId="43" xfId="14" applyNumberFormat="1" applyFont="1" applyFill="1" applyBorder="1" applyAlignment="1" applyProtection="1">
      <alignment horizontal="center" vertical="center"/>
      <protection locked="0"/>
    </xf>
    <xf numFmtId="10" fontId="36" fillId="0" borderId="7" xfId="14" applyNumberFormat="1" applyFont="1" applyBorder="1" applyAlignment="1" applyProtection="1">
      <alignment horizontal="right"/>
    </xf>
    <xf numFmtId="0" fontId="36" fillId="12" borderId="8" xfId="14" applyNumberFormat="1" applyFont="1" applyFill="1" applyBorder="1" applyAlignment="1" applyProtection="1">
      <alignment horizontal="right"/>
      <protection locked="0"/>
    </xf>
    <xf numFmtId="0" fontId="36" fillId="12" borderId="9" xfId="14" applyNumberFormat="1" applyFont="1" applyFill="1" applyBorder="1" applyAlignment="1" applyProtection="1">
      <alignment horizontal="right"/>
      <protection locked="0"/>
    </xf>
    <xf numFmtId="10" fontId="36" fillId="0" borderId="10" xfId="14" applyNumberFormat="1" applyFont="1" applyBorder="1" applyAlignment="1" applyProtection="1">
      <alignment horizontal="right"/>
    </xf>
    <xf numFmtId="1" fontId="38" fillId="0" borderId="52" xfId="14" applyNumberFormat="1" applyFont="1" applyBorder="1" applyAlignment="1" applyProtection="1">
      <alignment horizontal="right"/>
    </xf>
    <xf numFmtId="0" fontId="37" fillId="0" borderId="0" xfId="14" applyAlignment="1" applyProtection="1">
      <alignment wrapText="1"/>
    </xf>
    <xf numFmtId="0" fontId="46" fillId="9" borderId="49" xfId="14" applyFont="1" applyFill="1" applyBorder="1" applyAlignment="1" applyProtection="1">
      <alignment horizontal="left" vertical="center" wrapText="1"/>
    </xf>
    <xf numFmtId="0" fontId="36" fillId="13" borderId="54" xfId="14" applyFont="1" applyFill="1" applyBorder="1" applyAlignment="1" applyProtection="1">
      <alignment vertical="center" wrapText="1"/>
    </xf>
    <xf numFmtId="9" fontId="35" fillId="14" borderId="55" xfId="14" applyNumberFormat="1" applyFont="1" applyFill="1" applyBorder="1" applyAlignment="1" applyProtection="1">
      <alignment horizontal="center" vertical="center"/>
      <protection locked="0"/>
    </xf>
    <xf numFmtId="49" fontId="35" fillId="11" borderId="50" xfId="14" applyNumberFormat="1" applyFont="1" applyFill="1" applyBorder="1" applyAlignment="1" applyProtection="1">
      <alignment horizontal="center" vertical="center"/>
      <protection locked="0"/>
    </xf>
    <xf numFmtId="1" fontId="35" fillId="11" borderId="50" xfId="14" applyNumberFormat="1" applyFont="1" applyFill="1" applyBorder="1" applyAlignment="1" applyProtection="1">
      <alignment horizontal="center" vertical="center"/>
      <protection locked="0"/>
    </xf>
    <xf numFmtId="0" fontId="35" fillId="12" borderId="56" xfId="14" applyFont="1" applyFill="1" applyBorder="1" applyAlignment="1" applyProtection="1">
      <alignment horizontal="center" vertical="center"/>
      <protection locked="0"/>
    </xf>
    <xf numFmtId="10" fontId="35" fillId="12" borderId="56" xfId="14" applyNumberFormat="1" applyFont="1" applyFill="1" applyBorder="1" applyAlignment="1" applyProtection="1">
      <alignment horizontal="center" vertical="center"/>
      <protection locked="0"/>
    </xf>
    <xf numFmtId="10" fontId="35" fillId="12" borderId="57" xfId="14" applyNumberFormat="1" applyFont="1" applyFill="1" applyBorder="1" applyAlignment="1" applyProtection="1">
      <alignment horizontal="center" vertical="center"/>
      <protection locked="0"/>
    </xf>
    <xf numFmtId="10" fontId="36" fillId="0" borderId="51" xfId="14" applyNumberFormat="1" applyFont="1" applyBorder="1" applyAlignment="1" applyProtection="1">
      <alignment horizontal="right"/>
    </xf>
    <xf numFmtId="0" fontId="36" fillId="12" borderId="58" xfId="14" applyNumberFormat="1" applyFont="1" applyFill="1" applyBorder="1" applyAlignment="1" applyProtection="1">
      <alignment horizontal="right"/>
      <protection locked="0"/>
    </xf>
    <xf numFmtId="0" fontId="36" fillId="12" borderId="50" xfId="14" applyNumberFormat="1" applyFont="1" applyFill="1" applyBorder="1" applyAlignment="1" applyProtection="1">
      <alignment horizontal="right"/>
      <protection locked="0"/>
    </xf>
    <xf numFmtId="0" fontId="35" fillId="12" borderId="6" xfId="14" applyFont="1" applyFill="1" applyBorder="1" applyAlignment="1" applyProtection="1">
      <alignment horizontal="left" vertical="center" wrapText="1"/>
      <protection locked="0"/>
    </xf>
    <xf numFmtId="0" fontId="35" fillId="11" borderId="6" xfId="14" applyFont="1" applyFill="1" applyBorder="1" applyAlignment="1" applyProtection="1">
      <alignment horizontal="left" vertical="center" wrapText="1"/>
      <protection locked="0"/>
    </xf>
    <xf numFmtId="9" fontId="35" fillId="11" borderId="14" xfId="14" applyNumberFormat="1" applyFont="1" applyFill="1" applyBorder="1" applyAlignment="1" applyProtection="1">
      <alignment horizontal="center" vertical="center"/>
      <protection locked="0"/>
    </xf>
    <xf numFmtId="49" fontId="35" fillId="11" borderId="6" xfId="14" applyNumberFormat="1" applyFont="1" applyFill="1" applyBorder="1" applyAlignment="1" applyProtection="1">
      <alignment horizontal="center" vertical="center"/>
      <protection locked="0"/>
    </xf>
    <xf numFmtId="1" fontId="35" fillId="11" borderId="17" xfId="14" applyNumberFormat="1" applyFont="1" applyFill="1" applyBorder="1" applyAlignment="1" applyProtection="1">
      <alignment horizontal="center" vertical="center"/>
      <protection locked="0"/>
    </xf>
    <xf numFmtId="0" fontId="35" fillId="12" borderId="6" xfId="14" applyFont="1" applyFill="1" applyBorder="1" applyAlignment="1" applyProtection="1">
      <alignment horizontal="center" vertical="center"/>
      <protection locked="0"/>
    </xf>
    <xf numFmtId="10" fontId="35" fillId="12" borderId="6" xfId="14" applyNumberFormat="1" applyFont="1" applyFill="1" applyBorder="1" applyAlignment="1" applyProtection="1">
      <alignment horizontal="center" vertical="center"/>
      <protection locked="0"/>
    </xf>
    <xf numFmtId="0" fontId="36" fillId="12" borderId="28" xfId="14" applyNumberFormat="1" applyFont="1" applyFill="1" applyBorder="1" applyAlignment="1" applyProtection="1">
      <alignment horizontal="right"/>
      <protection locked="0"/>
    </xf>
    <xf numFmtId="0" fontId="36" fillId="12" borderId="6" xfId="14" applyNumberFormat="1" applyFont="1" applyFill="1" applyBorder="1" applyAlignment="1" applyProtection="1">
      <alignment horizontal="right"/>
      <protection locked="0"/>
    </xf>
    <xf numFmtId="1" fontId="38" fillId="0" borderId="60" xfId="14" applyNumberFormat="1" applyFont="1" applyBorder="1" applyAlignment="1" applyProtection="1">
      <alignment horizontal="right"/>
    </xf>
    <xf numFmtId="0" fontId="35" fillId="12" borderId="9" xfId="14" applyFont="1" applyFill="1" applyBorder="1" applyAlignment="1" applyProtection="1">
      <alignment horizontal="left" vertical="center" wrapText="1"/>
      <protection locked="0"/>
    </xf>
    <xf numFmtId="1" fontId="35" fillId="11"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vertical="center" wrapText="1"/>
      <protection locked="0"/>
    </xf>
    <xf numFmtId="9" fontId="35" fillId="16" borderId="14" xfId="14" applyNumberFormat="1" applyFont="1" applyFill="1" applyBorder="1" applyAlignment="1" applyProtection="1">
      <alignment horizontal="center" vertical="center"/>
      <protection locked="0"/>
    </xf>
    <xf numFmtId="0" fontId="36" fillId="0" borderId="0" xfId="14" applyFont="1" applyFill="1" applyAlignment="1" applyProtection="1">
      <alignment horizontal="right"/>
    </xf>
    <xf numFmtId="0" fontId="49" fillId="0" borderId="0" xfId="14" applyNumberFormat="1" applyFont="1" applyFill="1" applyBorder="1" applyAlignment="1" applyProtection="1">
      <alignment horizontal="right"/>
    </xf>
    <xf numFmtId="0" fontId="37" fillId="0" borderId="0" xfId="14" applyFill="1" applyBorder="1" applyAlignment="1" applyProtection="1">
      <alignment vertical="center"/>
    </xf>
    <xf numFmtId="10" fontId="24" fillId="0" borderId="0" xfId="14" applyNumberFormat="1" applyFont="1" applyFill="1" applyBorder="1" applyAlignment="1" applyProtection="1">
      <alignment horizontal="right" vertical="center"/>
    </xf>
    <xf numFmtId="0" fontId="36" fillId="0" borderId="0" xfId="14" applyFont="1" applyFill="1" applyBorder="1" applyAlignment="1" applyProtection="1">
      <alignment horizontal="center" vertical="center" wrapText="1"/>
    </xf>
    <xf numFmtId="1" fontId="38" fillId="0" borderId="0" xfId="14" applyNumberFormat="1" applyFont="1" applyFill="1" applyBorder="1" applyAlignment="1" applyProtection="1">
      <alignment horizontal="right"/>
    </xf>
    <xf numFmtId="0" fontId="35" fillId="8" borderId="44" xfId="14" applyFont="1" applyFill="1" applyBorder="1" applyAlignment="1" applyProtection="1">
      <alignment horizontal="left" vertical="center"/>
    </xf>
    <xf numFmtId="0" fontId="35" fillId="8" borderId="45" xfId="14" applyFont="1" applyFill="1" applyBorder="1" applyAlignment="1" applyProtection="1">
      <alignment horizontal="left" vertical="center"/>
    </xf>
    <xf numFmtId="0" fontId="35" fillId="12" borderId="45" xfId="14" applyFont="1" applyFill="1" applyBorder="1" applyAlignment="1" applyProtection="1">
      <alignment horizontal="left" vertical="center"/>
      <protection locked="0"/>
    </xf>
    <xf numFmtId="0" fontId="35" fillId="8" borderId="0" xfId="14" applyFont="1" applyFill="1" applyBorder="1" applyAlignment="1" applyProtection="1">
      <alignment horizontal="left" vertical="center"/>
    </xf>
    <xf numFmtId="0" fontId="35" fillId="8" borderId="52" xfId="14" applyFont="1" applyFill="1" applyBorder="1" applyAlignment="1" applyProtection="1">
      <alignment horizontal="left" vertical="center"/>
    </xf>
    <xf numFmtId="0" fontId="35" fillId="11" borderId="9" xfId="14" applyFont="1" applyFill="1" applyBorder="1" applyAlignment="1" applyProtection="1">
      <alignment horizontal="center" vertical="center" wrapText="1"/>
      <protection locked="0"/>
    </xf>
    <xf numFmtId="0" fontId="35" fillId="9" borderId="9" xfId="14" applyFont="1" applyFill="1" applyBorder="1" applyAlignment="1" applyProtection="1">
      <alignment horizontal="left" vertical="center" wrapText="1"/>
    </xf>
    <xf numFmtId="0" fontId="35" fillId="9" borderId="9" xfId="14" applyFont="1" applyFill="1" applyBorder="1" applyAlignment="1" applyProtection="1">
      <alignment vertical="center" wrapText="1"/>
    </xf>
    <xf numFmtId="9" fontId="35" fillId="11" borderId="9" xfId="14" applyNumberFormat="1" applyFont="1" applyFill="1" applyBorder="1" applyAlignment="1" applyProtection="1">
      <alignment horizontal="center" vertical="center"/>
      <protection locked="0"/>
    </xf>
    <xf numFmtId="0" fontId="35" fillId="11" borderId="41" xfId="14" applyNumberFormat="1" applyFont="1" applyFill="1" applyBorder="1" applyAlignment="1" applyProtection="1">
      <alignment horizontal="center" vertical="center"/>
      <protection locked="0"/>
    </xf>
    <xf numFmtId="0" fontId="35" fillId="12" borderId="9" xfId="14" applyFont="1" applyFill="1" applyBorder="1" applyAlignment="1" applyProtection="1">
      <alignment horizontal="center" vertical="center"/>
      <protection locked="0"/>
    </xf>
    <xf numFmtId="10" fontId="35" fillId="12"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horizontal="left" vertical="center" wrapText="1"/>
      <protection locked="0"/>
    </xf>
    <xf numFmtId="0" fontId="35" fillId="11" borderId="9" xfId="14" applyFont="1" applyFill="1" applyBorder="1" applyAlignment="1" applyProtection="1">
      <alignment vertical="center" wrapText="1"/>
    </xf>
    <xf numFmtId="49" fontId="35" fillId="8" borderId="0" xfId="14" applyNumberFormat="1" applyFont="1" applyFill="1" applyBorder="1" applyAlignment="1" applyProtection="1">
      <alignment horizontal="left" vertical="center"/>
    </xf>
    <xf numFmtId="0" fontId="35" fillId="8" borderId="44" xfId="14" applyNumberFormat="1" applyFont="1" applyFill="1" applyBorder="1" applyAlignment="1" applyProtection="1">
      <alignment horizontal="left" vertical="center"/>
    </xf>
    <xf numFmtId="9" fontId="35" fillId="11" borderId="6" xfId="14" applyNumberFormat="1" applyFont="1" applyFill="1" applyBorder="1" applyAlignment="1" applyProtection="1">
      <alignment horizontal="center" vertical="center"/>
      <protection locked="0"/>
    </xf>
    <xf numFmtId="0" fontId="35" fillId="11" borderId="9" xfId="14" applyNumberFormat="1" applyFont="1" applyFill="1" applyBorder="1" applyAlignment="1" applyProtection="1">
      <alignment horizontal="center" vertical="center"/>
      <protection locked="0"/>
    </xf>
    <xf numFmtId="0" fontId="37" fillId="0" borderId="0" xfId="14" applyFill="1" applyBorder="1" applyAlignment="1" applyProtection="1">
      <alignment horizontal="left" vertical="center" wrapText="1"/>
    </xf>
    <xf numFmtId="0" fontId="1" fillId="0" borderId="0" xfId="14" applyFont="1" applyFill="1" applyBorder="1" applyAlignment="1" applyProtection="1">
      <alignment horizontal="left" vertical="center" wrapText="1"/>
    </xf>
    <xf numFmtId="0" fontId="37" fillId="0" borderId="0" xfId="14" applyFill="1" applyBorder="1" applyAlignment="1" applyProtection="1">
      <alignment vertical="center" wrapText="1"/>
    </xf>
    <xf numFmtId="1" fontId="37" fillId="0" borderId="0" xfId="14" applyNumberFormat="1" applyFont="1" applyFill="1" applyBorder="1" applyAlignment="1" applyProtection="1">
      <alignment horizontal="center" vertical="center"/>
    </xf>
    <xf numFmtId="0" fontId="37" fillId="0" borderId="0" xfId="14" applyNumberFormat="1" applyFont="1" applyFill="1" applyBorder="1" applyAlignment="1" applyProtection="1">
      <alignment horizontal="center" vertical="center"/>
    </xf>
    <xf numFmtId="10" fontId="34" fillId="0" borderId="0" xfId="14" applyNumberFormat="1" applyFont="1" applyFill="1" applyBorder="1" applyAlignment="1" applyProtection="1">
      <alignment horizontal="right"/>
    </xf>
    <xf numFmtId="1" fontId="39" fillId="0" borderId="0" xfId="14" applyNumberFormat="1" applyFont="1" applyFill="1" applyBorder="1" applyAlignment="1" applyProtection="1">
      <alignment horizontal="right"/>
    </xf>
    <xf numFmtId="0" fontId="37" fillId="0" borderId="0" xfId="14" applyFill="1" applyAlignment="1" applyProtection="1">
      <alignment vertical="center"/>
    </xf>
    <xf numFmtId="0" fontId="39" fillId="0" borderId="0" xfId="14" applyFont="1" applyBorder="1" applyAlignment="1" applyProtection="1">
      <alignment vertical="top"/>
    </xf>
    <xf numFmtId="0" fontId="37" fillId="0" borderId="0" xfId="14" applyProtection="1">
      <protection hidden="1"/>
    </xf>
    <xf numFmtId="0" fontId="37" fillId="0" borderId="0" xfId="14" applyAlignment="1" applyProtection="1">
      <alignment horizontal="left"/>
      <protection hidden="1"/>
    </xf>
    <xf numFmtId="0" fontId="37" fillId="0" borderId="0" xfId="14" applyAlignment="1" applyProtection="1">
      <alignment wrapText="1"/>
      <protection hidden="1"/>
    </xf>
    <xf numFmtId="14" fontId="37" fillId="0" borderId="0" xfId="14" applyNumberFormat="1" applyProtection="1">
      <protection hidden="1"/>
    </xf>
    <xf numFmtId="0" fontId="37" fillId="0" borderId="0" xfId="14" applyNumberFormat="1" applyProtection="1">
      <protection hidden="1"/>
    </xf>
    <xf numFmtId="0" fontId="35" fillId="9" borderId="9" xfId="14" applyNumberFormat="1" applyFont="1" applyFill="1" applyBorder="1" applyAlignment="1" applyProtection="1">
      <alignment vertical="center" wrapText="1"/>
      <protection hidden="1"/>
    </xf>
    <xf numFmtId="0" fontId="35" fillId="9" borderId="9" xfId="14" applyNumberFormat="1" applyFont="1" applyFill="1" applyBorder="1" applyAlignment="1" applyProtection="1">
      <alignment horizontal="center" vertical="center" wrapText="1"/>
      <protection hidden="1"/>
    </xf>
    <xf numFmtId="0" fontId="37" fillId="0" borderId="0" xfId="14" applyNumberFormat="1" applyFont="1" applyProtection="1">
      <protection hidden="1"/>
    </xf>
    <xf numFmtId="0" fontId="37" fillId="0" borderId="0" xfId="14" applyNumberFormat="1" applyFont="1" applyAlignment="1" applyProtection="1">
      <alignment horizontal="center" vertical="center" wrapText="1"/>
      <protection hidden="1"/>
    </xf>
    <xf numFmtId="0" fontId="37" fillId="0" borderId="0" xfId="14" applyNumberFormat="1" applyAlignment="1" applyProtection="1">
      <alignment horizontal="center" vertical="center" wrapText="1"/>
      <protection hidden="1"/>
    </xf>
    <xf numFmtId="0" fontId="37" fillId="0" borderId="0" xfId="14" applyNumberFormat="1" applyAlignment="1" applyProtection="1">
      <alignment wrapText="1"/>
      <protection hidden="1"/>
    </xf>
    <xf numFmtId="0" fontId="37" fillId="0" borderId="0" xfId="14" applyNumberFormat="1" applyAlignment="1" applyProtection="1">
      <alignment vertical="center"/>
      <protection hidden="1"/>
    </xf>
    <xf numFmtId="0" fontId="37" fillId="0" borderId="0" xfId="14" applyNumberFormat="1" applyFill="1" applyBorder="1" applyAlignment="1" applyProtection="1">
      <alignment vertical="center"/>
      <protection hidden="1"/>
    </xf>
    <xf numFmtId="0" fontId="36" fillId="0" borderId="0" xfId="14" applyFont="1" applyFill="1" applyBorder="1" applyAlignment="1" applyProtection="1">
      <alignment vertical="center" wrapText="1"/>
    </xf>
    <xf numFmtId="0" fontId="37" fillId="0" borderId="0" xfId="14" applyNumberFormat="1" applyFill="1" applyAlignment="1" applyProtection="1">
      <alignment vertical="center"/>
      <protection hidden="1"/>
    </xf>
    <xf numFmtId="0" fontId="37" fillId="0" borderId="0" xfId="14" applyNumberFormat="1" applyAlignment="1" applyProtection="1">
      <alignment horizontal="left"/>
      <protection hidden="1"/>
    </xf>
    <xf numFmtId="0" fontId="33" fillId="15" borderId="0" xfId="0" applyFont="1" applyFill="1" applyAlignment="1">
      <alignment vertical="top" wrapText="1"/>
    </xf>
    <xf numFmtId="0" fontId="54" fillId="4" borderId="0" xfId="0" applyFont="1" applyFill="1"/>
    <xf numFmtId="0" fontId="53" fillId="19" borderId="0" xfId="0" applyFont="1" applyFill="1"/>
    <xf numFmtId="0" fontId="54" fillId="19" borderId="0" xfId="0" applyFont="1" applyFill="1"/>
    <xf numFmtId="0" fontId="55" fillId="19" borderId="0" xfId="0" applyFont="1" applyFill="1"/>
    <xf numFmtId="0" fontId="54" fillId="19" borderId="0" xfId="10" applyFont="1" applyFill="1" applyAlignment="1">
      <alignment horizontal="left" wrapText="1"/>
    </xf>
    <xf numFmtId="0" fontId="54" fillId="19" borderId="0" xfId="10" applyFont="1" applyFill="1"/>
    <xf numFmtId="0" fontId="57" fillId="19" borderId="0" xfId="10" applyFont="1" applyFill="1"/>
    <xf numFmtId="0" fontId="58" fillId="19" borderId="0" xfId="10" applyFont="1" applyFill="1"/>
    <xf numFmtId="0" fontId="54" fillId="19" borderId="0" xfId="0" applyFont="1" applyFill="1" applyAlignment="1">
      <alignment horizontal="left" wrapText="1"/>
    </xf>
    <xf numFmtId="0" fontId="2" fillId="5" borderId="4" xfId="3" applyFont="1" applyFill="1" applyBorder="1" applyAlignment="1" applyProtection="1">
      <alignment horizontal="center" vertical="center" wrapText="1"/>
    </xf>
    <xf numFmtId="0" fontId="21" fillId="2" borderId="0" xfId="7" applyFont="1" applyFill="1" applyBorder="1" applyAlignment="1" applyProtection="1">
      <protection hidden="1"/>
    </xf>
    <xf numFmtId="49" fontId="15" fillId="8" borderId="0" xfId="7" applyNumberFormat="1" applyFont="1" applyFill="1" applyBorder="1" applyProtection="1">
      <protection hidden="1"/>
    </xf>
    <xf numFmtId="0" fontId="2" fillId="2" borderId="0" xfId="7" applyFill="1" applyBorder="1" applyProtection="1">
      <protection hidden="1"/>
    </xf>
    <xf numFmtId="0" fontId="35" fillId="11" borderId="6" xfId="14" applyFont="1" applyFill="1" applyBorder="1" applyAlignment="1" applyProtection="1">
      <alignment horizontal="center" vertical="center" wrapText="1"/>
      <protection locked="0"/>
    </xf>
    <xf numFmtId="0" fontId="35" fillId="0" borderId="0" xfId="14" applyFont="1" applyFill="1" applyBorder="1" applyAlignment="1" applyProtection="1">
      <alignment horizontal="center" vertical="center"/>
    </xf>
    <xf numFmtId="0" fontId="35" fillId="0" borderId="0" xfId="14" applyFont="1" applyFill="1" applyBorder="1" applyAlignment="1" applyProtection="1">
      <alignment horizontal="left" vertical="center" wrapText="1"/>
    </xf>
    <xf numFmtId="0" fontId="35" fillId="0" borderId="0" xfId="14" applyFont="1" applyFill="1" applyBorder="1" applyAlignment="1" applyProtection="1">
      <alignment horizontal="center" vertical="center" wrapText="1"/>
    </xf>
    <xf numFmtId="0" fontId="35" fillId="0" borderId="0" xfId="14" applyFont="1" applyFill="1" applyBorder="1" applyAlignment="1" applyProtection="1">
      <alignment vertical="center" wrapText="1"/>
    </xf>
    <xf numFmtId="9" fontId="35" fillId="0" borderId="0" xfId="14" applyNumberFormat="1" applyFont="1" applyFill="1" applyBorder="1" applyAlignment="1" applyProtection="1">
      <alignment horizontal="center" vertical="center"/>
    </xf>
    <xf numFmtId="49" fontId="35" fillId="0" borderId="0" xfId="14" applyNumberFormat="1" applyFont="1" applyFill="1" applyBorder="1" applyAlignment="1" applyProtection="1">
      <alignment horizontal="center" vertical="center"/>
    </xf>
    <xf numFmtId="1" fontId="35"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center" vertical="center"/>
    </xf>
    <xf numFmtId="10" fontId="50" fillId="0" borderId="0" xfId="14" applyNumberFormat="1" applyFont="1" applyFill="1" applyBorder="1" applyAlignment="1" applyProtection="1">
      <alignment horizontal="right"/>
    </xf>
    <xf numFmtId="0" fontId="51" fillId="0" borderId="0" xfId="14" applyFont="1" applyFill="1" applyBorder="1" applyAlignment="1" applyProtection="1">
      <alignment vertical="center"/>
    </xf>
    <xf numFmtId="0" fontId="61" fillId="0" borderId="0" xfId="14" applyFont="1" applyFill="1" applyBorder="1" applyAlignment="1" applyProtection="1">
      <alignment vertical="center"/>
    </xf>
    <xf numFmtId="0" fontId="62" fillId="8" borderId="45" xfId="14" applyFont="1" applyFill="1" applyBorder="1" applyAlignment="1" applyProtection="1">
      <alignment horizontal="left" vertical="center"/>
    </xf>
    <xf numFmtId="0" fontId="63" fillId="8" borderId="45" xfId="14" applyFont="1" applyFill="1" applyBorder="1" applyAlignment="1" applyProtection="1">
      <alignment horizontal="left" vertical="center"/>
    </xf>
    <xf numFmtId="0" fontId="62" fillId="8" borderId="45" xfId="14" applyFont="1" applyFill="1" applyBorder="1" applyAlignment="1" applyProtection="1">
      <alignment horizontal="right"/>
    </xf>
    <xf numFmtId="10" fontId="62" fillId="8" borderId="53" xfId="14" applyNumberFormat="1" applyFont="1" applyFill="1" applyBorder="1" applyAlignment="1" applyProtection="1">
      <alignment horizontal="right"/>
    </xf>
    <xf numFmtId="0" fontId="35" fillId="8" borderId="53" xfId="14" applyFont="1" applyFill="1" applyBorder="1" applyAlignment="1" applyProtection="1">
      <alignment horizontal="left"/>
    </xf>
    <xf numFmtId="0" fontId="37" fillId="0" borderId="0" xfId="14" applyProtection="1">
      <protection locked="0"/>
    </xf>
    <xf numFmtId="0" fontId="39" fillId="0" borderId="0" xfId="14" applyFont="1" applyBorder="1" applyAlignment="1" applyProtection="1">
      <alignment vertical="top"/>
      <protection locked="0"/>
    </xf>
    <xf numFmtId="0" fontId="37" fillId="0" borderId="0" xfId="14" applyBorder="1" applyAlignment="1" applyProtection="1">
      <protection locked="0"/>
    </xf>
    <xf numFmtId="0" fontId="35" fillId="0" borderId="0" xfId="14" applyFont="1" applyFill="1" applyBorder="1" applyAlignment="1" applyProtection="1">
      <protection locked="0"/>
    </xf>
    <xf numFmtId="0" fontId="64" fillId="0" borderId="0" xfId="14" applyFont="1" applyAlignment="1" applyProtection="1">
      <alignment horizontal="left"/>
      <protection hidden="1"/>
    </xf>
    <xf numFmtId="0" fontId="35" fillId="17" borderId="9" xfId="13" applyNumberFormat="1" applyFont="1" applyFill="1" applyBorder="1" applyAlignment="1" applyProtection="1">
      <alignment horizontal="center" vertical="center" wrapText="1"/>
    </xf>
    <xf numFmtId="0" fontId="35" fillId="9" borderId="41" xfId="14" applyNumberFormat="1" applyFont="1" applyFill="1" applyBorder="1" applyAlignment="1" applyProtection="1">
      <alignment vertical="center" wrapText="1"/>
    </xf>
    <xf numFmtId="0" fontId="36" fillId="0" borderId="0" xfId="13" applyNumberFormat="1" applyFont="1" applyFill="1" applyBorder="1" applyAlignment="1" applyProtection="1">
      <alignment vertical="center" wrapText="1"/>
    </xf>
    <xf numFmtId="0" fontId="36" fillId="0" borderId="0" xfId="13" applyNumberFormat="1" applyFont="1" applyFill="1" applyBorder="1" applyAlignment="1" applyProtection="1">
      <alignment horizontal="center" vertical="center" wrapText="1"/>
    </xf>
    <xf numFmtId="0" fontId="7" fillId="0" borderId="0" xfId="10" applyFont="1" applyFill="1" applyBorder="1" applyAlignment="1" applyProtection="1">
      <alignment horizontal="left"/>
    </xf>
    <xf numFmtId="2" fontId="2" fillId="5" borderId="3" xfId="5" applyNumberFormat="1" applyFont="1" applyFill="1" applyBorder="1" applyAlignment="1" applyProtection="1">
      <alignment horizontal="center" vertical="center" wrapText="1"/>
    </xf>
    <xf numFmtId="0" fontId="15" fillId="5" borderId="15" xfId="11" applyFont="1" applyFill="1" applyBorder="1" applyProtection="1"/>
    <xf numFmtId="1" fontId="12" fillId="12" borderId="19" xfId="0" applyNumberFormat="1" applyFont="1" applyFill="1" applyBorder="1" applyProtection="1">
      <protection locked="0"/>
    </xf>
    <xf numFmtId="1" fontId="2" fillId="2" borderId="0" xfId="0" applyNumberFormat="1" applyFont="1" applyFill="1" applyProtection="1"/>
    <xf numFmtId="0" fontId="2" fillId="2" borderId="0" xfId="0" applyFont="1" applyFill="1" applyProtection="1"/>
    <xf numFmtId="0" fontId="14" fillId="2" borderId="53" xfId="0" applyFont="1" applyFill="1" applyBorder="1" applyProtection="1"/>
    <xf numFmtId="0" fontId="2" fillId="2" borderId="0" xfId="11" applyFont="1" applyFill="1" applyBorder="1" applyProtection="1"/>
    <xf numFmtId="1" fontId="0" fillId="2" borderId="0" xfId="0" applyNumberFormat="1" applyFill="1" applyProtection="1"/>
    <xf numFmtId="1" fontId="2" fillId="2" borderId="0" xfId="11" applyNumberFormat="1" applyFont="1" applyFill="1" applyBorder="1" applyProtection="1"/>
    <xf numFmtId="0" fontId="2" fillId="2" borderId="0" xfId="11" applyFill="1" applyBorder="1" applyAlignment="1" applyProtection="1">
      <alignment horizontal="center"/>
    </xf>
    <xf numFmtId="0" fontId="12" fillId="2" borderId="23" xfId="4" applyFont="1" applyFill="1" applyBorder="1" applyProtection="1"/>
    <xf numFmtId="0" fontId="7" fillId="2" borderId="0" xfId="4" applyFont="1" applyFill="1" applyBorder="1" applyAlignment="1" applyProtection="1">
      <alignment horizontal="left"/>
    </xf>
    <xf numFmtId="1" fontId="2" fillId="2" borderId="0" xfId="10" applyNumberFormat="1" applyFill="1" applyProtection="1"/>
    <xf numFmtId="1" fontId="12" fillId="2" borderId="0" xfId="10" applyNumberFormat="1" applyFont="1" applyFill="1" applyBorder="1" applyProtection="1"/>
    <xf numFmtId="10" fontId="2" fillId="2" borderId="0" xfId="10" applyNumberFormat="1" applyFill="1" applyProtection="1"/>
    <xf numFmtId="0" fontId="21" fillId="2" borderId="0" xfId="7" applyFont="1" applyFill="1" applyBorder="1" applyAlignment="1" applyProtection="1"/>
    <xf numFmtId="0" fontId="10" fillId="2" borderId="0" xfId="15" applyFont="1" applyFill="1" applyBorder="1" applyAlignment="1" applyProtection="1">
      <alignment horizontal="left"/>
    </xf>
    <xf numFmtId="1" fontId="2" fillId="2" borderId="0" xfId="7" applyNumberFormat="1" applyFill="1" applyBorder="1" applyProtection="1"/>
    <xf numFmtId="1" fontId="24" fillId="2" borderId="0" xfId="7" applyNumberFormat="1" applyFont="1" applyFill="1" applyBorder="1" applyProtection="1"/>
    <xf numFmtId="1" fontId="7" fillId="2" borderId="0" xfId="7" applyNumberFormat="1" applyFont="1" applyFill="1" applyBorder="1" applyAlignment="1" applyProtection="1">
      <alignment horizontal="left"/>
    </xf>
    <xf numFmtId="1" fontId="2" fillId="2" borderId="0" xfId="7" applyNumberFormat="1" applyFill="1" applyProtection="1"/>
    <xf numFmtId="1" fontId="40" fillId="0" borderId="0" xfId="14" applyNumberFormat="1" applyFont="1" applyAlignment="1" applyProtection="1"/>
    <xf numFmtId="10" fontId="40" fillId="0" borderId="0" xfId="14" applyNumberFormat="1" applyFont="1" applyAlignment="1" applyProtection="1"/>
    <xf numFmtId="1" fontId="37" fillId="0" borderId="0" xfId="14" applyNumberFormat="1" applyFill="1" applyBorder="1" applyAlignment="1" applyProtection="1">
      <alignment horizontal="center" vertical="center"/>
    </xf>
    <xf numFmtId="1" fontId="34" fillId="0" borderId="0" xfId="14" applyNumberFormat="1" applyFont="1" applyBorder="1" applyAlignment="1" applyProtection="1">
      <alignment horizontal="right"/>
    </xf>
    <xf numFmtId="1" fontId="2" fillId="10" borderId="3" xfId="12" applyNumberFormat="1" applyFont="1" applyFill="1" applyBorder="1" applyAlignment="1" applyProtection="1">
      <alignment horizontal="center" vertical="center" wrapText="1"/>
    </xf>
    <xf numFmtId="0" fontId="24" fillId="2" borderId="0" xfId="11" applyFont="1" applyFill="1" applyBorder="1" applyProtection="1"/>
    <xf numFmtId="1" fontId="2" fillId="2" borderId="0" xfId="11" applyNumberFormat="1" applyFill="1" applyBorder="1" applyProtection="1"/>
    <xf numFmtId="1" fontId="7" fillId="2" borderId="0" xfId="11" applyNumberFormat="1" applyFont="1" applyFill="1" applyBorder="1" applyProtection="1"/>
    <xf numFmtId="10" fontId="2" fillId="2" borderId="0" xfId="11" applyNumberFormat="1" applyFill="1" applyBorder="1" applyProtection="1"/>
    <xf numFmtId="0" fontId="2" fillId="2" borderId="0" xfId="11" applyFill="1" applyBorder="1" applyProtection="1"/>
    <xf numFmtId="0" fontId="2" fillId="3" borderId="5" xfId="11" applyFont="1" applyFill="1" applyBorder="1" applyAlignment="1" applyProtection="1">
      <alignment horizontal="center" vertical="center" wrapText="1"/>
      <protection locked="0"/>
    </xf>
    <xf numFmtId="0" fontId="2" fillId="3" borderId="1" xfId="11" applyFont="1" applyFill="1" applyBorder="1" applyAlignment="1" applyProtection="1">
      <alignment vertical="center" wrapText="1"/>
      <protection locked="0"/>
    </xf>
    <xf numFmtId="0" fontId="2" fillId="13" borderId="1" xfId="11" applyFill="1" applyBorder="1" applyAlignment="1" applyProtection="1"/>
    <xf numFmtId="1" fontId="2" fillId="3" borderId="1" xfId="11" applyNumberFormat="1" applyFont="1" applyFill="1" applyBorder="1" applyProtection="1">
      <protection locked="0"/>
    </xf>
    <xf numFmtId="1" fontId="2" fillId="2" borderId="1" xfId="11" applyNumberFormat="1" applyFont="1" applyFill="1" applyBorder="1" applyProtection="1"/>
    <xf numFmtId="10" fontId="2" fillId="2" borderId="1" xfId="11" applyNumberFormat="1" applyFont="1" applyFill="1" applyBorder="1" applyProtection="1">
      <protection hidden="1"/>
    </xf>
    <xf numFmtId="1" fontId="43" fillId="2" borderId="1" xfId="11" applyNumberFormat="1" applyFont="1" applyFill="1" applyBorder="1" applyProtection="1">
      <protection hidden="1"/>
    </xf>
    <xf numFmtId="0" fontId="2" fillId="3" borderId="8" xfId="11" applyFont="1" applyFill="1" applyBorder="1" applyAlignment="1" applyProtection="1">
      <alignment horizontal="center" vertical="center" wrapText="1"/>
      <protection locked="0"/>
    </xf>
    <xf numFmtId="0" fontId="2" fillId="3" borderId="9" xfId="11" applyFont="1" applyFill="1" applyBorder="1" applyAlignment="1" applyProtection="1">
      <alignment vertical="center" wrapText="1"/>
      <protection locked="0"/>
    </xf>
    <xf numFmtId="1" fontId="2" fillId="3" borderId="9" xfId="11" applyNumberFormat="1" applyFont="1" applyFill="1" applyBorder="1" applyProtection="1">
      <protection locked="0"/>
    </xf>
    <xf numFmtId="1" fontId="2" fillId="2" borderId="9" xfId="11" applyNumberFormat="1" applyFont="1" applyFill="1" applyBorder="1" applyProtection="1"/>
    <xf numFmtId="10" fontId="2" fillId="2" borderId="9" xfId="11" applyNumberFormat="1" applyFont="1" applyFill="1" applyBorder="1" applyProtection="1">
      <protection hidden="1"/>
    </xf>
    <xf numFmtId="1" fontId="43" fillId="2" borderId="9" xfId="11" applyNumberFormat="1" applyFont="1" applyFill="1" applyBorder="1" applyProtection="1">
      <protection hidden="1"/>
    </xf>
    <xf numFmtId="0" fontId="2" fillId="3" borderId="11" xfId="11" applyFont="1" applyFill="1" applyBorder="1" applyAlignment="1" applyProtection="1">
      <alignment horizontal="center" vertical="center" wrapText="1"/>
      <protection locked="0"/>
    </xf>
    <xf numFmtId="0" fontId="2" fillId="3" borderId="3" xfId="11" applyFont="1" applyFill="1" applyBorder="1" applyAlignment="1" applyProtection="1">
      <alignment vertical="center" wrapText="1"/>
      <protection locked="0"/>
    </xf>
    <xf numFmtId="1" fontId="2" fillId="3" borderId="3" xfId="11" applyNumberFormat="1" applyFont="1" applyFill="1" applyBorder="1" applyProtection="1">
      <protection locked="0"/>
    </xf>
    <xf numFmtId="1" fontId="2" fillId="2" borderId="3" xfId="11" applyNumberFormat="1" applyFont="1" applyFill="1" applyBorder="1" applyProtection="1"/>
    <xf numFmtId="10" fontId="2" fillId="2" borderId="3" xfId="11" applyNumberFormat="1" applyFont="1" applyFill="1" applyBorder="1" applyProtection="1">
      <protection hidden="1"/>
    </xf>
    <xf numFmtId="1" fontId="43" fillId="2" borderId="3" xfId="11" applyNumberFormat="1" applyFont="1" applyFill="1" applyBorder="1" applyProtection="1">
      <protection hidden="1"/>
    </xf>
    <xf numFmtId="1" fontId="37" fillId="0" borderId="0" xfId="14" applyNumberFormat="1" applyProtection="1"/>
    <xf numFmtId="0" fontId="66" fillId="13" borderId="16" xfId="14" applyFont="1" applyFill="1" applyBorder="1" applyAlignment="1" applyProtection="1">
      <alignment horizontal="left" vertical="center"/>
    </xf>
    <xf numFmtId="1" fontId="66" fillId="13" borderId="16" xfId="14" applyNumberFormat="1" applyFont="1" applyFill="1" applyBorder="1" applyAlignment="1" applyProtection="1"/>
    <xf numFmtId="1" fontId="66" fillId="13" borderId="16" xfId="14" applyNumberFormat="1" applyFont="1" applyFill="1" applyBorder="1" applyProtection="1"/>
    <xf numFmtId="0" fontId="67" fillId="0" borderId="0" xfId="14" applyFont="1" applyProtection="1"/>
    <xf numFmtId="10" fontId="67" fillId="0" borderId="0" xfId="14" applyNumberFormat="1" applyFont="1" applyProtection="1"/>
    <xf numFmtId="1" fontId="37" fillId="0" borderId="0" xfId="14" applyNumberFormat="1" applyBorder="1" applyAlignment="1" applyProtection="1"/>
    <xf numFmtId="0" fontId="63" fillId="0" borderId="0" xfId="14" applyFont="1" applyBorder="1" applyAlignment="1" applyProtection="1">
      <alignment vertical="center"/>
    </xf>
    <xf numFmtId="2" fontId="2" fillId="0" borderId="14" xfId="12" applyNumberFormat="1" applyFont="1" applyFill="1" applyBorder="1" applyAlignment="1" applyProtection="1">
      <alignment horizontal="center" vertical="center" wrapText="1"/>
    </xf>
    <xf numFmtId="1" fontId="2" fillId="0" borderId="53" xfId="12" applyNumberFormat="1" applyFont="1" applyFill="1" applyBorder="1" applyAlignment="1" applyProtection="1">
      <alignment horizontal="center" vertical="center"/>
    </xf>
    <xf numFmtId="1" fontId="2" fillId="0" borderId="53" xfId="12" applyNumberFormat="1" applyFont="1" applyFill="1" applyBorder="1" applyAlignment="1" applyProtection="1">
      <alignment horizontal="center" vertical="center" wrapText="1"/>
    </xf>
    <xf numFmtId="10" fontId="2" fillId="0" borderId="53" xfId="12" applyNumberFormat="1" applyFont="1" applyFill="1" applyBorder="1" applyAlignment="1" applyProtection="1">
      <alignment horizontal="center" vertical="center"/>
    </xf>
    <xf numFmtId="2" fontId="2" fillId="0" borderId="53" xfId="12" applyNumberFormat="1" applyFont="1" applyFill="1" applyBorder="1" applyAlignment="1" applyProtection="1">
      <alignment horizontal="center" vertical="center"/>
    </xf>
    <xf numFmtId="0" fontId="37" fillId="0" borderId="0" xfId="14" applyFill="1" applyProtection="1"/>
    <xf numFmtId="10" fontId="37" fillId="0" borderId="0" xfId="14" applyNumberFormat="1" applyFill="1" applyProtection="1"/>
    <xf numFmtId="0" fontId="2" fillId="3" borderId="9" xfId="11" applyFont="1" applyFill="1" applyBorder="1" applyAlignment="1" applyProtection="1">
      <alignment horizontal="center" vertical="center" wrapText="1"/>
      <protection locked="0"/>
    </xf>
    <xf numFmtId="0" fontId="2" fillId="13" borderId="9" xfId="11" applyFill="1" applyBorder="1" applyAlignment="1" applyProtection="1"/>
    <xf numFmtId="1" fontId="38" fillId="0" borderId="9" xfId="14" applyNumberFormat="1" applyFont="1" applyBorder="1" applyProtection="1">
      <protection hidden="1"/>
    </xf>
    <xf numFmtId="2" fontId="2" fillId="0" borderId="18" xfId="12" applyNumberFormat="1" applyFont="1" applyFill="1" applyBorder="1" applyAlignment="1" applyProtection="1">
      <alignment horizontal="center" vertical="center" wrapText="1"/>
    </xf>
    <xf numFmtId="1" fontId="2" fillId="0" borderId="45" xfId="11" applyNumberFormat="1" applyFont="1" applyFill="1" applyBorder="1" applyProtection="1"/>
    <xf numFmtId="10" fontId="2" fillId="0" borderId="45" xfId="11" applyNumberFormat="1" applyFont="1" applyFill="1" applyBorder="1" applyProtection="1"/>
    <xf numFmtId="1" fontId="43" fillId="0" borderId="45" xfId="11" applyNumberFormat="1" applyFont="1" applyFill="1" applyBorder="1" applyProtection="1"/>
    <xf numFmtId="1" fontId="38" fillId="0" borderId="45" xfId="14" applyNumberFormat="1" applyFont="1" applyFill="1" applyBorder="1" applyProtection="1"/>
    <xf numFmtId="0" fontId="2" fillId="0" borderId="9" xfId="11" applyFont="1" applyFill="1" applyBorder="1" applyAlignment="1" applyProtection="1">
      <alignment horizontal="center" vertical="center" wrapText="1"/>
    </xf>
    <xf numFmtId="0" fontId="2" fillId="0" borderId="9" xfId="11" applyFont="1" applyFill="1" applyBorder="1" applyAlignment="1" applyProtection="1">
      <alignment vertical="center" wrapText="1"/>
    </xf>
    <xf numFmtId="10" fontId="2" fillId="2" borderId="9" xfId="11" applyNumberFormat="1" applyFont="1" applyFill="1" applyBorder="1" applyProtection="1"/>
    <xf numFmtId="1" fontId="43" fillId="2" borderId="9" xfId="11" applyNumberFormat="1" applyFont="1" applyFill="1" applyBorder="1" applyProtection="1"/>
    <xf numFmtId="1" fontId="38" fillId="0" borderId="9" xfId="14" applyNumberFormat="1" applyFont="1" applyBorder="1" applyProtection="1"/>
    <xf numFmtId="0" fontId="62" fillId="0" borderId="0" xfId="14" applyFont="1" applyBorder="1" applyAlignment="1" applyProtection="1">
      <alignment vertical="center"/>
    </xf>
    <xf numFmtId="0" fontId="24" fillId="0" borderId="15" xfId="11" applyFont="1" applyFill="1" applyBorder="1" applyAlignment="1" applyProtection="1">
      <alignment horizontal="center" vertical="center" wrapText="1"/>
    </xf>
    <xf numFmtId="0" fontId="24" fillId="0" borderId="16" xfId="11" applyFont="1" applyFill="1" applyBorder="1" applyAlignment="1" applyProtection="1">
      <alignment vertical="center" wrapText="1"/>
    </xf>
    <xf numFmtId="0" fontId="24" fillId="13" borderId="16" xfId="11" applyFont="1" applyFill="1" applyBorder="1" applyAlignment="1" applyProtection="1"/>
    <xf numFmtId="0" fontId="24" fillId="3" borderId="16" xfId="11" applyFont="1" applyFill="1" applyBorder="1" applyAlignment="1" applyProtection="1">
      <alignment vertical="center" wrapText="1"/>
      <protection locked="0"/>
    </xf>
    <xf numFmtId="1" fontId="24" fillId="0" borderId="16" xfId="11" applyNumberFormat="1" applyFont="1" applyFill="1" applyBorder="1" applyProtection="1"/>
    <xf numFmtId="1" fontId="24" fillId="2" borderId="16" xfId="11" applyNumberFormat="1" applyFont="1" applyFill="1" applyBorder="1" applyProtection="1"/>
    <xf numFmtId="10" fontId="24" fillId="2" borderId="16" xfId="11" applyNumberFormat="1" applyFont="1" applyFill="1" applyBorder="1" applyProtection="1">
      <protection hidden="1"/>
    </xf>
    <xf numFmtId="1" fontId="38" fillId="2" borderId="16" xfId="11" applyNumberFormat="1" applyFont="1" applyFill="1" applyBorder="1" applyProtection="1">
      <protection hidden="1"/>
    </xf>
    <xf numFmtId="1" fontId="38" fillId="0" borderId="23" xfId="14" applyNumberFormat="1" applyFont="1" applyBorder="1" applyProtection="1">
      <protection hidden="1"/>
    </xf>
    <xf numFmtId="10" fontId="41" fillId="0" borderId="0" xfId="14" applyNumberFormat="1" applyFont="1" applyProtection="1"/>
    <xf numFmtId="0" fontId="2" fillId="12" borderId="9" xfId="11" applyFont="1" applyFill="1" applyBorder="1" applyAlignment="1" applyProtection="1">
      <alignment horizontal="center" vertical="center" wrapText="1"/>
      <protection locked="0"/>
    </xf>
    <xf numFmtId="0" fontId="45" fillId="0" borderId="0" xfId="14" applyFont="1" applyAlignment="1" applyProtection="1">
      <alignment vertical="top"/>
    </xf>
    <xf numFmtId="10" fontId="45" fillId="0" borderId="0" xfId="14" applyNumberFormat="1" applyFont="1" applyAlignment="1" applyProtection="1">
      <alignment vertical="top"/>
    </xf>
    <xf numFmtId="0" fontId="45" fillId="0" borderId="0" xfId="14" applyFont="1" applyAlignment="1" applyProtection="1">
      <alignment vertical="center"/>
    </xf>
    <xf numFmtId="10" fontId="45" fillId="0" borderId="0" xfId="14" applyNumberFormat="1" applyFont="1" applyAlignment="1" applyProtection="1">
      <alignment vertical="center"/>
    </xf>
    <xf numFmtId="0" fontId="2" fillId="9" borderId="9" xfId="11" applyNumberFormat="1" applyFont="1" applyFill="1" applyBorder="1" applyAlignment="1" applyProtection="1">
      <alignment vertical="center" wrapText="1"/>
    </xf>
    <xf numFmtId="0" fontId="2" fillId="4" borderId="9" xfId="11" applyNumberFormat="1" applyFont="1" applyFill="1" applyBorder="1" applyAlignment="1" applyProtection="1">
      <alignment vertical="center" wrapText="1"/>
    </xf>
    <xf numFmtId="0" fontId="2" fillId="9" borderId="61" xfId="11" applyNumberFormat="1" applyFont="1" applyFill="1" applyBorder="1" applyAlignment="1" applyProtection="1">
      <alignment vertical="center" wrapText="1"/>
    </xf>
    <xf numFmtId="0" fontId="2" fillId="18" borderId="9" xfId="11" applyFont="1" applyFill="1" applyBorder="1" applyAlignment="1" applyProtection="1">
      <alignment vertical="center" wrapText="1"/>
      <protection locked="0"/>
    </xf>
    <xf numFmtId="0" fontId="2" fillId="5" borderId="16" xfId="0" applyFont="1" applyFill="1" applyBorder="1" applyAlignment="1" applyProtection="1">
      <alignment horizontal="center" vertical="center"/>
    </xf>
    <xf numFmtId="0" fontId="0" fillId="3" borderId="5" xfId="0" applyFill="1" applyBorder="1" applyAlignment="1" applyProtection="1">
      <alignment horizontal="center" vertical="center"/>
      <protection locked="0"/>
    </xf>
    <xf numFmtId="0" fontId="14" fillId="3" borderId="1" xfId="0" applyFont="1" applyFill="1" applyBorder="1" applyAlignment="1" applyProtection="1">
      <alignment vertical="center"/>
      <protection locked="0"/>
    </xf>
    <xf numFmtId="3" fontId="0" fillId="3" borderId="1" xfId="0" applyNumberFormat="1" applyFill="1" applyBorder="1" applyAlignment="1" applyProtection="1">
      <alignment vertical="center"/>
      <protection locked="0"/>
    </xf>
    <xf numFmtId="0" fontId="14" fillId="3" borderId="2" xfId="0" applyFont="1" applyFill="1" applyBorder="1" applyAlignment="1" applyProtection="1">
      <alignment horizontal="left" vertical="center" wrapText="1"/>
      <protection locked="0"/>
    </xf>
    <xf numFmtId="0" fontId="0" fillId="3" borderId="8" xfId="0" applyFill="1" applyBorder="1" applyAlignment="1" applyProtection="1">
      <alignment horizontal="center" vertical="center"/>
      <protection locked="0"/>
    </xf>
    <xf numFmtId="0" fontId="0" fillId="3" borderId="9" xfId="0" applyFill="1" applyBorder="1" applyProtection="1">
      <protection locked="0"/>
    </xf>
    <xf numFmtId="3" fontId="0" fillId="3" borderId="9" xfId="0" applyNumberFormat="1" applyFill="1" applyBorder="1" applyProtection="1">
      <protection locked="0"/>
    </xf>
    <xf numFmtId="0" fontId="0" fillId="3" borderId="10" xfId="0" applyFill="1" applyBorder="1" applyAlignment="1" applyProtection="1">
      <alignment horizontal="left" vertical="center" wrapText="1"/>
      <protection locked="0"/>
    </xf>
    <xf numFmtId="0" fontId="14" fillId="3" borderId="9" xfId="0" applyFont="1" applyFill="1" applyBorder="1" applyProtection="1">
      <protection locked="0"/>
    </xf>
    <xf numFmtId="0" fontId="14" fillId="3" borderId="10" xfId="0" applyFont="1" applyFill="1" applyBorder="1" applyAlignment="1" applyProtection="1">
      <alignment horizontal="left" vertical="center" wrapText="1"/>
      <protection locked="0"/>
    </xf>
    <xf numFmtId="0" fontId="0" fillId="3" borderId="11" xfId="0" applyFill="1" applyBorder="1" applyAlignment="1" applyProtection="1">
      <alignment horizontal="center" vertical="center"/>
      <protection locked="0"/>
    </xf>
    <xf numFmtId="0" fontId="0" fillId="3" borderId="3" xfId="0" applyFill="1" applyBorder="1" applyProtection="1">
      <protection locked="0"/>
    </xf>
    <xf numFmtId="3" fontId="0" fillId="3" borderId="3" xfId="0" applyNumberFormat="1" applyFill="1" applyBorder="1" applyProtection="1">
      <protection locked="0"/>
    </xf>
    <xf numFmtId="0" fontId="0" fillId="3" borderId="4" xfId="0" applyFill="1" applyBorder="1" applyAlignment="1" applyProtection="1">
      <alignment horizontal="left" vertical="center" wrapText="1"/>
      <protection locked="0"/>
    </xf>
    <xf numFmtId="0" fontId="35" fillId="18" borderId="9" xfId="14" applyNumberFormat="1" applyFont="1" applyFill="1" applyBorder="1" applyAlignment="1" applyProtection="1">
      <alignment horizontal="left" vertical="center" wrapText="1"/>
    </xf>
    <xf numFmtId="0" fontId="35" fillId="0" borderId="43" xfId="14" applyNumberFormat="1" applyFont="1" applyFill="1" applyBorder="1" applyAlignment="1" applyProtection="1">
      <alignment horizontal="center" vertical="center" wrapText="1"/>
    </xf>
    <xf numFmtId="0" fontId="35" fillId="0" borderId="43" xfId="14" applyNumberFormat="1" applyFont="1" applyFill="1" applyBorder="1" applyAlignment="1" applyProtection="1">
      <alignment horizontal="left" vertical="center" wrapText="1"/>
    </xf>
    <xf numFmtId="0" fontId="35" fillId="12" borderId="9" xfId="14" applyNumberFormat="1" applyFont="1" applyFill="1" applyBorder="1" applyAlignment="1" applyProtection="1">
      <alignment horizontal="left" vertical="center" wrapText="1"/>
    </xf>
    <xf numFmtId="0" fontId="2" fillId="9" borderId="9" xfId="10" applyNumberFormat="1" applyFont="1" applyFill="1" applyBorder="1" applyAlignment="1" applyProtection="1">
      <alignment vertical="center"/>
    </xf>
    <xf numFmtId="0" fontId="35" fillId="18" borderId="9" xfId="14" applyNumberFormat="1" applyFont="1" applyFill="1" applyBorder="1" applyAlignment="1" applyProtection="1">
      <alignment horizontal="center" vertical="center" wrapText="1"/>
    </xf>
    <xf numFmtId="0" fontId="2" fillId="18" borderId="9" xfId="11" applyFont="1" applyFill="1" applyBorder="1" applyAlignment="1" applyProtection="1">
      <alignment vertical="center" wrapText="1"/>
    </xf>
    <xf numFmtId="0" fontId="36" fillId="17" borderId="9" xfId="13" applyFont="1" applyFill="1" applyBorder="1" applyAlignment="1" applyProtection="1">
      <alignment horizontal="center" vertical="center" wrapText="1"/>
    </xf>
    <xf numFmtId="0" fontId="39" fillId="0" borderId="0" xfId="14" applyFont="1" applyBorder="1" applyAlignment="1" applyProtection="1">
      <alignment horizontal="left" vertical="center" wrapText="1"/>
    </xf>
    <xf numFmtId="0" fontId="39" fillId="0" borderId="0" xfId="14" applyFont="1" applyFill="1" applyBorder="1" applyAlignment="1" applyProtection="1">
      <alignment horizontal="left" vertical="center" wrapText="1"/>
      <protection locked="0"/>
    </xf>
    <xf numFmtId="0" fontId="39" fillId="0" borderId="0" xfId="14" applyFont="1" applyFill="1" applyBorder="1" applyAlignment="1" applyProtection="1">
      <alignment horizontal="left" vertical="center"/>
      <protection locked="0"/>
    </xf>
    <xf numFmtId="0" fontId="14" fillId="6" borderId="9" xfId="15" applyNumberFormat="1" applyFill="1" applyBorder="1" applyProtection="1"/>
    <xf numFmtId="1" fontId="35" fillId="12" borderId="59" xfId="14" applyNumberFormat="1" applyFont="1" applyFill="1" applyBorder="1" applyAlignment="1" applyProtection="1">
      <alignment horizontal="left" vertical="center"/>
      <protection locked="0"/>
    </xf>
    <xf numFmtId="0" fontId="73" fillId="2" borderId="0" xfId="7" applyFont="1" applyFill="1" applyProtection="1">
      <protection hidden="1"/>
    </xf>
    <xf numFmtId="0" fontId="35" fillId="10" borderId="68" xfId="14" applyFont="1" applyFill="1" applyBorder="1" applyAlignment="1" applyProtection="1">
      <alignment horizontal="center" vertical="center" wrapText="1"/>
    </xf>
    <xf numFmtId="0" fontId="35" fillId="11" borderId="28" xfId="14" applyFont="1" applyFill="1" applyBorder="1" applyAlignment="1" applyProtection="1">
      <alignment horizontal="center" vertical="center"/>
      <protection locked="0"/>
    </xf>
    <xf numFmtId="0" fontId="35" fillId="11" borderId="8" xfId="14" applyFont="1" applyFill="1" applyBorder="1" applyAlignment="1" applyProtection="1">
      <alignment horizontal="center" vertical="center"/>
      <protection locked="0"/>
    </xf>
    <xf numFmtId="0" fontId="35" fillId="11" borderId="11" xfId="14" applyFont="1" applyFill="1" applyBorder="1" applyAlignment="1" applyProtection="1">
      <alignment horizontal="center" vertical="center"/>
      <protection locked="0"/>
    </xf>
    <xf numFmtId="0" fontId="35" fillId="12" borderId="3" xfId="14" applyFont="1" applyFill="1" applyBorder="1" applyAlignment="1" applyProtection="1">
      <alignment horizontal="left" vertical="center" wrapText="1"/>
      <protection locked="0"/>
    </xf>
    <xf numFmtId="1"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left" vertical="center" wrapText="1"/>
      <protection locked="0"/>
    </xf>
    <xf numFmtId="0" fontId="35" fillId="11" borderId="26" xfId="14" applyFont="1" applyFill="1" applyBorder="1" applyAlignment="1" applyProtection="1">
      <alignment horizontal="left" vertical="center" wrapText="1"/>
      <protection locked="0"/>
    </xf>
    <xf numFmtId="0" fontId="35" fillId="11" borderId="3" xfId="14" applyFont="1" applyFill="1" applyBorder="1" applyAlignment="1" applyProtection="1">
      <alignment vertical="center" wrapText="1"/>
      <protection locked="0"/>
    </xf>
    <xf numFmtId="9" fontId="35" fillId="16" borderId="71" xfId="14" applyNumberFormat="1" applyFont="1" applyFill="1" applyBorder="1" applyAlignment="1" applyProtection="1">
      <alignment horizontal="center" vertical="center"/>
      <protection locked="0"/>
    </xf>
    <xf numFmtId="49"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center" vertical="center"/>
      <protection locked="0"/>
    </xf>
    <xf numFmtId="10" fontId="35" fillId="12" borderId="26" xfId="14" applyNumberFormat="1" applyFont="1" applyFill="1" applyBorder="1" applyAlignment="1" applyProtection="1">
      <alignment horizontal="center" vertical="center"/>
      <protection locked="0"/>
    </xf>
    <xf numFmtId="10" fontId="36" fillId="0" borderId="3" xfId="9" applyNumberFormat="1" applyFont="1" applyBorder="1" applyAlignment="1" applyProtection="1">
      <alignment horizontal="right"/>
    </xf>
    <xf numFmtId="10" fontId="36" fillId="0" borderId="27" xfId="14" applyNumberFormat="1" applyFont="1" applyBorder="1" applyAlignment="1" applyProtection="1">
      <alignment horizontal="right"/>
    </xf>
    <xf numFmtId="0" fontId="36" fillId="12" borderId="11" xfId="14" applyNumberFormat="1" applyFont="1" applyFill="1" applyBorder="1" applyAlignment="1" applyProtection="1">
      <alignment horizontal="right"/>
      <protection locked="0"/>
    </xf>
    <xf numFmtId="0" fontId="36" fillId="12" borderId="3" xfId="14" applyNumberFormat="1" applyFont="1" applyFill="1" applyBorder="1" applyAlignment="1" applyProtection="1">
      <alignment horizontal="right"/>
      <protection locked="0"/>
    </xf>
    <xf numFmtId="10" fontId="36" fillId="0" borderId="4" xfId="14" applyNumberFormat="1" applyFont="1" applyBorder="1" applyAlignment="1" applyProtection="1">
      <alignment horizontal="right"/>
    </xf>
    <xf numFmtId="10" fontId="24" fillId="9" borderId="72" xfId="14" applyNumberFormat="1" applyFont="1" applyFill="1" applyBorder="1" applyProtection="1"/>
    <xf numFmtId="1" fontId="38" fillId="13" borderId="20" xfId="14" applyNumberFormat="1" applyFont="1" applyFill="1" applyBorder="1" applyAlignment="1" applyProtection="1">
      <alignment horizontal="right"/>
    </xf>
    <xf numFmtId="0" fontId="35" fillId="0" borderId="38" xfId="14" applyFont="1" applyFill="1" applyBorder="1" applyAlignment="1" applyProtection="1">
      <alignment horizontal="center" vertical="center"/>
    </xf>
    <xf numFmtId="0" fontId="35" fillId="0" borderId="12" xfId="14" applyFont="1" applyFill="1" applyBorder="1" applyAlignment="1" applyProtection="1">
      <alignment horizontal="left" vertical="center" wrapText="1"/>
    </xf>
    <xf numFmtId="0" fontId="35" fillId="0" borderId="12" xfId="14" applyFont="1" applyFill="1" applyBorder="1" applyAlignment="1" applyProtection="1">
      <alignment horizontal="center" vertical="center" wrapText="1"/>
    </xf>
    <xf numFmtId="0" fontId="35" fillId="0" borderId="12" xfId="14" applyFont="1" applyFill="1" applyBorder="1" applyAlignment="1" applyProtection="1">
      <alignment vertical="center" wrapText="1"/>
    </xf>
    <xf numFmtId="9" fontId="35" fillId="0" borderId="12" xfId="14" applyNumberFormat="1" applyFont="1" applyFill="1" applyBorder="1" applyAlignment="1" applyProtection="1">
      <alignment horizontal="center" vertical="center"/>
    </xf>
    <xf numFmtId="49" fontId="35" fillId="0" borderId="12" xfId="14" applyNumberFormat="1" applyFont="1" applyFill="1" applyBorder="1" applyAlignment="1" applyProtection="1">
      <alignment horizontal="center" vertical="center"/>
    </xf>
    <xf numFmtId="1" fontId="35" fillId="0" borderId="12" xfId="14" applyNumberFormat="1" applyFont="1" applyFill="1" applyBorder="1" applyAlignment="1" applyProtection="1">
      <alignment horizontal="center" vertical="center"/>
    </xf>
    <xf numFmtId="0" fontId="35" fillId="0" borderId="12" xfId="14" applyFont="1" applyFill="1" applyBorder="1" applyAlignment="1" applyProtection="1">
      <alignment horizontal="center" vertical="center"/>
    </xf>
    <xf numFmtId="10" fontId="35" fillId="0" borderId="12" xfId="14" applyNumberFormat="1" applyFont="1" applyFill="1" applyBorder="1" applyAlignment="1" applyProtection="1">
      <alignment horizontal="center" vertical="center"/>
    </xf>
    <xf numFmtId="10" fontId="24" fillId="0" borderId="12" xfId="14" applyNumberFormat="1" applyFont="1" applyFill="1" applyBorder="1" applyAlignment="1" applyProtection="1">
      <alignment horizontal="right" vertical="center"/>
    </xf>
    <xf numFmtId="1" fontId="38" fillId="0" borderId="12" xfId="14" applyNumberFormat="1" applyFont="1" applyFill="1" applyBorder="1" applyAlignment="1" applyProtection="1">
      <alignment horizontal="right"/>
    </xf>
    <xf numFmtId="0" fontId="36" fillId="17" borderId="10" xfId="13" applyFont="1" applyFill="1" applyBorder="1" applyAlignment="1" applyProtection="1">
      <alignment horizontal="center" vertical="center" wrapText="1"/>
    </xf>
    <xf numFmtId="0" fontId="35" fillId="0" borderId="39" xfId="14" applyFont="1" applyFill="1" applyBorder="1" applyAlignment="1" applyProtection="1">
      <alignment horizontal="center" vertical="center"/>
    </xf>
    <xf numFmtId="0" fontId="35" fillId="0" borderId="34" xfId="14" applyFont="1" applyFill="1" applyBorder="1" applyAlignment="1" applyProtection="1">
      <alignment horizontal="center" vertical="center"/>
    </xf>
    <xf numFmtId="0" fontId="35" fillId="0" borderId="32" xfId="14" applyFont="1" applyFill="1" applyBorder="1" applyAlignment="1" applyProtection="1">
      <alignment horizontal="left" vertical="center" wrapText="1"/>
    </xf>
    <xf numFmtId="0" fontId="35" fillId="0" borderId="32" xfId="14" applyFont="1" applyFill="1" applyBorder="1" applyAlignment="1" applyProtection="1">
      <alignment horizontal="center" vertical="center" wrapText="1"/>
    </xf>
    <xf numFmtId="0" fontId="35" fillId="0" borderId="32" xfId="14" applyFont="1" applyFill="1" applyBorder="1" applyAlignment="1" applyProtection="1">
      <alignment vertical="center" wrapText="1"/>
    </xf>
    <xf numFmtId="9" fontId="35" fillId="0" borderId="32" xfId="14" applyNumberFormat="1" applyFont="1" applyFill="1" applyBorder="1" applyAlignment="1" applyProtection="1">
      <alignment horizontal="center" vertical="center"/>
    </xf>
    <xf numFmtId="49" fontId="35" fillId="0" borderId="32" xfId="14" applyNumberFormat="1" applyFont="1" applyFill="1" applyBorder="1" applyAlignment="1" applyProtection="1">
      <alignment horizontal="center" vertical="center"/>
    </xf>
    <xf numFmtId="1" fontId="35" fillId="0" borderId="32" xfId="14" applyNumberFormat="1" applyFont="1" applyFill="1" applyBorder="1" applyAlignment="1" applyProtection="1">
      <alignment horizontal="center" vertical="center"/>
    </xf>
    <xf numFmtId="0" fontId="35" fillId="0" borderId="32" xfId="14" applyFont="1" applyFill="1" applyBorder="1" applyAlignment="1" applyProtection="1">
      <alignment horizontal="center" vertical="center"/>
    </xf>
    <xf numFmtId="10" fontId="35" fillId="0" borderId="32" xfId="14" applyNumberFormat="1" applyFont="1" applyFill="1" applyBorder="1" applyAlignment="1" applyProtection="1">
      <alignment horizontal="center" vertical="center"/>
    </xf>
    <xf numFmtId="10" fontId="24" fillId="0" borderId="32" xfId="14" applyNumberFormat="1" applyFont="1" applyFill="1" applyBorder="1" applyAlignment="1" applyProtection="1">
      <alignment horizontal="right" vertical="center"/>
    </xf>
    <xf numFmtId="1" fontId="38" fillId="0" borderId="32" xfId="14" applyNumberFormat="1" applyFont="1" applyFill="1" applyBorder="1" applyAlignment="1" applyProtection="1">
      <alignment horizontal="right"/>
    </xf>
    <xf numFmtId="0" fontId="49" fillId="0" borderId="32" xfId="14" applyNumberFormat="1" applyFont="1" applyFill="1" applyBorder="1" applyAlignment="1" applyProtection="1">
      <alignment horizontal="right"/>
    </xf>
    <xf numFmtId="0" fontId="38" fillId="13" borderId="4" xfId="14" applyNumberFormat="1" applyFont="1" applyFill="1" applyBorder="1" applyAlignment="1" applyProtection="1">
      <alignment horizontal="right"/>
    </xf>
    <xf numFmtId="0" fontId="35" fillId="8" borderId="68" xfId="14" applyFont="1" applyFill="1" applyBorder="1" applyAlignment="1" applyProtection="1">
      <alignment horizontal="left" vertical="center"/>
    </xf>
    <xf numFmtId="0" fontId="35" fillId="11" borderId="3" xfId="14" applyFont="1" applyFill="1" applyBorder="1" applyAlignment="1" applyProtection="1">
      <alignment horizontal="center" vertical="center" wrapText="1"/>
      <protection locked="0"/>
    </xf>
    <xf numFmtId="0" fontId="35" fillId="11" borderId="3" xfId="14" applyFont="1" applyFill="1" applyBorder="1" applyAlignment="1" applyProtection="1">
      <alignment horizontal="left" vertical="center" wrapText="1"/>
      <protection locked="0"/>
    </xf>
    <xf numFmtId="0" fontId="35" fillId="11" borderId="3" xfId="14" applyNumberFormat="1" applyFont="1" applyFill="1" applyBorder="1" applyAlignment="1" applyProtection="1">
      <alignment horizontal="center" vertical="center"/>
      <protection locked="0"/>
    </xf>
    <xf numFmtId="0" fontId="35" fillId="12" borderId="3" xfId="14" applyFont="1" applyFill="1" applyBorder="1" applyAlignment="1" applyProtection="1">
      <alignment horizontal="center" vertical="center"/>
      <protection locked="0"/>
    </xf>
    <xf numFmtId="10" fontId="35" fillId="12" borderId="3" xfId="14" applyNumberFormat="1" applyFont="1" applyFill="1" applyBorder="1" applyAlignment="1" applyProtection="1">
      <alignment horizontal="center" vertical="center"/>
      <protection locked="0"/>
    </xf>
    <xf numFmtId="0" fontId="52" fillId="0" borderId="0" xfId="0" applyFont="1" applyAlignment="1">
      <alignment horizontal="left" vertical="center" wrapText="1"/>
    </xf>
    <xf numFmtId="0" fontId="64" fillId="0" borderId="0" xfId="13" applyFont="1" applyProtection="1"/>
    <xf numFmtId="0" fontId="77" fillId="0" borderId="0" xfId="14" applyFont="1" applyAlignment="1" applyProtection="1"/>
    <xf numFmtId="0" fontId="80" fillId="0" borderId="0" xfId="14" applyFont="1" applyBorder="1" applyAlignment="1" applyProtection="1">
      <alignment vertical="center"/>
    </xf>
    <xf numFmtId="0" fontId="22" fillId="2" borderId="0" xfId="0" applyFont="1" applyFill="1" applyBorder="1" applyAlignment="1" applyProtection="1">
      <alignment wrapText="1"/>
    </xf>
    <xf numFmtId="0" fontId="22" fillId="2" borderId="0" xfId="0" applyFont="1" applyFill="1" applyAlignment="1" applyProtection="1">
      <alignment wrapText="1"/>
    </xf>
    <xf numFmtId="0" fontId="14" fillId="5" borderId="16" xfId="0" applyFont="1" applyFill="1" applyBorder="1" applyAlignment="1" applyProtection="1">
      <alignment horizontal="center" vertical="center" wrapText="1"/>
    </xf>
    <xf numFmtId="0" fontId="76" fillId="16" borderId="18" xfId="14" applyFont="1" applyFill="1" applyBorder="1" applyAlignment="1" applyProtection="1">
      <alignment horizontal="left" vertical="center"/>
    </xf>
    <xf numFmtId="0" fontId="35" fillId="16" borderId="45" xfId="14" applyFont="1" applyFill="1" applyBorder="1" applyAlignment="1" applyProtection="1">
      <alignment horizontal="center" vertical="center" wrapText="1"/>
    </xf>
    <xf numFmtId="0" fontId="35" fillId="16" borderId="45" xfId="14" applyFont="1" applyFill="1" applyBorder="1" applyAlignment="1" applyProtection="1">
      <alignment horizontal="left" vertical="center" wrapText="1"/>
    </xf>
    <xf numFmtId="0" fontId="35" fillId="16" borderId="45" xfId="14" applyFont="1" applyFill="1" applyBorder="1" applyAlignment="1" applyProtection="1">
      <alignment vertical="center" wrapText="1"/>
    </xf>
    <xf numFmtId="9" fontId="35" fillId="16" borderId="42" xfId="14" applyNumberFormat="1" applyFont="1" applyFill="1" applyBorder="1" applyAlignment="1" applyProtection="1">
      <alignment horizontal="center" vertical="center"/>
    </xf>
    <xf numFmtId="0" fontId="59" fillId="12" borderId="9" xfId="14" applyFont="1" applyFill="1" applyBorder="1" applyAlignment="1" applyProtection="1">
      <alignment horizontal="left" vertical="center" wrapText="1"/>
    </xf>
    <xf numFmtId="0" fontId="59" fillId="12" borderId="9" xfId="14" applyFont="1" applyFill="1" applyBorder="1" applyAlignment="1" applyProtection="1">
      <alignment vertical="center" wrapText="1"/>
    </xf>
    <xf numFmtId="9" fontId="59" fillId="16" borderId="9" xfId="14" applyNumberFormat="1" applyFont="1" applyFill="1" applyBorder="1" applyAlignment="1" applyProtection="1">
      <alignment horizontal="center" vertical="center"/>
    </xf>
    <xf numFmtId="0" fontId="35" fillId="0" borderId="0" xfId="14" applyFont="1" applyFill="1" applyBorder="1" applyAlignment="1" applyProtection="1">
      <alignment horizontal="left" vertical="center" wrapText="1"/>
      <protection locked="0"/>
    </xf>
    <xf numFmtId="49" fontId="14" fillId="0" borderId="0" xfId="14" applyNumberFormat="1" applyFont="1" applyFill="1" applyBorder="1" applyAlignment="1" applyProtection="1">
      <alignment horizontal="center" vertical="center"/>
    </xf>
    <xf numFmtId="0" fontId="35" fillId="0" borderId="0" xfId="14" applyFont="1" applyFill="1" applyBorder="1" applyAlignment="1" applyProtection="1">
      <alignment vertical="center" wrapText="1"/>
      <protection locked="0"/>
    </xf>
    <xf numFmtId="9" fontId="35" fillId="0" borderId="0" xfId="14" applyNumberFormat="1" applyFont="1" applyFill="1" applyBorder="1" applyAlignment="1" applyProtection="1">
      <alignment horizontal="center" vertical="center"/>
      <protection locked="0"/>
    </xf>
    <xf numFmtId="0" fontId="14" fillId="12" borderId="9" xfId="14" applyFont="1" applyFill="1" applyBorder="1" applyAlignment="1" applyProtection="1">
      <alignment horizontal="left" vertical="center" wrapText="1"/>
      <protection locked="0"/>
    </xf>
    <xf numFmtId="0" fontId="14" fillId="12" borderId="9" xfId="14" applyFont="1" applyFill="1" applyBorder="1" applyAlignment="1" applyProtection="1">
      <alignment vertical="center" wrapText="1"/>
      <protection locked="0"/>
    </xf>
    <xf numFmtId="9" fontId="14" fillId="16" borderId="9" xfId="14" applyNumberFormat="1" applyFont="1" applyFill="1" applyBorder="1" applyAlignment="1" applyProtection="1">
      <alignment horizontal="center" vertical="center"/>
      <protection locked="0"/>
    </xf>
    <xf numFmtId="0" fontId="17" fillId="0" borderId="0" xfId="10" applyFont="1" applyFill="1"/>
    <xf numFmtId="0" fontId="54" fillId="0" borderId="0" xfId="10" applyFont="1" applyFill="1" applyAlignment="1">
      <alignment vertical="center" wrapText="1"/>
    </xf>
    <xf numFmtId="0" fontId="83" fillId="0" borderId="0" xfId="0" applyFont="1" applyAlignment="1">
      <alignment vertical="center"/>
    </xf>
    <xf numFmtId="0" fontId="38" fillId="2" borderId="0" xfId="0" applyFont="1" applyFill="1" applyBorder="1" applyAlignment="1" applyProtection="1"/>
    <xf numFmtId="1" fontId="38" fillId="0" borderId="78" xfId="14" applyNumberFormat="1" applyFont="1" applyBorder="1" applyAlignment="1" applyProtection="1">
      <alignment horizontal="right"/>
    </xf>
    <xf numFmtId="1" fontId="38" fillId="0" borderId="20" xfId="14" applyNumberFormat="1" applyFont="1" applyBorder="1" applyAlignment="1" applyProtection="1">
      <alignment horizontal="right"/>
    </xf>
    <xf numFmtId="0" fontId="2" fillId="3" borderId="16" xfId="11" applyFont="1" applyFill="1" applyBorder="1" applyAlignment="1" applyProtection="1">
      <alignment vertical="center" wrapText="1"/>
      <protection locked="0"/>
    </xf>
    <xf numFmtId="0" fontId="3" fillId="3" borderId="13" xfId="3" applyFont="1" applyFill="1" applyBorder="1" applyProtection="1">
      <protection locked="0"/>
    </xf>
    <xf numFmtId="0" fontId="3" fillId="3" borderId="14" xfId="3" applyFont="1" applyFill="1" applyBorder="1" applyProtection="1">
      <protection locked="0"/>
    </xf>
    <xf numFmtId="0" fontId="3" fillId="3" borderId="16" xfId="3" applyFont="1" applyFill="1" applyBorder="1" applyProtection="1">
      <protection locked="0"/>
    </xf>
    <xf numFmtId="0" fontId="15" fillId="2" borderId="35" xfId="0" applyFont="1" applyFill="1" applyBorder="1" applyAlignment="1" applyProtection="1">
      <alignment horizontal="center"/>
    </xf>
    <xf numFmtId="0" fontId="10" fillId="2" borderId="0" xfId="1" applyFont="1" applyFill="1" applyBorder="1" applyProtection="1"/>
    <xf numFmtId="0" fontId="12" fillId="4" borderId="8" xfId="7" applyFont="1" applyFill="1" applyBorder="1" applyAlignment="1" applyProtection="1">
      <alignment horizontal="center"/>
    </xf>
    <xf numFmtId="0" fontId="12" fillId="4" borderId="9" xfId="7" applyFont="1" applyFill="1" applyBorder="1" applyAlignment="1" applyProtection="1">
      <alignment horizontal="center"/>
    </xf>
    <xf numFmtId="0" fontId="12" fillId="4" borderId="10" xfId="7" applyFont="1" applyFill="1" applyBorder="1" applyAlignment="1" applyProtection="1">
      <alignment horizontal="center"/>
    </xf>
    <xf numFmtId="0" fontId="0" fillId="5" borderId="4" xfId="0" applyFill="1" applyBorder="1" applyAlignment="1" applyProtection="1">
      <alignment horizontal="center"/>
    </xf>
    <xf numFmtId="0" fontId="24" fillId="4" borderId="34" xfId="1" applyFont="1" applyFill="1" applyBorder="1" applyAlignment="1" applyProtection="1">
      <alignment horizontal="center"/>
    </xf>
    <xf numFmtId="0" fontId="3" fillId="4" borderId="75" xfId="1" applyFill="1" applyBorder="1" applyAlignment="1" applyProtection="1">
      <alignment horizontal="center"/>
    </xf>
    <xf numFmtId="0" fontId="3" fillId="4" borderId="80" xfId="1" applyFill="1" applyBorder="1" applyAlignment="1" applyProtection="1">
      <alignment horizontal="center"/>
    </xf>
    <xf numFmtId="0" fontId="2" fillId="4" borderId="76" xfId="1" applyFont="1" applyFill="1" applyBorder="1" applyAlignment="1" applyProtection="1">
      <alignment horizontal="center"/>
    </xf>
    <xf numFmtId="0" fontId="3" fillId="3" borderId="79" xfId="3" applyFont="1" applyFill="1" applyBorder="1" applyProtection="1">
      <protection locked="0"/>
    </xf>
    <xf numFmtId="0" fontId="3" fillId="3" borderId="42" xfId="3" applyFont="1" applyFill="1" applyBorder="1" applyProtection="1">
      <protection locked="0"/>
    </xf>
    <xf numFmtId="0" fontId="3" fillId="3" borderId="65" xfId="3" applyFont="1" applyFill="1" applyBorder="1" applyProtection="1">
      <protection locked="0"/>
    </xf>
    <xf numFmtId="0" fontId="3" fillId="3" borderId="77" xfId="3" applyFont="1" applyFill="1" applyBorder="1" applyProtection="1">
      <protection locked="0"/>
    </xf>
    <xf numFmtId="0" fontId="0" fillId="0" borderId="31" xfId="0" applyFill="1" applyBorder="1" applyProtection="1">
      <protection locked="0"/>
    </xf>
    <xf numFmtId="0" fontId="0" fillId="0" borderId="17" xfId="0" applyFill="1" applyBorder="1" applyProtection="1">
      <protection locked="0"/>
    </xf>
    <xf numFmtId="0" fontId="0" fillId="0" borderId="81" xfId="0" applyFill="1" applyBorder="1" applyProtection="1">
      <protection locked="0"/>
    </xf>
    <xf numFmtId="0" fontId="0" fillId="3" borderId="5" xfId="0" applyFill="1" applyBorder="1" applyProtection="1">
      <protection locked="0"/>
    </xf>
    <xf numFmtId="0" fontId="0" fillId="3" borderId="1" xfId="0" applyFill="1" applyBorder="1" applyProtection="1">
      <protection locked="0"/>
    </xf>
    <xf numFmtId="0" fontId="0" fillId="3" borderId="2" xfId="0" applyFill="1" applyBorder="1" applyProtection="1">
      <protection locked="0"/>
    </xf>
    <xf numFmtId="0" fontId="14" fillId="0" borderId="25" xfId="7" applyFont="1" applyFill="1" applyBorder="1" applyProtection="1"/>
    <xf numFmtId="0" fontId="14" fillId="0" borderId="26" xfId="7" applyFont="1" applyFill="1" applyBorder="1" applyProtection="1"/>
    <xf numFmtId="0" fontId="14" fillId="0" borderId="27" xfId="7" applyFont="1" applyFill="1" applyBorder="1" applyProtection="1"/>
    <xf numFmtId="0" fontId="0" fillId="3" borderId="8" xfId="0" applyFill="1" applyBorder="1" applyProtection="1">
      <protection locked="0"/>
    </xf>
    <xf numFmtId="0" fontId="0" fillId="3" borderId="10" xfId="0" applyFill="1" applyBorder="1" applyProtection="1">
      <protection locked="0"/>
    </xf>
    <xf numFmtId="0" fontId="2" fillId="3" borderId="11" xfId="7" applyFont="1" applyFill="1" applyBorder="1" applyProtection="1">
      <protection locked="0"/>
    </xf>
    <xf numFmtId="0" fontId="2" fillId="3" borderId="3" xfId="7" applyFont="1" applyFill="1" applyBorder="1" applyProtection="1">
      <protection locked="0"/>
    </xf>
    <xf numFmtId="0" fontId="2" fillId="3" borderId="4" xfId="7" applyFont="1" applyFill="1" applyBorder="1" applyProtection="1">
      <protection locked="0"/>
    </xf>
    <xf numFmtId="0" fontId="0" fillId="18" borderId="9" xfId="0" applyFill="1" applyBorder="1"/>
    <xf numFmtId="0" fontId="3" fillId="18" borderId="9" xfId="3" applyFill="1" applyBorder="1" applyAlignment="1" applyProtection="1">
      <alignment horizontal="right" vertical="center"/>
    </xf>
    <xf numFmtId="0" fontId="0" fillId="3" borderId="28" xfId="0" applyFill="1" applyBorder="1" applyProtection="1">
      <protection locked="0"/>
    </xf>
    <xf numFmtId="0" fontId="0" fillId="3" borderId="6" xfId="0" applyFill="1" applyBorder="1" applyProtection="1">
      <protection locked="0"/>
    </xf>
    <xf numFmtId="0" fontId="0" fillId="3" borderId="7" xfId="0" applyFill="1" applyBorder="1" applyProtection="1">
      <protection locked="0"/>
    </xf>
    <xf numFmtId="0" fontId="35" fillId="11" borderId="6" xfId="14" applyFont="1" applyFill="1" applyBorder="1" applyAlignment="1" applyProtection="1">
      <alignment vertical="center" wrapText="1"/>
    </xf>
    <xf numFmtId="0" fontId="35" fillId="11" borderId="3" xfId="14" applyFont="1" applyFill="1" applyBorder="1" applyAlignment="1" applyProtection="1">
      <alignment vertical="center" wrapText="1"/>
    </xf>
    <xf numFmtId="1" fontId="38" fillId="0" borderId="52" xfId="14" applyNumberFormat="1" applyFont="1" applyFill="1" applyBorder="1" applyAlignment="1" applyProtection="1">
      <alignment horizontal="right"/>
    </xf>
    <xf numFmtId="1" fontId="38" fillId="0" borderId="20" xfId="14" applyNumberFormat="1" applyFont="1" applyFill="1" applyBorder="1" applyAlignment="1" applyProtection="1">
      <alignment horizontal="right"/>
    </xf>
    <xf numFmtId="0" fontId="3" fillId="4" borderId="21" xfId="1" applyFill="1" applyBorder="1" applyAlignment="1" applyProtection="1">
      <alignment horizontal="center"/>
    </xf>
    <xf numFmtId="0" fontId="54" fillId="19" borderId="0" xfId="10" applyFont="1" applyFill="1" applyAlignment="1">
      <alignment horizontal="left" vertical="center" wrapText="1"/>
    </xf>
    <xf numFmtId="0" fontId="54" fillId="19" borderId="0" xfId="0" applyFont="1" applyFill="1" applyAlignment="1">
      <alignment horizontal="left" vertical="top" wrapText="1"/>
    </xf>
    <xf numFmtId="0" fontId="54" fillId="19" borderId="0" xfId="10" applyFont="1" applyFill="1" applyAlignment="1">
      <alignment horizontal="left" wrapText="1"/>
    </xf>
    <xf numFmtId="0" fontId="54" fillId="19" borderId="0" xfId="0" applyFont="1" applyFill="1" applyAlignment="1">
      <alignment horizontal="left" wrapText="1"/>
    </xf>
    <xf numFmtId="0" fontId="69" fillId="19" borderId="0" xfId="16" applyFill="1" applyAlignment="1">
      <alignment horizontal="left" vertical="center"/>
    </xf>
    <xf numFmtId="0" fontId="70" fillId="19" borderId="0" xfId="16" applyFont="1" applyFill="1" applyAlignment="1">
      <alignment horizontal="left" vertical="center"/>
    </xf>
    <xf numFmtId="0" fontId="54" fillId="19" borderId="0" xfId="0" applyNumberFormat="1" applyFont="1" applyFill="1" applyAlignment="1">
      <alignment horizontal="left" wrapText="1"/>
    </xf>
    <xf numFmtId="0" fontId="60" fillId="0" borderId="0" xfId="0" applyFont="1" applyFill="1" applyAlignment="1" applyProtection="1">
      <alignment vertical="top" wrapText="1"/>
    </xf>
    <xf numFmtId="0" fontId="3" fillId="4" borderId="5" xfId="3" applyFill="1" applyBorder="1" applyAlignment="1" applyProtection="1">
      <alignment horizontal="center" vertical="center" wrapText="1"/>
    </xf>
    <xf numFmtId="0" fontId="3" fillId="4" borderId="11" xfId="3" applyFill="1" applyBorder="1" applyAlignment="1" applyProtection="1">
      <alignment horizontal="center" vertical="center" wrapText="1"/>
    </xf>
    <xf numFmtId="0" fontId="15" fillId="4" borderId="9" xfId="3" applyFont="1" applyFill="1" applyBorder="1" applyAlignment="1" applyProtection="1">
      <alignment horizontal="left"/>
    </xf>
    <xf numFmtId="0" fontId="10" fillId="2" borderId="32" xfId="3" applyFont="1" applyFill="1" applyBorder="1" applyAlignment="1" applyProtection="1">
      <alignment horizontal="left"/>
    </xf>
    <xf numFmtId="0" fontId="60" fillId="0" borderId="0" xfId="0" applyFont="1" applyFill="1" applyBorder="1" applyAlignment="1" applyProtection="1">
      <alignment horizontal="left" vertical="top" wrapText="1"/>
    </xf>
    <xf numFmtId="14" fontId="69" fillId="0" borderId="0" xfId="16" applyNumberFormat="1" applyFill="1" applyAlignment="1" applyProtection="1">
      <alignment horizontal="left" vertical="center"/>
    </xf>
    <xf numFmtId="0" fontId="36" fillId="17" borderId="1" xfId="13" applyFont="1" applyFill="1" applyBorder="1" applyAlignment="1" applyProtection="1">
      <alignment horizontal="center" vertical="center" wrapText="1"/>
    </xf>
    <xf numFmtId="0" fontId="36" fillId="9" borderId="29" xfId="14" applyFont="1" applyFill="1" applyBorder="1" applyAlignment="1" applyProtection="1">
      <alignment horizontal="center" vertical="center" wrapText="1"/>
    </xf>
    <xf numFmtId="0" fontId="36" fillId="9" borderId="6" xfId="14" applyFont="1" applyFill="1" applyBorder="1" applyAlignment="1" applyProtection="1">
      <alignment horizontal="center" vertical="center" wrapText="1"/>
    </xf>
    <xf numFmtId="0" fontId="36" fillId="17" borderId="2" xfId="13" applyFont="1" applyFill="1" applyBorder="1" applyAlignment="1" applyProtection="1">
      <alignment horizontal="center" vertical="center" wrapText="1"/>
    </xf>
    <xf numFmtId="0" fontId="60" fillId="0" borderId="39"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5" fillId="9" borderId="73" xfId="14" applyFont="1" applyFill="1" applyBorder="1" applyAlignment="1" applyProtection="1">
      <alignment horizontal="left"/>
    </xf>
    <xf numFmtId="0" fontId="75" fillId="9" borderId="40" xfId="14" applyFont="1" applyFill="1" applyBorder="1" applyAlignment="1" applyProtection="1">
      <alignment horizontal="left"/>
    </xf>
    <xf numFmtId="0" fontId="75" fillId="9" borderId="74" xfId="14" applyFont="1" applyFill="1" applyBorder="1" applyAlignment="1" applyProtection="1">
      <alignment horizontal="left"/>
    </xf>
    <xf numFmtId="0" fontId="36" fillId="9" borderId="67" xfId="14" applyFont="1" applyFill="1" applyBorder="1" applyAlignment="1" applyProtection="1">
      <alignment horizontal="center" vertical="center" wrapText="1"/>
    </xf>
    <xf numFmtId="0" fontId="36" fillId="9" borderId="7" xfId="14" applyFont="1" applyFill="1" applyBorder="1" applyAlignment="1" applyProtection="1">
      <alignment horizontal="center" vertical="center" wrapText="1"/>
    </xf>
    <xf numFmtId="0" fontId="35" fillId="11" borderId="69" xfId="14" applyFont="1" applyFill="1" applyBorder="1" applyAlignment="1" applyProtection="1">
      <alignment horizontal="center" vertical="center" wrapText="1"/>
      <protection locked="0"/>
    </xf>
    <xf numFmtId="0" fontId="35" fillId="11" borderId="70" xfId="14" applyFont="1" applyFill="1" applyBorder="1" applyAlignment="1" applyProtection="1">
      <alignment horizontal="center" vertical="center" wrapText="1"/>
      <protection locked="0"/>
    </xf>
    <xf numFmtId="0" fontId="35" fillId="12" borderId="41" xfId="14" applyFont="1" applyFill="1" applyBorder="1" applyAlignment="1" applyProtection="1">
      <alignment horizontal="left" vertical="center"/>
      <protection locked="0"/>
    </xf>
    <xf numFmtId="0" fontId="35" fillId="12" borderId="48" xfId="14" applyFont="1" applyFill="1" applyBorder="1" applyAlignment="1" applyProtection="1">
      <alignment horizontal="left" vertical="center"/>
      <protection locked="0"/>
    </xf>
    <xf numFmtId="0" fontId="35" fillId="11" borderId="41" xfId="14" applyFont="1" applyFill="1" applyBorder="1" applyAlignment="1" applyProtection="1">
      <alignment horizontal="center" vertical="center" wrapText="1"/>
      <protection locked="0"/>
    </xf>
    <xf numFmtId="0" fontId="35" fillId="11" borderId="48" xfId="14" applyFont="1" applyFill="1" applyBorder="1" applyAlignment="1" applyProtection="1">
      <alignment horizontal="center" vertical="center" wrapText="1"/>
      <protection locked="0"/>
    </xf>
    <xf numFmtId="0" fontId="35" fillId="9" borderId="41" xfId="14" applyFont="1" applyFill="1" applyBorder="1" applyAlignment="1" applyProtection="1">
      <alignment horizontal="left" vertical="center" wrapText="1"/>
    </xf>
    <xf numFmtId="0" fontId="35" fillId="9" borderId="49" xfId="14" applyFont="1" applyFill="1" applyBorder="1" applyAlignment="1" applyProtection="1">
      <alignment horizontal="left" vertical="center" wrapText="1"/>
    </xf>
    <xf numFmtId="0" fontId="36" fillId="9" borderId="66" xfId="14" applyFont="1" applyFill="1" applyBorder="1" applyAlignment="1" applyProtection="1">
      <alignment horizontal="center" vertical="center" wrapText="1"/>
    </xf>
    <xf numFmtId="0" fontId="36" fillId="9" borderId="28" xfId="14" applyFont="1" applyFill="1" applyBorder="1" applyAlignment="1" applyProtection="1">
      <alignment horizontal="center" vertical="center" wrapText="1"/>
    </xf>
    <xf numFmtId="0" fontId="68" fillId="9" borderId="29" xfId="14" applyFont="1" applyFill="1" applyBorder="1" applyAlignment="1" applyProtection="1">
      <alignment horizontal="center" vertical="center" wrapText="1"/>
    </xf>
    <xf numFmtId="0" fontId="68" fillId="9" borderId="6" xfId="14" applyFont="1" applyFill="1" applyBorder="1" applyAlignment="1" applyProtection="1">
      <alignment horizontal="center" vertical="center" wrapText="1"/>
    </xf>
    <xf numFmtId="0" fontId="35" fillId="12" borderId="75" xfId="14" applyFont="1" applyFill="1" applyBorder="1" applyAlignment="1" applyProtection="1">
      <alignment horizontal="center" vertical="center"/>
      <protection locked="0"/>
    </xf>
    <xf numFmtId="0" fontId="35" fillId="12" borderId="42" xfId="14" applyFont="1" applyFill="1" applyBorder="1" applyAlignment="1" applyProtection="1">
      <alignment horizontal="center" vertical="center"/>
      <protection locked="0"/>
    </xf>
    <xf numFmtId="0" fontId="36" fillId="9" borderId="1" xfId="13" applyFont="1" applyFill="1" applyBorder="1" applyAlignment="1" applyProtection="1">
      <alignment horizontal="center" vertical="center" wrapText="1"/>
    </xf>
    <xf numFmtId="0" fontId="52" fillId="0" borderId="0" xfId="0" applyFont="1" applyAlignment="1">
      <alignment horizontal="left" vertical="center" wrapText="1"/>
    </xf>
    <xf numFmtId="49" fontId="14" fillId="12" borderId="18" xfId="14" applyNumberFormat="1" applyFont="1" applyFill="1" applyBorder="1" applyAlignment="1" applyProtection="1">
      <alignment horizontal="left" vertical="center"/>
      <protection locked="0"/>
    </xf>
    <xf numFmtId="49" fontId="14" fillId="12" borderId="45" xfId="14" applyNumberFormat="1" applyFont="1" applyFill="1" applyBorder="1" applyAlignment="1" applyProtection="1">
      <alignment horizontal="left" vertical="center"/>
      <protection locked="0"/>
    </xf>
    <xf numFmtId="49" fontId="14" fillId="12" borderId="42" xfId="14" applyNumberFormat="1" applyFont="1" applyFill="1" applyBorder="1" applyAlignment="1" applyProtection="1">
      <alignment horizontal="left" vertical="center"/>
      <protection locked="0"/>
    </xf>
    <xf numFmtId="49" fontId="59" fillId="12" borderId="18" xfId="14" applyNumberFormat="1" applyFont="1" applyFill="1" applyBorder="1" applyAlignment="1" applyProtection="1">
      <alignment horizontal="left" vertical="center"/>
    </xf>
    <xf numFmtId="49" fontId="59" fillId="12" borderId="45" xfId="14" applyNumberFormat="1" applyFont="1" applyFill="1" applyBorder="1" applyAlignment="1" applyProtection="1">
      <alignment horizontal="left" vertical="center"/>
    </xf>
    <xf numFmtId="49" fontId="59" fillId="12" borderId="42" xfId="14" applyNumberFormat="1" applyFont="1" applyFill="1" applyBorder="1" applyAlignment="1" applyProtection="1">
      <alignment horizontal="left" vertical="center"/>
    </xf>
    <xf numFmtId="0" fontId="39" fillId="0" borderId="0" xfId="14" applyFont="1" applyBorder="1" applyAlignment="1" applyProtection="1">
      <alignment horizontal="left" vertical="center" wrapText="1"/>
    </xf>
    <xf numFmtId="0" fontId="35" fillId="12" borderId="76" xfId="14" applyFont="1" applyFill="1" applyBorder="1" applyAlignment="1" applyProtection="1">
      <alignment horizontal="center" vertical="center"/>
      <protection locked="0"/>
    </xf>
    <xf numFmtId="0" fontId="35" fillId="12" borderId="77" xfId="14" applyFont="1" applyFill="1" applyBorder="1" applyAlignment="1" applyProtection="1">
      <alignment horizontal="center" vertical="center"/>
      <protection locked="0"/>
    </xf>
    <xf numFmtId="0" fontId="60" fillId="2" borderId="0" xfId="11" applyFont="1" applyFill="1" applyBorder="1" applyAlignment="1" applyProtection="1">
      <alignment horizontal="left" vertical="center" wrapText="1"/>
    </xf>
    <xf numFmtId="1" fontId="2" fillId="4" borderId="21" xfId="11" applyNumberFormat="1" applyFont="1" applyFill="1" applyBorder="1" applyAlignment="1" applyProtection="1">
      <alignment horizontal="center" vertical="center" wrapText="1"/>
    </xf>
    <xf numFmtId="1" fontId="2" fillId="4" borderId="22" xfId="11" applyNumberFormat="1" applyFont="1" applyFill="1" applyBorder="1" applyAlignment="1" applyProtection="1">
      <alignment horizontal="center" vertical="center" wrapText="1"/>
    </xf>
    <xf numFmtId="1" fontId="14" fillId="12" borderId="44" xfId="0" applyNumberFormat="1" applyFont="1" applyFill="1" applyBorder="1" applyAlignment="1" applyProtection="1">
      <alignment horizontal="left" vertical="top" wrapText="1"/>
      <protection locked="0"/>
    </xf>
    <xf numFmtId="1" fontId="14" fillId="12" borderId="62" xfId="0" applyNumberFormat="1" applyFont="1" applyFill="1" applyBorder="1" applyAlignment="1" applyProtection="1">
      <alignment horizontal="left" vertical="top" wrapText="1"/>
      <protection locked="0"/>
    </xf>
    <xf numFmtId="1" fontId="14" fillId="12" borderId="63" xfId="0" applyNumberFormat="1" applyFont="1" applyFill="1" applyBorder="1" applyAlignment="1" applyProtection="1">
      <alignment horizontal="left" vertical="top" wrapText="1"/>
      <protection locked="0"/>
    </xf>
    <xf numFmtId="1" fontId="14" fillId="12" borderId="0" xfId="0" applyNumberFormat="1" applyFont="1" applyFill="1" applyBorder="1" applyAlignment="1" applyProtection="1">
      <alignment horizontal="left" vertical="top" wrapText="1"/>
      <protection locked="0"/>
    </xf>
    <xf numFmtId="1" fontId="14" fillId="12" borderId="64" xfId="0" applyNumberFormat="1" applyFont="1" applyFill="1" applyBorder="1" applyAlignment="1" applyProtection="1">
      <alignment horizontal="left" vertical="top" wrapText="1"/>
      <protection locked="0"/>
    </xf>
    <xf numFmtId="1" fontId="14" fillId="12" borderId="14" xfId="0" applyNumberFormat="1" applyFont="1" applyFill="1" applyBorder="1" applyAlignment="1" applyProtection="1">
      <alignment horizontal="left" vertical="top" wrapText="1"/>
      <protection locked="0"/>
    </xf>
    <xf numFmtId="1" fontId="14" fillId="12" borderId="53" xfId="0" applyNumberFormat="1" applyFont="1" applyFill="1" applyBorder="1" applyAlignment="1" applyProtection="1">
      <alignment horizontal="left" vertical="top" wrapText="1"/>
      <protection locked="0"/>
    </xf>
    <xf numFmtId="1" fontId="14" fillId="12" borderId="65" xfId="0" applyNumberFormat="1" applyFont="1" applyFill="1" applyBorder="1" applyAlignment="1" applyProtection="1">
      <alignment horizontal="left" vertical="top" wrapText="1"/>
      <protection locked="0"/>
    </xf>
    <xf numFmtId="0" fontId="14" fillId="2" borderId="12" xfId="0" applyFont="1" applyFill="1" applyBorder="1" applyAlignment="1" applyProtection="1">
      <alignment horizontal="left" vertical="top" wrapText="1"/>
    </xf>
    <xf numFmtId="0" fontId="14" fillId="2" borderId="0" xfId="0" applyFont="1" applyFill="1" applyBorder="1" applyAlignment="1" applyProtection="1">
      <alignment horizontal="left" vertical="top" wrapText="1"/>
    </xf>
    <xf numFmtId="0" fontId="31" fillId="0" borderId="0" xfId="0" applyFont="1" applyAlignment="1" applyProtection="1">
      <alignment horizontal="left" vertical="center" wrapText="1"/>
    </xf>
    <xf numFmtId="0" fontId="60" fillId="2" borderId="0" xfId="11" applyFont="1" applyFill="1" applyBorder="1" applyAlignment="1" applyProtection="1">
      <alignment horizontal="left" vertical="top" wrapText="1"/>
    </xf>
    <xf numFmtId="0" fontId="3" fillId="4" borderId="21" xfId="4" applyFont="1" applyFill="1" applyBorder="1" applyAlignment="1" applyProtection="1">
      <alignment horizontal="center" vertical="center" wrapText="1"/>
    </xf>
    <xf numFmtId="0" fontId="3" fillId="4" borderId="22" xfId="4" applyFont="1" applyFill="1" applyBorder="1" applyAlignment="1" applyProtection="1">
      <alignment horizontal="center" vertical="center" wrapText="1"/>
    </xf>
    <xf numFmtId="0" fontId="3" fillId="4" borderId="5" xfId="4" applyFill="1" applyBorder="1" applyAlignment="1" applyProtection="1">
      <alignment horizontal="center" vertical="center" wrapText="1"/>
    </xf>
    <xf numFmtId="0" fontId="0" fillId="0" borderId="8" xfId="0" applyBorder="1" applyAlignment="1" applyProtection="1">
      <alignment wrapText="1"/>
    </xf>
    <xf numFmtId="0" fontId="0" fillId="0" borderId="11" xfId="0" applyBorder="1" applyAlignment="1" applyProtection="1">
      <alignment wrapText="1"/>
    </xf>
    <xf numFmtId="0" fontId="3" fillId="4" borderId="2" xfId="4" applyFont="1" applyFill="1" applyBorder="1" applyAlignment="1" applyProtection="1">
      <alignment horizontal="center" vertical="center" wrapText="1"/>
    </xf>
    <xf numFmtId="0" fontId="3" fillId="4" borderId="10" xfId="4" applyFill="1" applyBorder="1" applyAlignment="1" applyProtection="1">
      <alignment horizontal="center" vertical="center" wrapText="1"/>
    </xf>
    <xf numFmtId="0" fontId="29" fillId="4" borderId="2" xfId="5" applyFill="1" applyBorder="1" applyAlignment="1" applyProtection="1">
      <alignment horizontal="center" vertical="center" wrapText="1"/>
    </xf>
    <xf numFmtId="0" fontId="29" fillId="4" borderId="10" xfId="5" applyFill="1" applyBorder="1" applyAlignment="1" applyProtection="1">
      <alignment horizontal="center" vertical="center" wrapText="1"/>
    </xf>
    <xf numFmtId="0" fontId="3" fillId="4" borderId="1" xfId="4" applyFont="1" applyFill="1" applyBorder="1" applyAlignment="1" applyProtection="1">
      <alignment horizontal="center" vertical="center" wrapText="1"/>
    </xf>
    <xf numFmtId="0" fontId="3" fillId="4" borderId="9" xfId="4" applyFill="1" applyBorder="1" applyAlignment="1" applyProtection="1">
      <alignment horizontal="center" vertical="center" wrapText="1"/>
    </xf>
    <xf numFmtId="0" fontId="3" fillId="4" borderId="5" xfId="4" applyFont="1" applyFill="1" applyBorder="1" applyAlignment="1" applyProtection="1">
      <alignment horizontal="center" vertical="center" wrapText="1"/>
    </xf>
    <xf numFmtId="0" fontId="3" fillId="4" borderId="8" xfId="4" applyFill="1" applyBorder="1" applyAlignment="1" applyProtection="1">
      <alignment horizontal="center" vertical="center" wrapText="1"/>
    </xf>
    <xf numFmtId="0" fontId="3" fillId="4" borderId="9" xfId="4" applyFont="1" applyFill="1" applyBorder="1" applyAlignment="1" applyProtection="1">
      <alignment horizontal="center" vertical="center" wrapText="1"/>
    </xf>
    <xf numFmtId="0" fontId="3" fillId="4" borderId="33" xfId="4" applyFont="1" applyFill="1" applyBorder="1" applyAlignment="1" applyProtection="1">
      <alignment horizontal="center" vertical="center" wrapText="1"/>
    </xf>
    <xf numFmtId="0" fontId="3" fillId="4" borderId="14" xfId="4" applyFont="1" applyFill="1" applyBorder="1" applyAlignment="1" applyProtection="1">
      <alignment horizontal="center" vertical="center" wrapText="1"/>
    </xf>
    <xf numFmtId="0" fontId="3" fillId="4" borderId="29" xfId="4" applyFont="1" applyFill="1" applyBorder="1" applyAlignment="1" applyProtection="1">
      <alignment horizontal="center" vertical="center" wrapText="1"/>
    </xf>
    <xf numFmtId="0" fontId="3" fillId="4" borderId="6" xfId="4" applyFont="1" applyFill="1" applyBorder="1" applyAlignment="1" applyProtection="1">
      <alignment horizontal="center" vertical="center" wrapText="1"/>
    </xf>
    <xf numFmtId="0" fontId="24" fillId="4" borderId="2" xfId="11" applyFont="1" applyFill="1" applyBorder="1" applyAlignment="1" applyProtection="1">
      <alignment horizontal="center" vertical="center" wrapText="1"/>
    </xf>
    <xf numFmtId="0" fontId="24" fillId="4" borderId="10" xfId="11" applyFont="1" applyFill="1" applyBorder="1" applyAlignment="1" applyProtection="1">
      <alignment horizontal="center" vertical="center" wrapText="1"/>
    </xf>
    <xf numFmtId="0" fontId="66" fillId="13" borderId="15" xfId="14" applyFont="1" applyFill="1" applyBorder="1" applyAlignment="1" applyProtection="1">
      <alignment horizontal="left" vertical="center"/>
    </xf>
    <xf numFmtId="0" fontId="66" fillId="13" borderId="16" xfId="14" applyFont="1" applyFill="1" applyBorder="1" applyAlignment="1" applyProtection="1">
      <alignment horizontal="left" vertical="center"/>
    </xf>
    <xf numFmtId="10" fontId="66" fillId="13" borderId="46" xfId="14" applyNumberFormat="1" applyFont="1" applyFill="1" applyBorder="1" applyAlignment="1" applyProtection="1">
      <alignment horizontal="right"/>
    </xf>
    <xf numFmtId="10" fontId="66" fillId="13" borderId="37" xfId="14" applyNumberFormat="1" applyFont="1" applyFill="1" applyBorder="1" applyAlignment="1" applyProtection="1">
      <alignment horizontal="right"/>
    </xf>
    <xf numFmtId="10" fontId="66" fillId="13" borderId="36" xfId="14" applyNumberFormat="1" applyFont="1" applyFill="1" applyBorder="1" applyAlignment="1" applyProtection="1">
      <alignment horizontal="right"/>
    </xf>
    <xf numFmtId="1" fontId="14" fillId="4" borderId="1" xfId="11" applyNumberFormat="1" applyFont="1" applyFill="1" applyBorder="1" applyAlignment="1" applyProtection="1">
      <alignment horizontal="center" vertical="center" wrapText="1"/>
    </xf>
    <xf numFmtId="1" fontId="14" fillId="4" borderId="9" xfId="11" applyNumberFormat="1" applyFont="1" applyFill="1" applyBorder="1" applyAlignment="1" applyProtection="1">
      <alignment horizontal="center" vertical="center" wrapText="1"/>
    </xf>
    <xf numFmtId="1" fontId="14" fillId="9" borderId="1" xfId="11" applyNumberFormat="1" applyFont="1" applyFill="1" applyBorder="1" applyAlignment="1" applyProtection="1">
      <alignment horizontal="center" vertical="center" wrapText="1"/>
    </xf>
    <xf numFmtId="1" fontId="14" fillId="9" borderId="9" xfId="11" applyNumberFormat="1" applyFont="1" applyFill="1" applyBorder="1" applyAlignment="1" applyProtection="1">
      <alignment horizontal="center" vertical="center" wrapText="1"/>
    </xf>
    <xf numFmtId="0" fontId="35" fillId="9" borderId="5" xfId="14" applyFont="1" applyFill="1" applyBorder="1" applyAlignment="1" applyProtection="1">
      <alignment horizontal="center" vertical="center" wrapText="1"/>
    </xf>
    <xf numFmtId="0" fontId="35" fillId="9" borderId="8" xfId="14" applyFont="1" applyFill="1" applyBorder="1" applyAlignment="1" applyProtection="1">
      <alignment horizontal="center" vertical="center" wrapText="1"/>
    </xf>
    <xf numFmtId="0" fontId="76" fillId="9" borderId="1" xfId="14" applyFont="1" applyFill="1" applyBorder="1" applyAlignment="1" applyProtection="1">
      <alignment horizontal="center" vertical="center" wrapText="1"/>
    </xf>
    <xf numFmtId="0" fontId="76" fillId="9" borderId="9"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9" xfId="14" applyFont="1" applyFill="1" applyBorder="1" applyAlignment="1" applyProtection="1">
      <alignment horizontal="center" vertical="center" wrapText="1"/>
    </xf>
    <xf numFmtId="0" fontId="62" fillId="9" borderId="29" xfId="14" applyFont="1" applyFill="1" applyBorder="1" applyAlignment="1" applyProtection="1">
      <alignment horizontal="center" vertical="center" wrapText="1"/>
    </xf>
    <xf numFmtId="0" fontId="62" fillId="9" borderId="6" xfId="14" applyFont="1" applyFill="1" applyBorder="1" applyAlignment="1" applyProtection="1">
      <alignment horizontal="center" vertical="center" wrapText="1"/>
    </xf>
    <xf numFmtId="1" fontId="14" fillId="4" borderId="1" xfId="12" applyNumberFormat="1" applyFont="1" applyFill="1" applyBorder="1" applyAlignment="1" applyProtection="1">
      <alignment horizontal="center" vertical="center" wrapText="1"/>
    </xf>
    <xf numFmtId="1" fontId="14" fillId="4" borderId="9" xfId="12" applyNumberFormat="1" applyFont="1" applyFill="1" applyBorder="1" applyAlignment="1" applyProtection="1">
      <alignment horizontal="center" vertical="center" wrapText="1"/>
    </xf>
    <xf numFmtId="0" fontId="2" fillId="12" borderId="18" xfId="14" applyFont="1" applyFill="1" applyBorder="1" applyAlignment="1" applyProtection="1">
      <alignment horizontal="left" vertical="center"/>
      <protection locked="0"/>
    </xf>
    <xf numFmtId="0" fontId="2" fillId="12" borderId="45" xfId="14" applyFont="1" applyFill="1" applyBorder="1" applyAlignment="1" applyProtection="1">
      <alignment horizontal="left" vertical="center"/>
      <protection locked="0"/>
    </xf>
    <xf numFmtId="0" fontId="2" fillId="12" borderId="42" xfId="14" applyFont="1" applyFill="1" applyBorder="1" applyAlignment="1" applyProtection="1">
      <alignment horizontal="left" vertical="center"/>
      <protection locked="0"/>
    </xf>
    <xf numFmtId="10" fontId="14" fillId="9" borderId="1" xfId="11" applyNumberFormat="1" applyFont="1" applyFill="1" applyBorder="1" applyAlignment="1" applyProtection="1">
      <alignment horizontal="center" vertical="center" wrapText="1"/>
    </xf>
    <xf numFmtId="10" fontId="14" fillId="9" borderId="9" xfId="11" applyNumberFormat="1" applyFont="1" applyFill="1" applyBorder="1" applyAlignment="1" applyProtection="1">
      <alignment horizontal="center" vertical="center" wrapText="1"/>
    </xf>
    <xf numFmtId="0" fontId="14" fillId="9" borderId="1" xfId="11" applyFont="1" applyFill="1" applyBorder="1" applyAlignment="1" applyProtection="1">
      <alignment horizontal="center" vertical="center" wrapText="1"/>
    </xf>
    <xf numFmtId="0" fontId="14" fillId="9" borderId="9" xfId="11" applyFont="1"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39" fillId="0" borderId="0" xfId="14" applyFont="1" applyFill="1" applyBorder="1" applyAlignment="1" applyProtection="1">
      <alignment horizontal="left" vertical="center" wrapText="1"/>
      <protection locked="0"/>
    </xf>
    <xf numFmtId="0" fontId="39" fillId="0" borderId="0" xfId="0" applyFont="1" applyFill="1" applyBorder="1" applyAlignment="1">
      <alignment horizontal="left" vertical="top" wrapText="1"/>
    </xf>
    <xf numFmtId="0" fontId="39" fillId="0" borderId="0" xfId="0" applyFont="1" applyFill="1" applyBorder="1" applyAlignment="1">
      <alignment horizontal="left" vertical="top"/>
    </xf>
    <xf numFmtId="0" fontId="39" fillId="0" borderId="0" xfId="14" applyFont="1" applyFill="1" applyBorder="1" applyAlignment="1" applyProtection="1">
      <alignment horizontal="left" vertical="center"/>
      <protection locked="0"/>
    </xf>
    <xf numFmtId="0" fontId="60" fillId="2" borderId="0" xfId="0" applyFont="1" applyFill="1" applyAlignment="1" applyProtection="1">
      <alignment horizontal="left" vertical="center" wrapText="1"/>
    </xf>
    <xf numFmtId="0" fontId="2" fillId="4" borderId="5" xfId="0" applyFont="1" applyFill="1" applyBorder="1" applyAlignment="1" applyProtection="1">
      <alignment horizontal="center" vertical="center" wrapText="1"/>
    </xf>
    <xf numFmtId="0" fontId="0" fillId="4" borderId="11" xfId="0" applyFill="1" applyBorder="1" applyAlignment="1" applyProtection="1"/>
    <xf numFmtId="0" fontId="2" fillId="4" borderId="1" xfId="0" applyFont="1" applyFill="1" applyBorder="1" applyAlignment="1" applyProtection="1">
      <alignment horizontal="center" vertical="center" wrapText="1"/>
    </xf>
    <xf numFmtId="0" fontId="0" fillId="4" borderId="3" xfId="0" applyFill="1" applyBorder="1" applyAlignment="1" applyProtection="1"/>
    <xf numFmtId="0" fontId="2" fillId="4" borderId="2" xfId="0" applyFont="1" applyFill="1" applyBorder="1" applyAlignment="1" applyProtection="1">
      <alignment horizontal="center" vertical="center" wrapText="1"/>
    </xf>
    <xf numFmtId="0" fontId="0" fillId="4" borderId="4" xfId="0" applyFill="1" applyBorder="1" applyAlignment="1" applyProtection="1">
      <alignment wrapText="1"/>
    </xf>
    <xf numFmtId="0" fontId="21" fillId="2" borderId="0" xfId="1" applyFont="1" applyFill="1" applyBorder="1" applyAlignment="1" applyProtection="1">
      <alignment horizontal="left" vertical="center" wrapText="1"/>
    </xf>
    <xf numFmtId="0" fontId="0" fillId="2" borderId="12" xfId="0" applyFill="1" applyBorder="1" applyAlignment="1" applyProtection="1">
      <alignment horizontal="center"/>
    </xf>
    <xf numFmtId="0" fontId="14" fillId="4" borderId="5" xfId="3" applyFont="1" applyFill="1" applyBorder="1" applyAlignment="1" applyProtection="1">
      <alignment horizontal="center" vertical="center" wrapText="1"/>
    </xf>
    <xf numFmtId="0" fontId="14" fillId="4" borderId="1" xfId="3" applyFont="1" applyFill="1" applyBorder="1" applyAlignment="1" applyProtection="1">
      <alignment horizontal="center" vertical="center" wrapText="1"/>
    </xf>
    <xf numFmtId="0" fontId="14" fillId="4" borderId="13" xfId="3" applyFont="1" applyFill="1" applyBorder="1" applyAlignment="1" applyProtection="1">
      <alignment horizontal="center" vertical="center" wrapText="1"/>
    </xf>
    <xf numFmtId="3" fontId="22" fillId="2" borderId="37" xfId="0" applyNumberFormat="1" applyFont="1" applyFill="1" applyBorder="1" applyAlignment="1" applyProtection="1">
      <alignment horizontal="center"/>
    </xf>
    <xf numFmtId="3" fontId="22" fillId="2" borderId="36" xfId="0" applyNumberFormat="1" applyFont="1" applyFill="1" applyBorder="1" applyAlignment="1" applyProtection="1">
      <alignment horizontal="center"/>
    </xf>
    <xf numFmtId="0" fontId="0" fillId="4" borderId="38" xfId="0" applyFill="1" applyBorder="1" applyAlignment="1" applyProtection="1">
      <alignment horizontal="center" vertical="center" wrapText="1"/>
    </xf>
    <xf numFmtId="0" fontId="0" fillId="4" borderId="39" xfId="0" applyFill="1" applyBorder="1" applyAlignment="1" applyProtection="1">
      <alignment horizontal="center" vertical="center" wrapText="1"/>
    </xf>
    <xf numFmtId="0" fontId="0" fillId="4" borderId="34" xfId="0" applyFill="1" applyBorder="1" applyAlignment="1" applyProtection="1">
      <alignment horizontal="center" vertical="center" wrapText="1"/>
    </xf>
    <xf numFmtId="0" fontId="84" fillId="4" borderId="73" xfId="0" applyFont="1" applyFill="1" applyBorder="1" applyAlignment="1" applyProtection="1">
      <alignment horizontal="center" vertical="center" wrapText="1"/>
    </xf>
    <xf numFmtId="0" fontId="84" fillId="4" borderId="40" xfId="0" applyFont="1" applyFill="1" applyBorder="1" applyAlignment="1" applyProtection="1">
      <alignment horizontal="center" vertical="center" wrapText="1"/>
    </xf>
    <xf numFmtId="0" fontId="84" fillId="4" borderId="74" xfId="0" applyFont="1" applyFill="1" applyBorder="1" applyAlignment="1" applyProtection="1">
      <alignment horizontal="center" vertical="center" wrapText="1"/>
    </xf>
    <xf numFmtId="0" fontId="24" fillId="0" borderId="35" xfId="1" applyFont="1" applyFill="1" applyBorder="1" applyAlignment="1" applyProtection="1">
      <alignment horizontal="center"/>
    </xf>
    <xf numFmtId="0" fontId="24" fillId="0" borderId="37" xfId="1" applyFont="1" applyFill="1" applyBorder="1" applyAlignment="1" applyProtection="1">
      <alignment horizontal="center"/>
    </xf>
    <xf numFmtId="0" fontId="24" fillId="0" borderId="36" xfId="1" applyFont="1" applyFill="1" applyBorder="1" applyAlignment="1" applyProtection="1">
      <alignment horizontal="center"/>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0" fontId="13" fillId="4" borderId="8" xfId="2" applyFont="1" applyFill="1" applyBorder="1" applyAlignment="1" applyProtection="1">
      <alignment horizontal="center" vertical="center" wrapText="1"/>
    </xf>
    <xf numFmtId="0" fontId="13" fillId="4" borderId="11" xfId="2" applyFont="1" applyFill="1" applyBorder="1" applyAlignment="1" applyProtection="1">
      <alignment horizontal="center" vertical="center" wrapText="1"/>
    </xf>
    <xf numFmtId="0" fontId="14" fillId="4" borderId="1" xfId="0" applyFont="1" applyFill="1" applyBorder="1" applyAlignment="1" applyProtection="1">
      <alignment horizontal="center" vertical="center" wrapText="1"/>
    </xf>
    <xf numFmtId="0" fontId="14" fillId="4" borderId="13" xfId="1" applyFont="1" applyFill="1" applyBorder="1" applyAlignment="1" applyProtection="1">
      <alignment horizontal="center" vertical="center" wrapText="1"/>
    </xf>
    <xf numFmtId="0" fontId="14" fillId="4" borderId="40"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4"/>
    <cellStyle name="Normal 3" xfId="13"/>
    <cellStyle name="Normal 4" xfId="15"/>
    <cellStyle name="Normal_KVALITET RADA" xfId="5"/>
    <cellStyle name="Normal_KVALITET RADA 2" xfId="12"/>
    <cellStyle name="Normal_OPŠTI PODACI" xfId="1"/>
    <cellStyle name="Normal_OSTALI PODACI" xfId="2"/>
    <cellStyle name="Normal_Sheet1" xfId="3"/>
    <cellStyle name="Normal_Sheet1 2" xfId="7"/>
    <cellStyle name="Normal_Sheet2" xfId="4"/>
    <cellStyle name="Normal_Sheet2 2" xfId="11"/>
    <cellStyle name="Percent 2" xfId="9"/>
  </cellStyles>
  <dxfs count="60">
    <dxf>
      <fill>
        <patternFill>
          <bgColor indexed="10"/>
        </patternFill>
      </fill>
    </dxf>
    <dxf>
      <fill>
        <patternFill>
          <bgColor indexed="10"/>
        </patternFill>
      </fill>
    </dxf>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s>
  <tableStyles count="0" defaultTableStyle="TableStyleMedium2" defaultPivotStyle="PivotStyleLight16"/>
  <colors>
    <mruColors>
      <color rgb="FF0000FF"/>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2340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1:M112"/>
  <sheetViews>
    <sheetView tabSelected="1" view="pageBreakPreview" zoomScaleNormal="100" workbookViewId="0">
      <selection activeCell="B2" sqref="B2"/>
    </sheetView>
  </sheetViews>
  <sheetFormatPr defaultRowHeight="15.75" x14ac:dyDescent="0.25"/>
  <cols>
    <col min="1" max="1" width="3.85546875" style="40" customWidth="1"/>
    <col min="2" max="12" width="9.140625" style="40"/>
    <col min="13" max="13" width="9" style="40" customWidth="1"/>
    <col min="14" max="14" width="3.85546875" style="40" customWidth="1"/>
    <col min="15" max="16384" width="9.140625" style="40"/>
  </cols>
  <sheetData>
    <row r="1" spans="2:13" ht="17.25" customHeight="1" x14ac:dyDescent="0.25"/>
    <row r="2" spans="2:13" ht="27" x14ac:dyDescent="0.35">
      <c r="B2" s="364" t="s">
        <v>34</v>
      </c>
      <c r="C2" s="365"/>
      <c r="D2" s="365"/>
      <c r="E2" s="365"/>
      <c r="F2" s="365"/>
      <c r="G2" s="365"/>
      <c r="H2" s="365"/>
      <c r="I2" s="365"/>
      <c r="J2" s="365"/>
      <c r="K2" s="365"/>
      <c r="L2" s="365"/>
      <c r="M2" s="365"/>
    </row>
    <row r="3" spans="2:13" ht="18.75" x14ac:dyDescent="0.3">
      <c r="B3" s="366" t="s">
        <v>32</v>
      </c>
      <c r="C3" s="365"/>
      <c r="D3" s="365"/>
      <c r="E3" s="365"/>
      <c r="F3" s="365"/>
      <c r="G3" s="365"/>
      <c r="H3" s="365"/>
      <c r="I3" s="365"/>
      <c r="J3" s="365"/>
      <c r="K3" s="365"/>
      <c r="L3" s="365"/>
      <c r="M3" s="365"/>
    </row>
    <row r="4" spans="2:13" s="232" customFormat="1" ht="30" customHeight="1" x14ac:dyDescent="0.25">
      <c r="B4" s="652" t="s">
        <v>252</v>
      </c>
      <c r="C4" s="652"/>
      <c r="D4" s="652"/>
      <c r="E4" s="652"/>
      <c r="F4" s="652"/>
      <c r="G4" s="652"/>
      <c r="H4" s="652"/>
      <c r="I4" s="652"/>
      <c r="J4" s="652"/>
      <c r="K4" s="652"/>
      <c r="L4" s="652"/>
      <c r="M4" s="652"/>
    </row>
    <row r="5" spans="2:13" s="232" customFormat="1" ht="30" customHeight="1" x14ac:dyDescent="0.25">
      <c r="B5" s="656" t="s">
        <v>253</v>
      </c>
      <c r="C5" s="657"/>
      <c r="D5" s="657"/>
      <c r="E5" s="657"/>
      <c r="F5" s="657"/>
      <c r="G5" s="657"/>
      <c r="H5" s="657"/>
      <c r="I5" s="657"/>
      <c r="J5" s="657"/>
      <c r="K5" s="657"/>
      <c r="L5" s="657"/>
      <c r="M5" s="657"/>
    </row>
    <row r="6" spans="2:13" s="232" customFormat="1" ht="22.5" customHeight="1" x14ac:dyDescent="0.25">
      <c r="B6" s="654" t="s">
        <v>33</v>
      </c>
      <c r="C6" s="654"/>
      <c r="D6" s="654"/>
      <c r="E6" s="654"/>
      <c r="F6" s="654"/>
      <c r="G6" s="654"/>
      <c r="H6" s="654"/>
      <c r="I6" s="654"/>
      <c r="J6" s="654"/>
      <c r="K6" s="654"/>
      <c r="L6" s="654"/>
      <c r="M6" s="654"/>
    </row>
    <row r="7" spans="2:13" s="232" customFormat="1" ht="16.5" customHeight="1" x14ac:dyDescent="0.25">
      <c r="B7" s="654" t="s">
        <v>198</v>
      </c>
      <c r="C7" s="654"/>
      <c r="D7" s="654"/>
      <c r="E7" s="654"/>
      <c r="F7" s="654"/>
      <c r="G7" s="654"/>
      <c r="H7" s="654"/>
      <c r="I7" s="654"/>
      <c r="J7" s="654"/>
      <c r="K7" s="654"/>
      <c r="L7" s="654"/>
      <c r="M7" s="654"/>
    </row>
    <row r="8" spans="2:13" s="232" customFormat="1" ht="8.25" customHeight="1" x14ac:dyDescent="0.25">
      <c r="B8" s="654"/>
      <c r="C8" s="654"/>
      <c r="D8" s="654"/>
      <c r="E8" s="654"/>
      <c r="F8" s="654"/>
      <c r="G8" s="654"/>
      <c r="H8" s="654"/>
      <c r="I8" s="654"/>
      <c r="J8" s="654"/>
      <c r="K8" s="654"/>
      <c r="L8" s="654"/>
      <c r="M8" s="654"/>
    </row>
    <row r="9" spans="2:13" s="232" customFormat="1" ht="16.5" customHeight="1" x14ac:dyDescent="0.25">
      <c r="B9" s="367"/>
      <c r="C9" s="367"/>
      <c r="D9" s="367"/>
      <c r="E9" s="367"/>
      <c r="F9" s="367"/>
      <c r="G9" s="367"/>
      <c r="H9" s="367"/>
      <c r="I9" s="367"/>
      <c r="J9" s="367"/>
      <c r="K9" s="367"/>
      <c r="L9" s="367"/>
      <c r="M9" s="367"/>
    </row>
    <row r="10" spans="2:13" s="232" customFormat="1" ht="12" customHeight="1" x14ac:dyDescent="0.25">
      <c r="B10" s="368" t="s">
        <v>199</v>
      </c>
      <c r="C10" s="368"/>
      <c r="D10" s="368"/>
      <c r="E10" s="368"/>
      <c r="F10" s="368"/>
      <c r="G10" s="368"/>
      <c r="H10" s="368"/>
      <c r="I10" s="368"/>
      <c r="J10" s="368"/>
      <c r="K10" s="368"/>
      <c r="L10" s="368"/>
      <c r="M10" s="368"/>
    </row>
    <row r="11" spans="2:13" s="232" customFormat="1" ht="30" customHeight="1" x14ac:dyDescent="0.25">
      <c r="B11" s="368" t="s">
        <v>200</v>
      </c>
      <c r="C11" s="368"/>
      <c r="D11" s="368"/>
      <c r="E11" s="368"/>
      <c r="F11" s="368"/>
      <c r="G11" s="368"/>
      <c r="H11" s="368"/>
      <c r="I11" s="368"/>
      <c r="J11" s="368"/>
      <c r="K11" s="368"/>
      <c r="L11" s="368"/>
      <c r="M11" s="368"/>
    </row>
    <row r="12" spans="2:13" s="232" customFormat="1" ht="24" customHeight="1" x14ac:dyDescent="0.25">
      <c r="B12" s="654" t="s">
        <v>201</v>
      </c>
      <c r="C12" s="654"/>
      <c r="D12" s="654"/>
      <c r="E12" s="654"/>
      <c r="F12" s="654"/>
      <c r="G12" s="654"/>
      <c r="H12" s="654"/>
      <c r="I12" s="654"/>
      <c r="J12" s="654"/>
      <c r="K12" s="654"/>
      <c r="L12" s="654"/>
      <c r="M12" s="654"/>
    </row>
    <row r="13" spans="2:13" s="232" customFormat="1" x14ac:dyDescent="0.25">
      <c r="B13" s="654"/>
      <c r="C13" s="654"/>
      <c r="D13" s="654"/>
      <c r="E13" s="654"/>
      <c r="F13" s="654"/>
      <c r="G13" s="654"/>
      <c r="H13" s="654"/>
      <c r="I13" s="654"/>
      <c r="J13" s="654"/>
      <c r="K13" s="654"/>
      <c r="L13" s="654"/>
      <c r="M13" s="654"/>
    </row>
    <row r="14" spans="2:13" s="232" customFormat="1" x14ac:dyDescent="0.25">
      <c r="B14" s="368"/>
      <c r="C14" s="368"/>
      <c r="D14" s="368"/>
      <c r="E14" s="368"/>
      <c r="F14" s="368"/>
      <c r="G14" s="368"/>
      <c r="H14" s="368"/>
      <c r="I14" s="368"/>
      <c r="J14" s="368"/>
      <c r="K14" s="368"/>
      <c r="L14" s="368"/>
      <c r="M14" s="368"/>
    </row>
    <row r="15" spans="2:13" s="232" customFormat="1" x14ac:dyDescent="0.25">
      <c r="B15" s="368" t="s">
        <v>254</v>
      </c>
      <c r="C15" s="368"/>
      <c r="D15" s="368"/>
      <c r="E15" s="368"/>
      <c r="F15" s="368"/>
      <c r="G15" s="368"/>
      <c r="H15" s="368"/>
      <c r="I15" s="368"/>
      <c r="J15" s="368"/>
      <c r="K15" s="368"/>
      <c r="L15" s="368"/>
      <c r="M15" s="368"/>
    </row>
    <row r="16" spans="2:13" s="232" customFormat="1" x14ac:dyDescent="0.25">
      <c r="B16" s="368"/>
      <c r="C16" s="368"/>
      <c r="D16" s="368"/>
      <c r="E16" s="368"/>
      <c r="F16" s="368"/>
      <c r="G16" s="368"/>
      <c r="H16" s="368"/>
      <c r="I16" s="368"/>
      <c r="J16" s="368"/>
      <c r="K16" s="368"/>
      <c r="L16" s="368"/>
      <c r="M16" s="368"/>
    </row>
    <row r="17" spans="2:13" s="232" customFormat="1" x14ac:dyDescent="0.25">
      <c r="B17" s="654" t="s">
        <v>274</v>
      </c>
      <c r="C17" s="654"/>
      <c r="D17" s="654"/>
      <c r="E17" s="654"/>
      <c r="F17" s="654"/>
      <c r="G17" s="654"/>
      <c r="H17" s="654"/>
      <c r="I17" s="654"/>
      <c r="J17" s="654"/>
      <c r="K17" s="654"/>
      <c r="L17" s="654"/>
      <c r="M17" s="654"/>
    </row>
    <row r="18" spans="2:13" s="232" customFormat="1" x14ac:dyDescent="0.25">
      <c r="B18" s="654"/>
      <c r="C18" s="654"/>
      <c r="D18" s="654"/>
      <c r="E18" s="654"/>
      <c r="F18" s="654"/>
      <c r="G18" s="654"/>
      <c r="H18" s="654"/>
      <c r="I18" s="654"/>
      <c r="J18" s="654"/>
      <c r="K18" s="654"/>
      <c r="L18" s="654"/>
      <c r="M18" s="654"/>
    </row>
    <row r="19" spans="2:13" s="232" customFormat="1" ht="9" customHeight="1" x14ac:dyDescent="0.25">
      <c r="B19" s="368"/>
      <c r="C19" s="368"/>
      <c r="D19" s="368"/>
      <c r="E19" s="368"/>
      <c r="F19" s="368"/>
      <c r="G19" s="368"/>
      <c r="H19" s="368"/>
      <c r="I19" s="368"/>
      <c r="J19" s="368"/>
      <c r="K19" s="368"/>
      <c r="L19" s="368"/>
      <c r="M19" s="368"/>
    </row>
    <row r="20" spans="2:13" s="232" customFormat="1" ht="29.25" customHeight="1" x14ac:dyDescent="0.25">
      <c r="B20" s="654" t="s">
        <v>236</v>
      </c>
      <c r="C20" s="654"/>
      <c r="D20" s="654"/>
      <c r="E20" s="654"/>
      <c r="F20" s="654"/>
      <c r="G20" s="654"/>
      <c r="H20" s="654"/>
      <c r="I20" s="654"/>
      <c r="J20" s="654"/>
      <c r="K20" s="654"/>
      <c r="L20" s="654"/>
      <c r="M20" s="654"/>
    </row>
    <row r="21" spans="2:13" s="232" customFormat="1" hidden="1" x14ac:dyDescent="0.25">
      <c r="B21" s="654"/>
      <c r="C21" s="654"/>
      <c r="D21" s="654"/>
      <c r="E21" s="654"/>
      <c r="F21" s="654"/>
      <c r="G21" s="654"/>
      <c r="H21" s="654"/>
      <c r="I21" s="654"/>
      <c r="J21" s="654"/>
      <c r="K21" s="654"/>
      <c r="L21" s="654"/>
      <c r="M21" s="654"/>
    </row>
    <row r="22" spans="2:13" s="232" customFormat="1" hidden="1" x14ac:dyDescent="0.25">
      <c r="B22" s="654"/>
      <c r="C22" s="654"/>
      <c r="D22" s="654"/>
      <c r="E22" s="654"/>
      <c r="F22" s="654"/>
      <c r="G22" s="654"/>
      <c r="H22" s="654"/>
      <c r="I22" s="654"/>
      <c r="J22" s="654"/>
      <c r="K22" s="654"/>
      <c r="L22" s="654"/>
      <c r="M22" s="654"/>
    </row>
    <row r="23" spans="2:13" s="232" customFormat="1" x14ac:dyDescent="0.25">
      <c r="B23" s="368"/>
      <c r="C23" s="368"/>
      <c r="D23" s="368"/>
      <c r="E23" s="368"/>
      <c r="F23" s="368"/>
      <c r="G23" s="368"/>
      <c r="H23" s="368"/>
      <c r="I23" s="368"/>
      <c r="J23" s="368"/>
      <c r="K23" s="368"/>
      <c r="L23" s="368"/>
      <c r="M23" s="368"/>
    </row>
    <row r="24" spans="2:13" s="232" customFormat="1" ht="19.5" x14ac:dyDescent="0.35">
      <c r="B24" s="369" t="s">
        <v>202</v>
      </c>
      <c r="C24" s="370"/>
      <c r="D24" s="370"/>
      <c r="E24" s="370"/>
      <c r="F24" s="370"/>
      <c r="G24" s="370"/>
      <c r="H24" s="370"/>
      <c r="I24" s="370"/>
      <c r="J24" s="368"/>
      <c r="K24" s="368"/>
      <c r="L24" s="368"/>
      <c r="M24" s="368"/>
    </row>
    <row r="25" spans="2:13" s="363" customFormat="1" x14ac:dyDescent="0.25">
      <c r="B25" s="655" t="s">
        <v>275</v>
      </c>
      <c r="C25" s="655"/>
      <c r="D25" s="655"/>
      <c r="E25" s="655"/>
      <c r="F25" s="655"/>
      <c r="G25" s="655"/>
      <c r="H25" s="655"/>
      <c r="I25" s="655"/>
      <c r="J25" s="655"/>
      <c r="K25" s="655"/>
      <c r="L25" s="655"/>
      <c r="M25" s="655"/>
    </row>
    <row r="26" spans="2:13" s="363" customFormat="1" x14ac:dyDescent="0.25">
      <c r="B26" s="655"/>
      <c r="C26" s="655"/>
      <c r="D26" s="655"/>
      <c r="E26" s="655"/>
      <c r="F26" s="655"/>
      <c r="G26" s="655"/>
      <c r="H26" s="655"/>
      <c r="I26" s="655"/>
      <c r="J26" s="655"/>
      <c r="K26" s="655"/>
      <c r="L26" s="655"/>
      <c r="M26" s="655"/>
    </row>
    <row r="27" spans="2:13" ht="21" customHeight="1" x14ac:dyDescent="0.25">
      <c r="B27" s="658" t="s">
        <v>276</v>
      </c>
      <c r="C27" s="658"/>
      <c r="D27" s="658"/>
      <c r="E27" s="658"/>
      <c r="F27" s="658"/>
      <c r="G27" s="658"/>
      <c r="H27" s="658"/>
      <c r="I27" s="658"/>
      <c r="J27" s="658"/>
      <c r="K27" s="658"/>
      <c r="L27" s="658"/>
      <c r="M27" s="658"/>
    </row>
    <row r="28" spans="2:13" x14ac:dyDescent="0.25">
      <c r="B28" s="658"/>
      <c r="C28" s="658"/>
      <c r="D28" s="658"/>
      <c r="E28" s="658"/>
      <c r="F28" s="658"/>
      <c r="G28" s="658"/>
      <c r="H28" s="658"/>
      <c r="I28" s="658"/>
      <c r="J28" s="658"/>
      <c r="K28" s="658"/>
      <c r="L28" s="658"/>
      <c r="M28" s="658"/>
    </row>
    <row r="29" spans="2:13" x14ac:dyDescent="0.25">
      <c r="B29" s="658"/>
      <c r="C29" s="658"/>
      <c r="D29" s="658"/>
      <c r="E29" s="658"/>
      <c r="F29" s="658"/>
      <c r="G29" s="658"/>
      <c r="H29" s="658"/>
      <c r="I29" s="658"/>
      <c r="J29" s="658"/>
      <c r="K29" s="658"/>
      <c r="L29" s="658"/>
      <c r="M29" s="658"/>
    </row>
    <row r="30" spans="2:13" ht="32.25" customHeight="1" x14ac:dyDescent="0.25">
      <c r="B30" s="655" t="s">
        <v>277</v>
      </c>
      <c r="C30" s="655"/>
      <c r="D30" s="655"/>
      <c r="E30" s="655"/>
      <c r="F30" s="655"/>
      <c r="G30" s="655"/>
      <c r="H30" s="655"/>
      <c r="I30" s="655"/>
      <c r="J30" s="655"/>
      <c r="K30" s="655"/>
      <c r="L30" s="655"/>
      <c r="M30" s="655"/>
    </row>
    <row r="31" spans="2:13" x14ac:dyDescent="0.25">
      <c r="B31" s="655"/>
      <c r="C31" s="655"/>
      <c r="D31" s="655"/>
      <c r="E31" s="655"/>
      <c r="F31" s="655"/>
      <c r="G31" s="655"/>
      <c r="H31" s="655"/>
      <c r="I31" s="655"/>
      <c r="J31" s="655"/>
      <c r="K31" s="655"/>
      <c r="L31" s="655"/>
      <c r="M31" s="655"/>
    </row>
    <row r="32" spans="2:13" x14ac:dyDescent="0.25">
      <c r="B32" s="365"/>
      <c r="C32" s="365"/>
      <c r="D32" s="365"/>
      <c r="E32" s="365"/>
      <c r="F32" s="365"/>
      <c r="G32" s="365"/>
      <c r="H32" s="365"/>
      <c r="I32" s="365"/>
      <c r="J32" s="365"/>
      <c r="K32" s="365"/>
      <c r="L32" s="365"/>
      <c r="M32" s="365"/>
    </row>
    <row r="33" spans="2:13" x14ac:dyDescent="0.25">
      <c r="B33" s="655" t="s">
        <v>148</v>
      </c>
      <c r="C33" s="655"/>
      <c r="D33" s="655"/>
      <c r="E33" s="655"/>
      <c r="F33" s="655"/>
      <c r="G33" s="655"/>
      <c r="H33" s="655"/>
      <c r="I33" s="655"/>
      <c r="J33" s="655"/>
      <c r="K33" s="655"/>
      <c r="L33" s="655"/>
      <c r="M33" s="655"/>
    </row>
    <row r="34" spans="2:13" x14ac:dyDescent="0.25">
      <c r="B34" s="655"/>
      <c r="C34" s="655"/>
      <c r="D34" s="655"/>
      <c r="E34" s="655"/>
      <c r="F34" s="655"/>
      <c r="G34" s="655"/>
      <c r="H34" s="655"/>
      <c r="I34" s="655"/>
      <c r="J34" s="655"/>
      <c r="K34" s="655"/>
      <c r="L34" s="655"/>
      <c r="M34" s="655"/>
    </row>
    <row r="35" spans="2:13" x14ac:dyDescent="0.25">
      <c r="B35" s="371"/>
      <c r="C35" s="371"/>
      <c r="D35" s="371"/>
      <c r="E35" s="371"/>
      <c r="F35" s="371"/>
      <c r="G35" s="371"/>
      <c r="H35" s="371"/>
      <c r="I35" s="371"/>
      <c r="J35" s="371"/>
      <c r="K35" s="371"/>
      <c r="L35" s="371"/>
      <c r="M35" s="371"/>
    </row>
    <row r="36" spans="2:13" s="363" customFormat="1" ht="74.25" customHeight="1" x14ac:dyDescent="0.25">
      <c r="B36" s="653" t="s">
        <v>241</v>
      </c>
      <c r="C36" s="653"/>
      <c r="D36" s="653"/>
      <c r="E36" s="653"/>
      <c r="F36" s="653"/>
      <c r="G36" s="653"/>
      <c r="H36" s="653"/>
      <c r="I36" s="653"/>
      <c r="J36" s="653"/>
      <c r="K36" s="653"/>
      <c r="L36" s="653"/>
      <c r="M36" s="653"/>
    </row>
    <row r="37" spans="2:13" s="363" customFormat="1" ht="96.75" customHeight="1" x14ac:dyDescent="0.25">
      <c r="B37" s="653" t="s">
        <v>255</v>
      </c>
      <c r="C37" s="653"/>
      <c r="D37" s="653"/>
      <c r="E37" s="653"/>
      <c r="F37" s="653"/>
      <c r="G37" s="653"/>
      <c r="H37" s="653"/>
      <c r="I37" s="653"/>
      <c r="J37" s="653"/>
      <c r="K37" s="653"/>
      <c r="L37" s="653"/>
      <c r="M37" s="653"/>
    </row>
    <row r="38" spans="2:13" ht="24.75" hidden="1" customHeight="1" x14ac:dyDescent="0.25">
      <c r="B38" s="653" t="s">
        <v>226</v>
      </c>
      <c r="C38" s="653"/>
      <c r="D38" s="653"/>
      <c r="E38" s="653"/>
      <c r="F38" s="653"/>
      <c r="G38" s="653"/>
      <c r="H38" s="653"/>
      <c r="I38" s="653"/>
      <c r="J38" s="653"/>
      <c r="K38" s="653"/>
      <c r="L38" s="653"/>
      <c r="M38" s="653"/>
    </row>
    <row r="39" spans="2:13" hidden="1" x14ac:dyDescent="0.25">
      <c r="B39" s="653"/>
      <c r="C39" s="653"/>
      <c r="D39" s="653"/>
      <c r="E39" s="653"/>
      <c r="F39" s="653"/>
      <c r="G39" s="653"/>
      <c r="H39" s="653"/>
      <c r="I39" s="653"/>
      <c r="J39" s="653"/>
      <c r="K39" s="653"/>
      <c r="L39" s="653"/>
      <c r="M39" s="653"/>
    </row>
    <row r="40" spans="2:13" ht="46.5" hidden="1" customHeight="1" x14ac:dyDescent="0.25">
      <c r="B40" s="653"/>
      <c r="C40" s="653"/>
      <c r="D40" s="653"/>
      <c r="E40" s="653"/>
      <c r="F40" s="653"/>
      <c r="G40" s="653"/>
      <c r="H40" s="653"/>
      <c r="I40" s="653"/>
      <c r="J40" s="653"/>
      <c r="K40" s="653"/>
      <c r="L40" s="653"/>
      <c r="M40" s="653"/>
    </row>
    <row r="41" spans="2:13" hidden="1" x14ac:dyDescent="0.25">
      <c r="B41" s="653"/>
      <c r="C41" s="653"/>
      <c r="D41" s="653"/>
      <c r="E41" s="653"/>
      <c r="F41" s="653"/>
      <c r="G41" s="653"/>
      <c r="H41" s="653"/>
      <c r="I41" s="653"/>
      <c r="J41" s="653"/>
      <c r="K41" s="653"/>
      <c r="L41" s="653"/>
      <c r="M41" s="653"/>
    </row>
    <row r="42" spans="2:13" hidden="1" x14ac:dyDescent="0.25">
      <c r="B42" s="653"/>
      <c r="C42" s="653"/>
      <c r="D42" s="653"/>
      <c r="E42" s="653"/>
      <c r="F42" s="653"/>
      <c r="G42" s="653"/>
      <c r="H42" s="653"/>
      <c r="I42" s="653"/>
      <c r="J42" s="653"/>
      <c r="K42" s="653"/>
      <c r="L42" s="653"/>
      <c r="M42" s="653"/>
    </row>
    <row r="43" spans="2:13" hidden="1" x14ac:dyDescent="0.25">
      <c r="B43" s="653"/>
      <c r="C43" s="653"/>
      <c r="D43" s="653"/>
      <c r="E43" s="653"/>
      <c r="F43" s="653"/>
      <c r="G43" s="653"/>
      <c r="H43" s="653"/>
      <c r="I43" s="653"/>
      <c r="J43" s="653"/>
      <c r="K43" s="653"/>
      <c r="L43" s="653"/>
      <c r="M43" s="653"/>
    </row>
    <row r="44" spans="2:13" hidden="1" x14ac:dyDescent="0.25">
      <c r="B44" s="653"/>
      <c r="C44" s="653"/>
      <c r="D44" s="653"/>
      <c r="E44" s="653"/>
      <c r="F44" s="653"/>
      <c r="G44" s="653"/>
      <c r="H44" s="653"/>
      <c r="I44" s="653"/>
      <c r="J44" s="653"/>
      <c r="K44" s="653"/>
      <c r="L44" s="653"/>
      <c r="M44" s="653"/>
    </row>
    <row r="45" spans="2:13" hidden="1" x14ac:dyDescent="0.25">
      <c r="B45" s="653"/>
      <c r="C45" s="653"/>
      <c r="D45" s="653"/>
      <c r="E45" s="653"/>
      <c r="F45" s="653"/>
      <c r="G45" s="653"/>
      <c r="H45" s="653"/>
      <c r="I45" s="653"/>
      <c r="J45" s="653"/>
      <c r="K45" s="653"/>
      <c r="L45" s="653"/>
      <c r="M45" s="653"/>
    </row>
    <row r="46" spans="2:13" hidden="1" x14ac:dyDescent="0.25">
      <c r="B46" s="653"/>
      <c r="C46" s="653"/>
      <c r="D46" s="653"/>
      <c r="E46" s="653"/>
      <c r="F46" s="653"/>
      <c r="G46" s="653"/>
      <c r="H46" s="653"/>
      <c r="I46" s="653"/>
      <c r="J46" s="653"/>
      <c r="K46" s="653"/>
      <c r="L46" s="653"/>
      <c r="M46" s="653"/>
    </row>
    <row r="47" spans="2:13" hidden="1" x14ac:dyDescent="0.25">
      <c r="B47" s="653"/>
      <c r="C47" s="653"/>
      <c r="D47" s="653"/>
      <c r="E47" s="653"/>
      <c r="F47" s="653"/>
      <c r="G47" s="653"/>
      <c r="H47" s="653"/>
      <c r="I47" s="653"/>
      <c r="J47" s="653"/>
      <c r="K47" s="653"/>
      <c r="L47" s="653"/>
      <c r="M47" s="653"/>
    </row>
    <row r="48" spans="2:13" hidden="1" x14ac:dyDescent="0.25">
      <c r="B48" s="653"/>
      <c r="C48" s="653"/>
      <c r="D48" s="653"/>
      <c r="E48" s="653"/>
      <c r="F48" s="653"/>
      <c r="G48" s="653"/>
      <c r="H48" s="653"/>
      <c r="I48" s="653"/>
      <c r="J48" s="653"/>
      <c r="K48" s="653"/>
      <c r="L48" s="653"/>
      <c r="M48" s="653"/>
    </row>
    <row r="49" spans="2:13" hidden="1" x14ac:dyDescent="0.25">
      <c r="B49" s="653"/>
      <c r="C49" s="653"/>
      <c r="D49" s="653"/>
      <c r="E49" s="653"/>
      <c r="F49" s="653"/>
      <c r="G49" s="653"/>
      <c r="H49" s="653"/>
      <c r="I49" s="653"/>
      <c r="J49" s="653"/>
      <c r="K49" s="653"/>
      <c r="L49" s="653"/>
      <c r="M49" s="653"/>
    </row>
    <row r="50" spans="2:13" hidden="1" x14ac:dyDescent="0.25">
      <c r="B50" s="653"/>
      <c r="C50" s="653"/>
      <c r="D50" s="653"/>
      <c r="E50" s="653"/>
      <c r="F50" s="653"/>
      <c r="G50" s="653"/>
      <c r="H50" s="653"/>
      <c r="I50" s="653"/>
      <c r="J50" s="653"/>
      <c r="K50" s="653"/>
      <c r="L50" s="653"/>
      <c r="M50" s="653"/>
    </row>
    <row r="51" spans="2:13" hidden="1" x14ac:dyDescent="0.25">
      <c r="B51" s="653"/>
      <c r="C51" s="653"/>
      <c r="D51" s="653"/>
      <c r="E51" s="653"/>
      <c r="F51" s="653"/>
      <c r="G51" s="653"/>
      <c r="H51" s="653"/>
      <c r="I51" s="653"/>
      <c r="J51" s="653"/>
      <c r="K51" s="653"/>
      <c r="L51" s="653"/>
      <c r="M51" s="653"/>
    </row>
    <row r="52" spans="2:13" ht="75" hidden="1" customHeight="1" x14ac:dyDescent="0.25">
      <c r="B52" s="653"/>
      <c r="C52" s="653"/>
      <c r="D52" s="653"/>
      <c r="E52" s="653"/>
      <c r="F52" s="653"/>
      <c r="G52" s="653"/>
      <c r="H52" s="653"/>
      <c r="I52" s="653"/>
      <c r="J52" s="653"/>
      <c r="K52" s="653"/>
      <c r="L52" s="653"/>
      <c r="M52" s="653"/>
    </row>
    <row r="53" spans="2:13" ht="64.5" hidden="1" customHeight="1" x14ac:dyDescent="0.25">
      <c r="B53" s="653"/>
      <c r="C53" s="653"/>
      <c r="D53" s="653"/>
      <c r="E53" s="653"/>
      <c r="F53" s="653"/>
      <c r="G53" s="653"/>
      <c r="H53" s="653"/>
      <c r="I53" s="653"/>
      <c r="J53" s="653"/>
      <c r="K53" s="653"/>
      <c r="L53" s="653"/>
      <c r="M53" s="653"/>
    </row>
    <row r="54" spans="2:13" ht="36" hidden="1" customHeight="1" x14ac:dyDescent="0.25">
      <c r="B54" s="653"/>
      <c r="C54" s="653"/>
      <c r="D54" s="653"/>
      <c r="E54" s="653"/>
      <c r="F54" s="653"/>
      <c r="G54" s="653"/>
      <c r="H54" s="653"/>
      <c r="I54" s="653"/>
      <c r="J54" s="653"/>
      <c r="K54" s="653"/>
      <c r="L54" s="653"/>
      <c r="M54" s="653"/>
    </row>
    <row r="55" spans="2:13" hidden="1" x14ac:dyDescent="0.25">
      <c r="B55" s="653"/>
      <c r="C55" s="653"/>
      <c r="D55" s="653"/>
      <c r="E55" s="653"/>
      <c r="F55" s="653"/>
      <c r="G55" s="653"/>
      <c r="H55" s="653"/>
      <c r="I55" s="653"/>
      <c r="J55" s="653"/>
      <c r="K55" s="653"/>
      <c r="L55" s="653"/>
      <c r="M55" s="653"/>
    </row>
    <row r="56" spans="2:13" ht="20.100000000000001" hidden="1" customHeight="1" x14ac:dyDescent="0.25">
      <c r="B56" s="653"/>
      <c r="C56" s="653"/>
      <c r="D56" s="653"/>
      <c r="E56" s="653"/>
      <c r="F56" s="653"/>
      <c r="G56" s="653"/>
      <c r="H56" s="653"/>
      <c r="I56" s="653"/>
      <c r="J56" s="653"/>
      <c r="K56" s="653"/>
      <c r="L56" s="653"/>
      <c r="M56" s="653"/>
    </row>
    <row r="57" spans="2:13" hidden="1" x14ac:dyDescent="0.25">
      <c r="B57" s="653"/>
      <c r="C57" s="653"/>
      <c r="D57" s="653"/>
      <c r="E57" s="653"/>
      <c r="F57" s="653"/>
      <c r="G57" s="653"/>
      <c r="H57" s="653"/>
      <c r="I57" s="653"/>
      <c r="J57" s="653"/>
      <c r="K57" s="653"/>
      <c r="L57" s="653"/>
      <c r="M57" s="653"/>
    </row>
    <row r="58" spans="2:13" hidden="1" x14ac:dyDescent="0.25">
      <c r="B58" s="653"/>
      <c r="C58" s="653"/>
      <c r="D58" s="653"/>
      <c r="E58" s="653"/>
      <c r="F58" s="653"/>
      <c r="G58" s="653"/>
      <c r="H58" s="653"/>
      <c r="I58" s="653"/>
      <c r="J58" s="653"/>
      <c r="K58" s="653"/>
      <c r="L58" s="653"/>
      <c r="M58" s="653"/>
    </row>
    <row r="59" spans="2:13" hidden="1" x14ac:dyDescent="0.25">
      <c r="B59" s="653"/>
      <c r="C59" s="653"/>
      <c r="D59" s="653"/>
      <c r="E59" s="653"/>
      <c r="F59" s="653"/>
      <c r="G59" s="653"/>
      <c r="H59" s="653"/>
      <c r="I59" s="653"/>
      <c r="J59" s="653"/>
      <c r="K59" s="653"/>
      <c r="L59" s="653"/>
      <c r="M59" s="653"/>
    </row>
    <row r="60" spans="2:13" hidden="1" x14ac:dyDescent="0.25">
      <c r="B60" s="653"/>
      <c r="C60" s="653"/>
      <c r="D60" s="653"/>
      <c r="E60" s="653"/>
      <c r="F60" s="653"/>
      <c r="G60" s="653"/>
      <c r="H60" s="653"/>
      <c r="I60" s="653"/>
      <c r="J60" s="653"/>
      <c r="K60" s="653"/>
      <c r="L60" s="653"/>
      <c r="M60" s="653"/>
    </row>
    <row r="61" spans="2:13" hidden="1" x14ac:dyDescent="0.25">
      <c r="B61" s="653"/>
      <c r="C61" s="653"/>
      <c r="D61" s="653"/>
      <c r="E61" s="653"/>
      <c r="F61" s="653"/>
      <c r="G61" s="653"/>
      <c r="H61" s="653"/>
      <c r="I61" s="653"/>
      <c r="J61" s="653"/>
      <c r="K61" s="653"/>
      <c r="L61" s="653"/>
      <c r="M61" s="653"/>
    </row>
    <row r="62" spans="2:13" hidden="1" x14ac:dyDescent="0.25">
      <c r="B62" s="653"/>
      <c r="C62" s="653"/>
      <c r="D62" s="653"/>
      <c r="E62" s="653"/>
      <c r="F62" s="653"/>
      <c r="G62" s="653"/>
      <c r="H62" s="653"/>
      <c r="I62" s="653"/>
      <c r="J62" s="653"/>
      <c r="K62" s="653"/>
      <c r="L62" s="653"/>
      <c r="M62" s="653"/>
    </row>
    <row r="63" spans="2:13" hidden="1" x14ac:dyDescent="0.25">
      <c r="B63" s="653"/>
      <c r="C63" s="653"/>
      <c r="D63" s="653"/>
      <c r="E63" s="653"/>
      <c r="F63" s="653"/>
      <c r="G63" s="653"/>
      <c r="H63" s="653"/>
      <c r="I63" s="653"/>
      <c r="J63" s="653"/>
      <c r="K63" s="653"/>
      <c r="L63" s="653"/>
      <c r="M63" s="653"/>
    </row>
    <row r="64" spans="2:13" hidden="1" x14ac:dyDescent="0.25">
      <c r="B64" s="653"/>
      <c r="C64" s="653"/>
      <c r="D64" s="653"/>
      <c r="E64" s="653"/>
      <c r="F64" s="653"/>
      <c r="G64" s="653"/>
      <c r="H64" s="653"/>
      <c r="I64" s="653"/>
      <c r="J64" s="653"/>
      <c r="K64" s="653"/>
      <c r="L64" s="653"/>
      <c r="M64" s="653"/>
    </row>
    <row r="65" spans="2:13" hidden="1" x14ac:dyDescent="0.25">
      <c r="B65" s="653"/>
      <c r="C65" s="653"/>
      <c r="D65" s="653"/>
      <c r="E65" s="653"/>
      <c r="F65" s="653"/>
      <c r="G65" s="653"/>
      <c r="H65" s="653"/>
      <c r="I65" s="653"/>
      <c r="J65" s="653"/>
      <c r="K65" s="653"/>
      <c r="L65" s="653"/>
      <c r="M65" s="653"/>
    </row>
    <row r="66" spans="2:13" hidden="1" x14ac:dyDescent="0.25">
      <c r="B66" s="653"/>
      <c r="C66" s="653"/>
      <c r="D66" s="653"/>
      <c r="E66" s="653"/>
      <c r="F66" s="653"/>
      <c r="G66" s="653"/>
      <c r="H66" s="653"/>
      <c r="I66" s="653"/>
      <c r="J66" s="653"/>
      <c r="K66" s="653"/>
      <c r="L66" s="653"/>
      <c r="M66" s="653"/>
    </row>
    <row r="67" spans="2:13" hidden="1" x14ac:dyDescent="0.25">
      <c r="B67" s="653"/>
      <c r="C67" s="653"/>
      <c r="D67" s="653"/>
      <c r="E67" s="653"/>
      <c r="F67" s="653"/>
      <c r="G67" s="653"/>
      <c r="H67" s="653"/>
      <c r="I67" s="653"/>
      <c r="J67" s="653"/>
      <c r="K67" s="653"/>
      <c r="L67" s="653"/>
      <c r="M67" s="653"/>
    </row>
    <row r="68" spans="2:13" hidden="1" x14ac:dyDescent="0.25">
      <c r="B68" s="653"/>
      <c r="C68" s="653"/>
      <c r="D68" s="653"/>
      <c r="E68" s="653"/>
      <c r="F68" s="653"/>
      <c r="G68" s="653"/>
      <c r="H68" s="653"/>
      <c r="I68" s="653"/>
      <c r="J68" s="653"/>
      <c r="K68" s="653"/>
      <c r="L68" s="653"/>
      <c r="M68" s="653"/>
    </row>
    <row r="69" spans="2:13" hidden="1" x14ac:dyDescent="0.25">
      <c r="B69" s="653"/>
      <c r="C69" s="653"/>
      <c r="D69" s="653"/>
      <c r="E69" s="653"/>
      <c r="F69" s="653"/>
      <c r="G69" s="653"/>
      <c r="H69" s="653"/>
      <c r="I69" s="653"/>
      <c r="J69" s="653"/>
      <c r="K69" s="653"/>
      <c r="L69" s="653"/>
      <c r="M69" s="653"/>
    </row>
    <row r="70" spans="2:13" hidden="1" x14ac:dyDescent="0.25">
      <c r="B70" s="653"/>
      <c r="C70" s="653"/>
      <c r="D70" s="653"/>
      <c r="E70" s="653"/>
      <c r="F70" s="653"/>
      <c r="G70" s="653"/>
      <c r="H70" s="653"/>
      <c r="I70" s="653"/>
      <c r="J70" s="653"/>
      <c r="K70" s="653"/>
      <c r="L70" s="653"/>
      <c r="M70" s="653"/>
    </row>
    <row r="71" spans="2:13" hidden="1" x14ac:dyDescent="0.25">
      <c r="B71" s="653"/>
      <c r="C71" s="653"/>
      <c r="D71" s="653"/>
      <c r="E71" s="653"/>
      <c r="F71" s="653"/>
      <c r="G71" s="653"/>
      <c r="H71" s="653"/>
      <c r="I71" s="653"/>
      <c r="J71" s="653"/>
      <c r="K71" s="653"/>
      <c r="L71" s="653"/>
      <c r="M71" s="653"/>
    </row>
    <row r="72" spans="2:13" hidden="1" x14ac:dyDescent="0.25">
      <c r="B72" s="653"/>
      <c r="C72" s="653"/>
      <c r="D72" s="653"/>
      <c r="E72" s="653"/>
      <c r="F72" s="653"/>
      <c r="G72" s="653"/>
      <c r="H72" s="653"/>
      <c r="I72" s="653"/>
      <c r="J72" s="653"/>
      <c r="K72" s="653"/>
      <c r="L72" s="653"/>
      <c r="M72" s="653"/>
    </row>
    <row r="73" spans="2:13" hidden="1" x14ac:dyDescent="0.25">
      <c r="B73" s="653"/>
      <c r="C73" s="653"/>
      <c r="D73" s="653"/>
      <c r="E73" s="653"/>
      <c r="F73" s="653"/>
      <c r="G73" s="653"/>
      <c r="H73" s="653"/>
      <c r="I73" s="653"/>
      <c r="J73" s="653"/>
      <c r="K73" s="653"/>
      <c r="L73" s="653"/>
      <c r="M73" s="653"/>
    </row>
    <row r="74" spans="2:13" hidden="1" x14ac:dyDescent="0.25">
      <c r="B74" s="653"/>
      <c r="C74" s="653"/>
      <c r="D74" s="653"/>
      <c r="E74" s="653"/>
      <c r="F74" s="653"/>
      <c r="G74" s="653"/>
      <c r="H74" s="653"/>
      <c r="I74" s="653"/>
      <c r="J74" s="653"/>
      <c r="K74" s="653"/>
      <c r="L74" s="653"/>
      <c r="M74" s="653"/>
    </row>
    <row r="75" spans="2:13" hidden="1" x14ac:dyDescent="0.25">
      <c r="B75" s="653"/>
      <c r="C75" s="653"/>
      <c r="D75" s="653"/>
      <c r="E75" s="653"/>
      <c r="F75" s="653"/>
      <c r="G75" s="653"/>
      <c r="H75" s="653"/>
      <c r="I75" s="653"/>
      <c r="J75" s="653"/>
      <c r="K75" s="653"/>
      <c r="L75" s="653"/>
      <c r="M75" s="653"/>
    </row>
    <row r="76" spans="2:13" hidden="1" x14ac:dyDescent="0.25">
      <c r="B76" s="653"/>
      <c r="C76" s="653"/>
      <c r="D76" s="653"/>
      <c r="E76" s="653"/>
      <c r="F76" s="653"/>
      <c r="G76" s="653"/>
      <c r="H76" s="653"/>
      <c r="I76" s="653"/>
      <c r="J76" s="653"/>
      <c r="K76" s="653"/>
      <c r="L76" s="653"/>
      <c r="M76" s="653"/>
    </row>
    <row r="77" spans="2:13" hidden="1" x14ac:dyDescent="0.25">
      <c r="B77" s="653"/>
      <c r="C77" s="653"/>
      <c r="D77" s="653"/>
      <c r="E77" s="653"/>
      <c r="F77" s="653"/>
      <c r="G77" s="653"/>
      <c r="H77" s="653"/>
      <c r="I77" s="653"/>
      <c r="J77" s="653"/>
      <c r="K77" s="653"/>
      <c r="L77" s="653"/>
      <c r="M77" s="653"/>
    </row>
    <row r="78" spans="2:13" hidden="1" x14ac:dyDescent="0.25">
      <c r="B78" s="653"/>
      <c r="C78" s="653"/>
      <c r="D78" s="653"/>
      <c r="E78" s="653"/>
      <c r="F78" s="653"/>
      <c r="G78" s="653"/>
      <c r="H78" s="653"/>
      <c r="I78" s="653"/>
      <c r="J78" s="653"/>
      <c r="K78" s="653"/>
      <c r="L78" s="653"/>
      <c r="M78" s="653"/>
    </row>
    <row r="79" spans="2:13" hidden="1" x14ac:dyDescent="0.25">
      <c r="B79" s="653"/>
      <c r="C79" s="653"/>
      <c r="D79" s="653"/>
      <c r="E79" s="653"/>
      <c r="F79" s="653"/>
      <c r="G79" s="653"/>
      <c r="H79" s="653"/>
      <c r="I79" s="653"/>
      <c r="J79" s="653"/>
      <c r="K79" s="653"/>
      <c r="L79" s="653"/>
      <c r="M79" s="653"/>
    </row>
    <row r="80" spans="2:13" hidden="1" x14ac:dyDescent="0.25">
      <c r="B80" s="653"/>
      <c r="C80" s="653"/>
      <c r="D80" s="653"/>
      <c r="E80" s="653"/>
      <c r="F80" s="653"/>
      <c r="G80" s="653"/>
      <c r="H80" s="653"/>
      <c r="I80" s="653"/>
      <c r="J80" s="653"/>
      <c r="K80" s="653"/>
      <c r="L80" s="653"/>
      <c r="M80" s="653"/>
    </row>
    <row r="81" spans="2:13" hidden="1" x14ac:dyDescent="0.25">
      <c r="B81" s="653"/>
      <c r="C81" s="653"/>
      <c r="D81" s="653"/>
      <c r="E81" s="653"/>
      <c r="F81" s="653"/>
      <c r="G81" s="653"/>
      <c r="H81" s="653"/>
      <c r="I81" s="653"/>
      <c r="J81" s="653"/>
      <c r="K81" s="653"/>
      <c r="L81" s="653"/>
      <c r="M81" s="653"/>
    </row>
    <row r="82" spans="2:13" hidden="1" x14ac:dyDescent="0.25">
      <c r="B82" s="653"/>
      <c r="C82" s="653"/>
      <c r="D82" s="653"/>
      <c r="E82" s="653"/>
      <c r="F82" s="653"/>
      <c r="G82" s="653"/>
      <c r="H82" s="653"/>
      <c r="I82" s="653"/>
      <c r="J82" s="653"/>
      <c r="K82" s="653"/>
      <c r="L82" s="653"/>
      <c r="M82" s="653"/>
    </row>
    <row r="83" spans="2:13" ht="27.75" hidden="1" customHeight="1" x14ac:dyDescent="0.25">
      <c r="B83" s="653"/>
      <c r="C83" s="653"/>
      <c r="D83" s="653"/>
      <c r="E83" s="653"/>
      <c r="F83" s="653"/>
      <c r="G83" s="653"/>
      <c r="H83" s="653"/>
      <c r="I83" s="653"/>
      <c r="J83" s="653"/>
      <c r="K83" s="653"/>
      <c r="L83" s="653"/>
      <c r="M83" s="653"/>
    </row>
    <row r="84" spans="2:13" hidden="1" x14ac:dyDescent="0.25">
      <c r="B84" s="653"/>
      <c r="C84" s="653"/>
      <c r="D84" s="653"/>
      <c r="E84" s="653"/>
      <c r="F84" s="653"/>
      <c r="G84" s="653"/>
      <c r="H84" s="653"/>
      <c r="I84" s="653"/>
      <c r="J84" s="653"/>
      <c r="K84" s="653"/>
      <c r="L84" s="653"/>
      <c r="M84" s="653"/>
    </row>
    <row r="85" spans="2:13" hidden="1" x14ac:dyDescent="0.25">
      <c r="B85" s="653"/>
      <c r="C85" s="653"/>
      <c r="D85" s="653"/>
      <c r="E85" s="653"/>
      <c r="F85" s="653"/>
      <c r="G85" s="653"/>
      <c r="H85" s="653"/>
      <c r="I85" s="653"/>
      <c r="J85" s="653"/>
      <c r="K85" s="653"/>
      <c r="L85" s="653"/>
      <c r="M85" s="653"/>
    </row>
    <row r="86" spans="2:13" hidden="1" x14ac:dyDescent="0.25">
      <c r="B86" s="653"/>
      <c r="C86" s="653"/>
      <c r="D86" s="653"/>
      <c r="E86" s="653"/>
      <c r="F86" s="653"/>
      <c r="G86" s="653"/>
      <c r="H86" s="653"/>
      <c r="I86" s="653"/>
      <c r="J86" s="653"/>
      <c r="K86" s="653"/>
      <c r="L86" s="653"/>
      <c r="M86" s="653"/>
    </row>
    <row r="87" spans="2:13" hidden="1" x14ac:dyDescent="0.25">
      <c r="B87" s="653"/>
      <c r="C87" s="653"/>
      <c r="D87" s="653"/>
      <c r="E87" s="653"/>
      <c r="F87" s="653"/>
      <c r="G87" s="653"/>
      <c r="H87" s="653"/>
      <c r="I87" s="653"/>
      <c r="J87" s="653"/>
      <c r="K87" s="653"/>
      <c r="L87" s="653"/>
      <c r="M87" s="653"/>
    </row>
    <row r="88" spans="2:13" hidden="1" x14ac:dyDescent="0.25">
      <c r="B88" s="653"/>
      <c r="C88" s="653"/>
      <c r="D88" s="653"/>
      <c r="E88" s="653"/>
      <c r="F88" s="653"/>
      <c r="G88" s="653"/>
      <c r="H88" s="653"/>
      <c r="I88" s="653"/>
      <c r="J88" s="653"/>
      <c r="K88" s="653"/>
      <c r="L88" s="653"/>
      <c r="M88" s="653"/>
    </row>
    <row r="89" spans="2:13" hidden="1" x14ac:dyDescent="0.25">
      <c r="B89" s="653"/>
      <c r="C89" s="653"/>
      <c r="D89" s="653"/>
      <c r="E89" s="653"/>
      <c r="F89" s="653"/>
      <c r="G89" s="653"/>
      <c r="H89" s="653"/>
      <c r="I89" s="653"/>
      <c r="J89" s="653"/>
      <c r="K89" s="653"/>
      <c r="L89" s="653"/>
      <c r="M89" s="653"/>
    </row>
    <row r="90" spans="2:13" hidden="1" x14ac:dyDescent="0.25">
      <c r="B90" s="653"/>
      <c r="C90" s="653"/>
      <c r="D90" s="653"/>
      <c r="E90" s="653"/>
      <c r="F90" s="653"/>
      <c r="G90" s="653"/>
      <c r="H90" s="653"/>
      <c r="I90" s="653"/>
      <c r="J90" s="653"/>
      <c r="K90" s="653"/>
      <c r="L90" s="653"/>
      <c r="M90" s="653"/>
    </row>
    <row r="91" spans="2:13" hidden="1" x14ac:dyDescent="0.25">
      <c r="B91" s="653"/>
      <c r="C91" s="653"/>
      <c r="D91" s="653"/>
      <c r="E91" s="653"/>
      <c r="F91" s="653"/>
      <c r="G91" s="653"/>
      <c r="H91" s="653"/>
      <c r="I91" s="653"/>
      <c r="J91" s="653"/>
      <c r="K91" s="653"/>
      <c r="L91" s="653"/>
      <c r="M91" s="653"/>
    </row>
    <row r="92" spans="2:13" hidden="1" x14ac:dyDescent="0.25">
      <c r="B92" s="653"/>
      <c r="C92" s="653"/>
      <c r="D92" s="653"/>
      <c r="E92" s="653"/>
      <c r="F92" s="653"/>
      <c r="G92" s="653"/>
      <c r="H92" s="653"/>
      <c r="I92" s="653"/>
      <c r="J92" s="653"/>
      <c r="K92" s="653"/>
      <c r="L92" s="653"/>
      <c r="M92" s="653"/>
    </row>
    <row r="93" spans="2:13" hidden="1" x14ac:dyDescent="0.25">
      <c r="B93" s="653"/>
      <c r="C93" s="653"/>
      <c r="D93" s="653"/>
      <c r="E93" s="653"/>
      <c r="F93" s="653"/>
      <c r="G93" s="653"/>
      <c r="H93" s="653"/>
      <c r="I93" s="653"/>
      <c r="J93" s="653"/>
      <c r="K93" s="653"/>
      <c r="L93" s="653"/>
      <c r="M93" s="653"/>
    </row>
    <row r="94" spans="2:13" ht="18" customHeight="1" x14ac:dyDescent="0.25"/>
    <row r="95" spans="2:13" x14ac:dyDescent="0.25">
      <c r="B95" s="362"/>
      <c r="C95" s="362"/>
      <c r="D95" s="362"/>
      <c r="E95" s="362"/>
      <c r="F95" s="362"/>
      <c r="G95" s="362"/>
      <c r="H95" s="362"/>
      <c r="I95" s="362"/>
      <c r="J95" s="362"/>
      <c r="K95" s="362"/>
      <c r="L95" s="362"/>
      <c r="M95" s="362"/>
    </row>
    <row r="96" spans="2:13" x14ac:dyDescent="0.25">
      <c r="B96" s="362"/>
      <c r="C96" s="362"/>
      <c r="D96" s="362"/>
      <c r="E96" s="362"/>
      <c r="F96" s="362"/>
      <c r="G96" s="362"/>
      <c r="H96" s="362"/>
      <c r="I96" s="362"/>
      <c r="J96" s="362"/>
      <c r="K96" s="362"/>
      <c r="L96" s="362"/>
      <c r="M96" s="362"/>
    </row>
    <row r="97" spans="2:13" x14ac:dyDescent="0.25">
      <c r="B97" s="362"/>
      <c r="C97" s="362"/>
      <c r="D97" s="362"/>
      <c r="E97" s="362"/>
      <c r="F97" s="362"/>
      <c r="G97" s="362"/>
      <c r="H97" s="362"/>
      <c r="I97" s="362"/>
      <c r="J97" s="362"/>
      <c r="K97" s="362"/>
      <c r="L97" s="362"/>
      <c r="M97" s="362"/>
    </row>
    <row r="98" spans="2:13" x14ac:dyDescent="0.25">
      <c r="B98" s="362"/>
      <c r="C98" s="362"/>
      <c r="D98" s="362"/>
      <c r="E98" s="362"/>
      <c r="F98" s="362"/>
      <c r="G98" s="362"/>
      <c r="H98" s="362"/>
      <c r="I98" s="362"/>
      <c r="J98" s="362"/>
      <c r="K98" s="362"/>
      <c r="L98" s="362"/>
      <c r="M98" s="362"/>
    </row>
    <row r="99" spans="2:13" x14ac:dyDescent="0.25">
      <c r="B99" s="362"/>
      <c r="C99" s="362"/>
      <c r="D99" s="362"/>
      <c r="E99" s="362"/>
      <c r="F99" s="362"/>
      <c r="G99" s="362"/>
      <c r="H99" s="362"/>
      <c r="I99" s="362"/>
      <c r="J99" s="362"/>
      <c r="K99" s="362"/>
      <c r="L99" s="362"/>
      <c r="M99" s="362"/>
    </row>
    <row r="100" spans="2:13" x14ac:dyDescent="0.25">
      <c r="B100" s="362"/>
      <c r="C100" s="362"/>
      <c r="D100" s="362"/>
      <c r="E100" s="362"/>
      <c r="F100" s="362"/>
      <c r="G100" s="362"/>
      <c r="H100" s="362"/>
      <c r="I100" s="362"/>
      <c r="J100" s="362"/>
      <c r="K100" s="362"/>
      <c r="L100" s="362"/>
      <c r="M100" s="362"/>
    </row>
    <row r="101" spans="2:13" x14ac:dyDescent="0.25">
      <c r="B101" s="362"/>
      <c r="C101" s="362"/>
      <c r="D101" s="362"/>
      <c r="E101" s="362"/>
      <c r="F101" s="362"/>
      <c r="G101" s="362"/>
      <c r="H101" s="362"/>
      <c r="I101" s="362"/>
      <c r="J101" s="362"/>
      <c r="K101" s="362"/>
      <c r="L101" s="362"/>
      <c r="M101" s="362"/>
    </row>
    <row r="102" spans="2:13" x14ac:dyDescent="0.25">
      <c r="B102" s="362"/>
      <c r="C102" s="362"/>
      <c r="D102" s="362"/>
      <c r="E102" s="362"/>
      <c r="F102" s="362"/>
      <c r="G102" s="362"/>
      <c r="H102" s="362"/>
      <c r="I102" s="362"/>
      <c r="J102" s="362"/>
      <c r="K102" s="362"/>
      <c r="L102" s="362"/>
      <c r="M102" s="362"/>
    </row>
    <row r="103" spans="2:13" x14ac:dyDescent="0.25">
      <c r="B103" s="362"/>
      <c r="C103" s="362"/>
      <c r="D103" s="362"/>
      <c r="E103" s="362"/>
      <c r="F103" s="362"/>
      <c r="G103" s="362"/>
      <c r="H103" s="362"/>
      <c r="I103" s="362"/>
      <c r="J103" s="362"/>
      <c r="K103" s="362"/>
      <c r="L103" s="362"/>
      <c r="M103" s="362"/>
    </row>
    <row r="104" spans="2:13" x14ac:dyDescent="0.25">
      <c r="B104" s="201"/>
      <c r="C104" s="201"/>
      <c r="D104" s="201"/>
      <c r="E104" s="201"/>
      <c r="F104" s="201"/>
      <c r="G104" s="201"/>
      <c r="H104" s="201"/>
      <c r="I104" s="201"/>
      <c r="J104" s="201"/>
      <c r="K104" s="201"/>
      <c r="L104" s="201"/>
      <c r="M104" s="201"/>
    </row>
    <row r="105" spans="2:13" x14ac:dyDescent="0.25">
      <c r="B105" s="201"/>
      <c r="C105" s="201"/>
      <c r="D105" s="201"/>
      <c r="E105" s="201"/>
      <c r="F105" s="201"/>
      <c r="G105" s="201"/>
      <c r="H105" s="201"/>
      <c r="I105" s="201"/>
      <c r="J105" s="201"/>
      <c r="K105" s="201"/>
      <c r="L105" s="201"/>
      <c r="M105" s="201"/>
    </row>
    <row r="106" spans="2:13" x14ac:dyDescent="0.25">
      <c r="B106" s="201"/>
      <c r="C106" s="201"/>
      <c r="D106" s="201"/>
      <c r="E106" s="201"/>
      <c r="F106" s="201"/>
      <c r="G106" s="201"/>
      <c r="H106" s="201"/>
      <c r="I106" s="201"/>
      <c r="J106" s="201"/>
      <c r="K106" s="201"/>
      <c r="L106" s="201"/>
      <c r="M106" s="201"/>
    </row>
    <row r="107" spans="2:13" x14ac:dyDescent="0.25">
      <c r="B107" s="201"/>
      <c r="C107" s="201"/>
      <c r="D107" s="201"/>
      <c r="E107" s="201"/>
      <c r="F107" s="201"/>
      <c r="G107" s="201"/>
      <c r="H107" s="201"/>
      <c r="I107" s="201"/>
      <c r="J107" s="201"/>
      <c r="K107" s="201"/>
      <c r="L107" s="201"/>
      <c r="M107" s="201"/>
    </row>
    <row r="108" spans="2:13" x14ac:dyDescent="0.25">
      <c r="B108" s="201"/>
      <c r="C108" s="201"/>
      <c r="D108" s="201"/>
      <c r="E108" s="201"/>
      <c r="F108" s="201"/>
      <c r="G108" s="201"/>
      <c r="H108" s="201"/>
      <c r="I108" s="201"/>
      <c r="J108" s="201"/>
      <c r="K108" s="201"/>
      <c r="L108" s="201"/>
      <c r="M108" s="201"/>
    </row>
    <row r="109" spans="2:13" x14ac:dyDescent="0.25">
      <c r="B109" s="201"/>
      <c r="C109" s="201"/>
      <c r="D109" s="201"/>
      <c r="E109" s="201"/>
      <c r="F109" s="201"/>
      <c r="G109" s="201"/>
      <c r="H109" s="201"/>
      <c r="I109" s="201"/>
      <c r="J109" s="201"/>
      <c r="K109" s="201"/>
      <c r="L109" s="201"/>
      <c r="M109" s="201"/>
    </row>
    <row r="110" spans="2:13" x14ac:dyDescent="0.25">
      <c r="B110" s="201"/>
      <c r="C110" s="201"/>
      <c r="D110" s="201"/>
      <c r="E110" s="201"/>
      <c r="F110" s="201"/>
      <c r="G110" s="201"/>
      <c r="H110" s="201"/>
      <c r="I110" s="201"/>
      <c r="J110" s="201"/>
      <c r="K110" s="201"/>
      <c r="L110" s="201"/>
      <c r="M110" s="201"/>
    </row>
    <row r="111" spans="2:13" x14ac:dyDescent="0.25">
      <c r="B111" s="201"/>
      <c r="C111" s="201"/>
      <c r="D111" s="201"/>
      <c r="E111" s="201"/>
      <c r="F111" s="201"/>
      <c r="G111" s="201"/>
      <c r="H111" s="201"/>
      <c r="I111" s="201"/>
      <c r="J111" s="201"/>
      <c r="K111" s="201"/>
      <c r="L111" s="201"/>
      <c r="M111" s="201"/>
    </row>
    <row r="112" spans="2:13" x14ac:dyDescent="0.25">
      <c r="B112" s="201"/>
      <c r="C112" s="201"/>
      <c r="D112" s="201"/>
      <c r="E112" s="201"/>
      <c r="F112" s="201"/>
      <c r="G112" s="201"/>
      <c r="H112" s="201"/>
      <c r="I112" s="201"/>
      <c r="J112" s="201"/>
      <c r="K112" s="201"/>
      <c r="L112" s="201"/>
      <c r="M112" s="201"/>
    </row>
  </sheetData>
  <sheetProtection algorithmName="SHA-512" hashValue="4/c7CweeHcNv0UDI41hXERanTXdrTLUmZllnCuw4456GVq2GxzW4YZrQdcmYPtq315J2ycnIB2p5yGceS1fKow==" saltValue="6UTQu/cMHcqZTdrQuiakNQ==" spinCount="100000" sheet="1" objects="1" scenarios="1"/>
  <mergeCells count="14">
    <mergeCell ref="B4:M4"/>
    <mergeCell ref="B36:M36"/>
    <mergeCell ref="B37:M37"/>
    <mergeCell ref="B38:M93"/>
    <mergeCell ref="B6:M6"/>
    <mergeCell ref="B7:M8"/>
    <mergeCell ref="B12:M13"/>
    <mergeCell ref="B20:M22"/>
    <mergeCell ref="B33:M34"/>
    <mergeCell ref="B5:M5"/>
    <mergeCell ref="B17:M18"/>
    <mergeCell ref="B25:M26"/>
    <mergeCell ref="B27:M29"/>
    <mergeCell ref="B30:M31"/>
  </mergeCells>
  <phoneticPr fontId="4" type="noConversion"/>
  <hyperlinks>
    <hyperlink ref="B5" r:id="rId1"/>
  </hyperlinks>
  <pageMargins left="0.75" right="0.75" top="1" bottom="1" header="0.5" footer="0.5"/>
  <pageSetup scale="35"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24"/>
  <sheetViews>
    <sheetView showGridLines="0" view="pageBreakPreview" zoomScaleNormal="100" zoomScaleSheetLayoutView="75" workbookViewId="0">
      <selection activeCell="C1" sqref="C1"/>
    </sheetView>
  </sheetViews>
  <sheetFormatPr defaultColWidth="19" defaultRowHeight="12.75" x14ac:dyDescent="0.2"/>
  <cols>
    <col min="1" max="3" width="19" style="10"/>
    <col min="4" max="6" width="20" style="10" customWidth="1"/>
    <col min="7" max="16384" width="19" style="10"/>
  </cols>
  <sheetData>
    <row r="1" spans="1:6" s="5" customFormat="1" ht="25.5" customHeight="1" x14ac:dyDescent="0.25">
      <c r="A1" s="1" t="s">
        <v>0</v>
      </c>
      <c r="B1" s="2"/>
      <c r="C1" s="3"/>
      <c r="D1" s="607"/>
      <c r="E1" s="2"/>
      <c r="F1" s="4">
        <v>2023</v>
      </c>
    </row>
    <row r="2" spans="1:6" s="5" customFormat="1" ht="18" customHeight="1" x14ac:dyDescent="0.25">
      <c r="A2" s="6" t="s">
        <v>1</v>
      </c>
      <c r="B2" s="2"/>
      <c r="C2" s="7" t="s">
        <v>256</v>
      </c>
      <c r="D2" s="2"/>
      <c r="E2" s="2"/>
      <c r="F2" s="8"/>
    </row>
    <row r="3" spans="1:6" s="5" customFormat="1" ht="18" customHeight="1" x14ac:dyDescent="0.25">
      <c r="A3" s="662" t="s">
        <v>257</v>
      </c>
      <c r="B3" s="662"/>
      <c r="C3" s="662"/>
      <c r="D3" s="662"/>
      <c r="E3" s="219" t="str">
        <f>+'Tabela II'!P79</f>
        <v/>
      </c>
      <c r="F3" s="107"/>
    </row>
    <row r="4" spans="1:6" ht="18" customHeight="1" x14ac:dyDescent="0.25">
      <c r="A4" s="662" t="s">
        <v>48</v>
      </c>
      <c r="B4" s="662"/>
      <c r="C4" s="218" t="str">
        <f>'Tabela III'!J23</f>
        <v/>
      </c>
      <c r="D4" s="108"/>
      <c r="E4" s="60"/>
      <c r="F4" s="109"/>
    </row>
    <row r="5" spans="1:6" ht="21" customHeight="1" thickBot="1" x14ac:dyDescent="0.3">
      <c r="A5" s="663" t="s">
        <v>229</v>
      </c>
      <c r="B5" s="663"/>
      <c r="C5" s="663"/>
      <c r="D5" s="663"/>
      <c r="E5" s="663"/>
      <c r="F5" s="663"/>
    </row>
    <row r="6" spans="1:6" ht="96" customHeight="1" x14ac:dyDescent="0.2">
      <c r="A6" s="660" t="s">
        <v>2</v>
      </c>
      <c r="B6" s="170" t="s">
        <v>90</v>
      </c>
      <c r="C6" s="11" t="s">
        <v>3</v>
      </c>
      <c r="D6" s="11" t="s">
        <v>4</v>
      </c>
      <c r="E6" s="11" t="s">
        <v>5</v>
      </c>
      <c r="F6" s="12" t="s">
        <v>6</v>
      </c>
    </row>
    <row r="7" spans="1:6" ht="13.5" thickBot="1" x14ac:dyDescent="0.25">
      <c r="A7" s="661"/>
      <c r="B7" s="13" t="s">
        <v>7</v>
      </c>
      <c r="C7" s="13" t="s">
        <v>8</v>
      </c>
      <c r="D7" s="14" t="s">
        <v>9</v>
      </c>
      <c r="E7" s="15" t="s">
        <v>10</v>
      </c>
      <c r="F7" s="372" t="s">
        <v>228</v>
      </c>
    </row>
    <row r="8" spans="1:6" s="5" customFormat="1" ht="15" customHeight="1" thickBot="1" x14ac:dyDescent="0.25">
      <c r="A8" s="16" t="s">
        <v>91</v>
      </c>
      <c r="B8" s="29"/>
      <c r="C8" s="29"/>
      <c r="D8" s="41"/>
      <c r="E8" s="31"/>
      <c r="F8" s="29"/>
    </row>
    <row r="9" spans="1:6" ht="15" customHeight="1" x14ac:dyDescent="0.2">
      <c r="A9" s="42" t="s">
        <v>12</v>
      </c>
      <c r="B9" s="18"/>
      <c r="C9" s="18"/>
      <c r="D9" s="174" t="str">
        <f>IF((B9+C9)=0," ",(B9+C9))</f>
        <v xml:space="preserve"> </v>
      </c>
      <c r="E9" s="18"/>
      <c r="F9" s="20" t="str">
        <f>IF((B9+C9-E9)=0," ",(B9+C9-E9))</f>
        <v xml:space="preserve"> </v>
      </c>
    </row>
    <row r="10" spans="1:6" ht="15" customHeight="1" x14ac:dyDescent="0.2">
      <c r="A10" s="30" t="s">
        <v>13</v>
      </c>
      <c r="B10" s="24"/>
      <c r="C10" s="24"/>
      <c r="D10" s="25" t="str">
        <f>IF((B10+C10)=0," ",(B10+C10))</f>
        <v xml:space="preserve"> </v>
      </c>
      <c r="E10" s="24"/>
      <c r="F10" s="26" t="str">
        <f>IF((B10+C10-E10)=0," ",(B10+C10-E10))</f>
        <v xml:space="preserve"> </v>
      </c>
    </row>
    <row r="11" spans="1:6" ht="15" customHeight="1" x14ac:dyDescent="0.2">
      <c r="A11" s="30" t="s">
        <v>21</v>
      </c>
      <c r="B11" s="24"/>
      <c r="C11" s="24"/>
      <c r="D11" s="25" t="str">
        <f>IF((B11+C11)=0," ",(B11+C11))</f>
        <v xml:space="preserve"> </v>
      </c>
      <c r="E11" s="24"/>
      <c r="F11" s="26" t="str">
        <f>IF((B11+C11-E11)=0," ",(B11+C11-E11))</f>
        <v xml:space="preserve"> </v>
      </c>
    </row>
    <row r="12" spans="1:6" ht="15" customHeight="1" thickBot="1" x14ac:dyDescent="0.25">
      <c r="A12" s="27" t="s">
        <v>19</v>
      </c>
      <c r="B12" s="28">
        <f t="shared" ref="B12:E12" si="0">SUM(B9:B11)</f>
        <v>0</v>
      </c>
      <c r="C12" s="28">
        <f t="shared" si="0"/>
        <v>0</v>
      </c>
      <c r="D12" s="28">
        <f t="shared" si="0"/>
        <v>0</v>
      </c>
      <c r="E12" s="28">
        <f t="shared" si="0"/>
        <v>0</v>
      </c>
      <c r="F12" s="59">
        <f>SUM(F9:F11)</f>
        <v>0</v>
      </c>
    </row>
    <row r="13" spans="1:6" s="5" customFormat="1" ht="15" customHeight="1" thickBot="1" x14ac:dyDescent="0.25">
      <c r="A13" s="172" t="s">
        <v>22</v>
      </c>
      <c r="B13" s="29"/>
      <c r="C13" s="29"/>
      <c r="D13" s="173"/>
      <c r="E13" s="29"/>
      <c r="F13" s="29"/>
    </row>
    <row r="14" spans="1:6" s="5" customFormat="1" ht="15" customHeight="1" x14ac:dyDescent="0.2">
      <c r="A14" s="17" t="s">
        <v>23</v>
      </c>
      <c r="B14" s="18"/>
      <c r="C14" s="18"/>
      <c r="D14" s="19" t="str">
        <f>IF((B14+C14)=0," ",(B14+C14))</f>
        <v xml:space="preserve"> </v>
      </c>
      <c r="E14" s="611"/>
      <c r="F14" s="20" t="str">
        <f>IF((B14+C14-E14)=0," ",(B14+C14-E14))</f>
        <v xml:space="preserve"> </v>
      </c>
    </row>
    <row r="15" spans="1:6" s="5" customFormat="1" ht="15" customHeight="1" x14ac:dyDescent="0.2">
      <c r="A15" s="23" t="s">
        <v>24</v>
      </c>
      <c r="B15" s="24"/>
      <c r="C15" s="24"/>
      <c r="D15" s="25" t="str">
        <f>IF((B15+C15)=0," ",(B15+C15))</f>
        <v xml:space="preserve"> </v>
      </c>
      <c r="E15" s="612"/>
      <c r="F15" s="26" t="str">
        <f>IF((B15+C15-E15)=0," ",(B15+C15-E15))</f>
        <v xml:space="preserve"> </v>
      </c>
    </row>
    <row r="16" spans="1:6" ht="15" customHeight="1" x14ac:dyDescent="0.2">
      <c r="A16" s="30" t="s">
        <v>18</v>
      </c>
      <c r="B16" s="24"/>
      <c r="C16" s="24"/>
      <c r="D16" s="25" t="str">
        <f>IF((B16+C16)=0," ",(B16+C16))</f>
        <v xml:space="preserve"> </v>
      </c>
      <c r="E16" s="21"/>
      <c r="F16" s="22" t="str">
        <f>IF((B16+C16-E16)=0," ",(B16+C16-E16))</f>
        <v xml:space="preserve"> </v>
      </c>
    </row>
    <row r="17" spans="1:6" ht="15" customHeight="1" thickBot="1" x14ac:dyDescent="0.25">
      <c r="A17" s="27" t="s">
        <v>19</v>
      </c>
      <c r="B17" s="28">
        <f t="shared" ref="B17:E17" si="1">SUM(B14:B16)</f>
        <v>0</v>
      </c>
      <c r="C17" s="28">
        <f t="shared" si="1"/>
        <v>0</v>
      </c>
      <c r="D17" s="28">
        <f t="shared" si="1"/>
        <v>0</v>
      </c>
      <c r="E17" s="28">
        <f t="shared" si="1"/>
        <v>0</v>
      </c>
      <c r="F17" s="28">
        <f>SUM(F14:F16)</f>
        <v>0</v>
      </c>
    </row>
    <row r="18" spans="1:6" ht="3" customHeight="1" thickBot="1" x14ac:dyDescent="0.25">
      <c r="A18" s="175"/>
      <c r="B18" s="29"/>
      <c r="C18" s="29"/>
      <c r="D18" s="29"/>
      <c r="E18" s="29"/>
      <c r="F18" s="29"/>
    </row>
    <row r="19" spans="1:6" ht="15" customHeight="1" thickBot="1" x14ac:dyDescent="0.25">
      <c r="A19" s="176" t="s">
        <v>92</v>
      </c>
      <c r="B19" s="613"/>
      <c r="C19" s="613"/>
      <c r="D19" s="177" t="str">
        <f>IF((B19+C19)=0," ",(B19+C19))</f>
        <v xml:space="preserve"> </v>
      </c>
      <c r="E19" s="613"/>
      <c r="F19" s="178" t="str">
        <f>IF((B19+C19-E19)=0," ",(B19+C19-E19))</f>
        <v xml:space="preserve"> </v>
      </c>
    </row>
    <row r="20" spans="1:6" s="5" customFormat="1" ht="2.25" customHeight="1" thickBot="1" x14ac:dyDescent="0.25">
      <c r="A20" s="32"/>
      <c r="B20" s="29"/>
      <c r="C20" s="29"/>
      <c r="D20" s="29"/>
      <c r="E20" s="29"/>
      <c r="F20" s="29"/>
    </row>
    <row r="21" spans="1:6" s="35" customFormat="1" ht="20.25" customHeight="1" thickBot="1" x14ac:dyDescent="0.3">
      <c r="A21" s="33" t="s">
        <v>25</v>
      </c>
      <c r="B21" s="34">
        <f t="shared" ref="B21:E21" si="2">SUM(B9:B11,B14:B16,B19)</f>
        <v>0</v>
      </c>
      <c r="C21" s="34">
        <f t="shared" si="2"/>
        <v>0</v>
      </c>
      <c r="D21" s="34">
        <f t="shared" si="2"/>
        <v>0</v>
      </c>
      <c r="E21" s="34">
        <f t="shared" si="2"/>
        <v>0</v>
      </c>
      <c r="F21" s="34">
        <f>SUM(F9:F11,F14:F16,F19)</f>
        <v>0</v>
      </c>
    </row>
    <row r="22" spans="1:6" x14ac:dyDescent="0.2">
      <c r="A22" s="189"/>
    </row>
    <row r="23" spans="1:6" ht="72.75" customHeight="1" x14ac:dyDescent="0.2">
      <c r="A23" s="664" t="s">
        <v>258</v>
      </c>
      <c r="B23" s="664"/>
      <c r="C23" s="664"/>
      <c r="D23" s="664"/>
      <c r="E23" s="664"/>
      <c r="F23" s="664"/>
    </row>
    <row r="24" spans="1:6" ht="63" customHeight="1" x14ac:dyDescent="0.2">
      <c r="A24" s="659" t="s">
        <v>259</v>
      </c>
      <c r="B24" s="659"/>
      <c r="C24" s="659"/>
      <c r="D24" s="659"/>
      <c r="E24" s="659"/>
      <c r="F24" s="659"/>
    </row>
  </sheetData>
  <sheetProtection algorithmName="SHA-512" hashValue="FJueyM39wtOt1ezVY1sJ/dYRSWVuyfYZlnXMBWnPMpGWxNqzruDgf8kJIh0VJ7vYnWMTV7Sq7CAXs8WJp5WPNg==" saltValue="O5yDiEMyL73z9bMX1gFMDg==" spinCount="100000" sheet="1" objects="1" scenarios="1"/>
  <mergeCells count="6">
    <mergeCell ref="A24:F24"/>
    <mergeCell ref="A6:A7"/>
    <mergeCell ref="A3:D3"/>
    <mergeCell ref="A4:B4"/>
    <mergeCell ref="A5:F5"/>
    <mergeCell ref="A23:F23"/>
  </mergeCells>
  <phoneticPr fontId="4" type="noConversion"/>
  <conditionalFormatting sqref="E22:E23">
    <cfRule type="cellIs" dxfId="59" priority="1" stopIfTrue="1" operator="greaterThan">
      <formula>D22</formula>
    </cfRule>
  </conditionalFormatting>
  <pageMargins left="0.47" right="0.56000000000000005" top="0.23" bottom="0.17" header="0.25" footer="0.17"/>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34"/>
  </sheetPr>
  <dimension ref="A1:F8"/>
  <sheetViews>
    <sheetView workbookViewId="0">
      <selection activeCell="C2" sqref="C2:C4"/>
    </sheetView>
  </sheetViews>
  <sheetFormatPr defaultRowHeight="12.75" x14ac:dyDescent="0.2"/>
  <cols>
    <col min="1" max="1" width="8.42578125" style="226" customWidth="1"/>
    <col min="2" max="2" width="8.28515625" style="226" customWidth="1"/>
    <col min="3" max="3" width="9.5703125" style="226" customWidth="1"/>
    <col min="4" max="4" width="14" style="226" customWidth="1"/>
    <col min="5" max="5" width="14.28515625" style="226" customWidth="1"/>
    <col min="6" max="6" width="12.85546875" style="226" customWidth="1"/>
  </cols>
  <sheetData>
    <row r="1" spans="1:6" x14ac:dyDescent="0.2">
      <c r="A1" s="226" t="s">
        <v>26</v>
      </c>
      <c r="B1" s="226" t="s">
        <v>27</v>
      </c>
      <c r="C1" s="226" t="s">
        <v>28</v>
      </c>
      <c r="D1" s="226" t="s">
        <v>29</v>
      </c>
      <c r="E1" s="226" t="s">
        <v>30</v>
      </c>
      <c r="F1" s="226" t="s">
        <v>31</v>
      </c>
    </row>
    <row r="2" spans="1:6" s="39" customFormat="1" x14ac:dyDescent="0.2">
      <c r="A2" s="227">
        <f>'Tabela I'!$F$2</f>
        <v>0</v>
      </c>
      <c r="B2" s="227">
        <f>'Tabela I'!$F$1</f>
        <v>2023</v>
      </c>
      <c r="C2" s="228">
        <v>148</v>
      </c>
      <c r="D2" s="227">
        <f>'Tabela I'!B9</f>
        <v>0</v>
      </c>
      <c r="E2" s="227">
        <f>'Tabela I'!C9</f>
        <v>0</v>
      </c>
      <c r="F2" s="227">
        <f>'Tabela I'!E9</f>
        <v>0</v>
      </c>
    </row>
    <row r="3" spans="1:6" s="39" customFormat="1" x14ac:dyDescent="0.2">
      <c r="A3" s="227">
        <f>'Tabela I'!$F$2</f>
        <v>0</v>
      </c>
      <c r="B3" s="227">
        <f>'Tabela I'!$F$1</f>
        <v>2023</v>
      </c>
      <c r="C3" s="229">
        <v>128</v>
      </c>
      <c r="D3" s="227">
        <f>'Tabela I'!B10</f>
        <v>0</v>
      </c>
      <c r="E3" s="227">
        <f>'Tabela I'!C10</f>
        <v>0</v>
      </c>
      <c r="F3" s="227">
        <f>'Tabela I'!E10</f>
        <v>0</v>
      </c>
    </row>
    <row r="4" spans="1:6" s="39" customFormat="1" x14ac:dyDescent="0.2">
      <c r="A4" s="227">
        <f>'Tabela I'!$F$2</f>
        <v>0</v>
      </c>
      <c r="B4" s="227">
        <f>'Tabela I'!$F$1</f>
        <v>2023</v>
      </c>
      <c r="C4" s="229">
        <v>131</v>
      </c>
      <c r="D4" s="227">
        <f>'Tabela I'!B11</f>
        <v>0</v>
      </c>
      <c r="E4" s="227">
        <f>'Tabela I'!C11</f>
        <v>0</v>
      </c>
      <c r="F4" s="227">
        <f>'Tabela I'!E11</f>
        <v>0</v>
      </c>
    </row>
    <row r="5" spans="1:6" s="39" customFormat="1" x14ac:dyDescent="0.2">
      <c r="A5" s="227">
        <f>'Tabela I'!$F$2</f>
        <v>0</v>
      </c>
      <c r="B5" s="227">
        <f>'Tabela I'!$F$1</f>
        <v>2023</v>
      </c>
      <c r="C5" s="229">
        <v>26</v>
      </c>
      <c r="D5" s="227">
        <f>'Tabela I'!B14</f>
        <v>0</v>
      </c>
      <c r="E5" s="227">
        <f>'Tabela I'!C14</f>
        <v>0</v>
      </c>
      <c r="F5" s="227">
        <f>'Tabela I'!E14</f>
        <v>0</v>
      </c>
    </row>
    <row r="6" spans="1:6" s="39" customFormat="1" x14ac:dyDescent="0.2">
      <c r="A6" s="227">
        <f>'Tabela I'!$F$2</f>
        <v>0</v>
      </c>
      <c r="B6" s="227">
        <f>'Tabela I'!$F$1</f>
        <v>2023</v>
      </c>
      <c r="C6" s="229">
        <v>104</v>
      </c>
      <c r="D6" s="227">
        <f>'Tabela I'!B15</f>
        <v>0</v>
      </c>
      <c r="E6" s="227">
        <f>'Tabela I'!C15</f>
        <v>0</v>
      </c>
      <c r="F6" s="227">
        <f>'Tabela I'!E15</f>
        <v>0</v>
      </c>
    </row>
    <row r="7" spans="1:6" x14ac:dyDescent="0.2">
      <c r="A7" s="227">
        <f>'Tabela I'!$F$2</f>
        <v>0</v>
      </c>
      <c r="B7" s="227">
        <f>'Tabela I'!$F$1</f>
        <v>2023</v>
      </c>
      <c r="C7" s="229">
        <v>123</v>
      </c>
      <c r="D7" s="227">
        <f>'Tabela I'!B16</f>
        <v>0</v>
      </c>
      <c r="E7" s="227">
        <f>'Tabela I'!C16</f>
        <v>0</v>
      </c>
      <c r="F7" s="227">
        <f>'Tabela I'!E16</f>
        <v>0</v>
      </c>
    </row>
    <row r="8" spans="1:6" x14ac:dyDescent="0.2">
      <c r="A8" s="227">
        <f>'Tabela I'!$F$2</f>
        <v>0</v>
      </c>
      <c r="B8" s="227">
        <f>'Tabela I'!$F$1</f>
        <v>2023</v>
      </c>
      <c r="C8" s="229">
        <v>65</v>
      </c>
      <c r="D8" s="227">
        <f>'Tabela I'!B19</f>
        <v>0</v>
      </c>
      <c r="E8" s="227">
        <f>'Tabela I'!C19</f>
        <v>0</v>
      </c>
      <c r="F8" s="227">
        <f>'Tabela I'!E19</f>
        <v>0</v>
      </c>
    </row>
  </sheetData>
  <sheetProtection password="CCF6" sheet="1" objects="1" scenarios="1"/>
  <phoneticPr fontId="4" type="noConversion"/>
  <pageMargins left="0.75" right="0.75" top="1" bottom="1" header="0.5" footer="0.5"/>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346" customWidth="1"/>
    <col min="2" max="2" width="18.42578125" style="347" customWidth="1"/>
    <col min="3" max="3" width="11" style="347" customWidth="1"/>
    <col min="4" max="4" width="20.42578125" style="347" customWidth="1"/>
    <col min="5" max="5" width="22" style="348" customWidth="1"/>
    <col min="6" max="6" width="7.140625" style="348" hidden="1" customWidth="1"/>
    <col min="7" max="7" width="21.7109375" style="346" customWidth="1"/>
    <col min="8" max="8" width="11.42578125" style="349" customWidth="1"/>
    <col min="9" max="9" width="11" style="349" customWidth="1"/>
    <col min="10" max="10" width="11" style="350" customWidth="1"/>
    <col min="11" max="11" width="13" style="346" customWidth="1"/>
    <col min="12" max="12" width="14.7109375" style="346" customWidth="1"/>
    <col min="13" max="13" width="13.5703125" style="346" customWidth="1"/>
    <col min="14" max="14" width="14.42578125" style="346" customWidth="1"/>
    <col min="15" max="15" width="14.7109375" style="346" customWidth="1"/>
    <col min="16" max="16" width="15.5703125" style="346" customWidth="1"/>
    <col min="17" max="17" width="10.42578125" style="346" customWidth="1"/>
    <col min="18" max="18" width="10.7109375" style="346" customWidth="1"/>
    <col min="19" max="20" width="15.5703125" style="346" customWidth="1"/>
    <col min="21" max="21" width="12.28515625" style="346" customWidth="1"/>
    <col min="22" max="22" width="12.85546875" style="346" customWidth="1"/>
    <col min="23" max="23" width="7.42578125" style="346" hidden="1" customWidth="1"/>
    <col min="24" max="24" width="6.85546875" style="346" hidden="1" customWidth="1"/>
    <col min="25" max="26" width="6.140625" style="346" hidden="1" customWidth="1"/>
    <col min="27" max="30" width="9.140625" style="346" hidden="1" customWidth="1"/>
    <col min="31" max="31" width="9.140625" style="346" customWidth="1"/>
    <col min="32" max="16384" width="9.140625" style="346"/>
  </cols>
  <sheetData>
    <row r="1" spans="1:31" s="233" customFormat="1" ht="21" customHeight="1" x14ac:dyDescent="0.25">
      <c r="A1" s="262" t="str">
        <f>'Tabela I'!A1</f>
        <v>Okružni privredni sud:</v>
      </c>
      <c r="C1" s="263"/>
      <c r="D1" s="402">
        <f>'Tabela I'!C1</f>
        <v>0</v>
      </c>
      <c r="E1" s="236"/>
      <c r="F1" s="191"/>
      <c r="G1" s="192"/>
      <c r="H1" s="193"/>
      <c r="I1" s="234"/>
      <c r="V1" s="235"/>
    </row>
    <row r="2" spans="1:31" s="233" customFormat="1" ht="18" customHeight="1" x14ac:dyDescent="0.25">
      <c r="A2" s="373" t="s">
        <v>1</v>
      </c>
      <c r="C2" s="374" t="s">
        <v>256</v>
      </c>
      <c r="E2" s="236"/>
      <c r="F2" s="375"/>
      <c r="G2" s="192"/>
      <c r="H2" s="193"/>
      <c r="I2" s="234"/>
    </row>
    <row r="3" spans="1:31" s="233" customFormat="1" ht="21" customHeight="1" x14ac:dyDescent="0.2">
      <c r="A3" s="529" t="s">
        <v>232</v>
      </c>
      <c r="B3" s="192"/>
      <c r="C3" s="194"/>
      <c r="D3" s="194"/>
      <c r="E3" s="194"/>
      <c r="F3" s="192"/>
      <c r="G3" s="192"/>
      <c r="H3" s="193"/>
      <c r="I3" s="234"/>
    </row>
    <row r="4" spans="1:31" s="233" customFormat="1" ht="5.25" customHeight="1" thickBot="1" x14ac:dyDescent="0.25">
      <c r="A4" s="529"/>
      <c r="B4" s="192"/>
      <c r="C4" s="194"/>
      <c r="D4" s="194"/>
      <c r="E4" s="194"/>
      <c r="F4" s="192"/>
      <c r="G4" s="192"/>
      <c r="H4" s="193"/>
      <c r="I4" s="234"/>
    </row>
    <row r="5" spans="1:31" s="241" customFormat="1" ht="83.25" customHeight="1" x14ac:dyDescent="0.25">
      <c r="A5" s="685" t="s">
        <v>108</v>
      </c>
      <c r="B5" s="687" t="s">
        <v>217</v>
      </c>
      <c r="C5" s="667" t="s">
        <v>110</v>
      </c>
      <c r="D5" s="667" t="s">
        <v>111</v>
      </c>
      <c r="E5" s="667" t="s">
        <v>112</v>
      </c>
      <c r="F5" s="667"/>
      <c r="G5" s="667" t="s">
        <v>218</v>
      </c>
      <c r="H5" s="691" t="s">
        <v>203</v>
      </c>
      <c r="I5" s="691"/>
      <c r="J5" s="667" t="s">
        <v>219</v>
      </c>
      <c r="K5" s="667" t="s">
        <v>280</v>
      </c>
      <c r="L5" s="667" t="s">
        <v>233</v>
      </c>
      <c r="M5" s="667" t="s">
        <v>220</v>
      </c>
      <c r="N5" s="667" t="s">
        <v>221</v>
      </c>
      <c r="O5" s="667" t="s">
        <v>260</v>
      </c>
      <c r="P5" s="667" t="s">
        <v>261</v>
      </c>
      <c r="Q5" s="666" t="s">
        <v>222</v>
      </c>
      <c r="R5" s="666"/>
      <c r="S5" s="666"/>
      <c r="T5" s="666"/>
      <c r="U5" s="666"/>
      <c r="V5" s="675" t="s">
        <v>113</v>
      </c>
      <c r="W5" s="264" t="s">
        <v>114</v>
      </c>
      <c r="X5" s="264" t="s">
        <v>115</v>
      </c>
      <c r="Y5" s="264" t="s">
        <v>116</v>
      </c>
      <c r="Z5" s="265" t="s">
        <v>117</v>
      </c>
      <c r="AA5" s="266"/>
      <c r="AB5" s="266"/>
      <c r="AC5" s="266"/>
      <c r="AD5" s="266"/>
    </row>
    <row r="6" spans="1:31" s="241" customFormat="1" ht="74.25" customHeight="1" x14ac:dyDescent="0.25">
      <c r="A6" s="686"/>
      <c r="B6" s="688"/>
      <c r="C6" s="668"/>
      <c r="D6" s="668"/>
      <c r="E6" s="668"/>
      <c r="F6" s="668"/>
      <c r="G6" s="668"/>
      <c r="H6" s="267" t="s">
        <v>118</v>
      </c>
      <c r="I6" s="267" t="s">
        <v>119</v>
      </c>
      <c r="J6" s="668"/>
      <c r="K6" s="668"/>
      <c r="L6" s="668"/>
      <c r="M6" s="668"/>
      <c r="N6" s="668"/>
      <c r="O6" s="668"/>
      <c r="P6" s="668"/>
      <c r="Q6" s="523" t="s">
        <v>154</v>
      </c>
      <c r="R6" s="523" t="s">
        <v>155</v>
      </c>
      <c r="S6" s="523" t="s">
        <v>156</v>
      </c>
      <c r="T6" s="523" t="s">
        <v>157</v>
      </c>
      <c r="U6" s="523" t="s">
        <v>158</v>
      </c>
      <c r="V6" s="676"/>
      <c r="W6" s="264"/>
      <c r="X6" s="264"/>
      <c r="Y6" s="264"/>
      <c r="Z6" s="265"/>
      <c r="AA6" s="266"/>
      <c r="AB6" s="266"/>
      <c r="AC6" s="266"/>
      <c r="AD6" s="266"/>
    </row>
    <row r="7" spans="1:31" s="275" customFormat="1" ht="13.5" customHeight="1" x14ac:dyDescent="0.25">
      <c r="A7" s="530" t="s">
        <v>7</v>
      </c>
      <c r="B7" s="268" t="s">
        <v>8</v>
      </c>
      <c r="C7" s="268" t="s">
        <v>35</v>
      </c>
      <c r="D7" s="268" t="s">
        <v>10</v>
      </c>
      <c r="E7" s="268" t="s">
        <v>17</v>
      </c>
      <c r="F7" s="268"/>
      <c r="G7" s="268" t="s">
        <v>99</v>
      </c>
      <c r="H7" s="268" t="s">
        <v>100</v>
      </c>
      <c r="I7" s="268" t="s">
        <v>106</v>
      </c>
      <c r="J7" s="268" t="s">
        <v>102</v>
      </c>
      <c r="K7" s="268" t="s">
        <v>120</v>
      </c>
      <c r="L7" s="268" t="s">
        <v>121</v>
      </c>
      <c r="M7" s="268" t="s">
        <v>122</v>
      </c>
      <c r="N7" s="268" t="s">
        <v>123</v>
      </c>
      <c r="O7" s="268" t="s">
        <v>124</v>
      </c>
      <c r="P7" s="269" t="s">
        <v>125</v>
      </c>
      <c r="Q7" s="270" t="s">
        <v>135</v>
      </c>
      <c r="R7" s="271" t="s">
        <v>136</v>
      </c>
      <c r="S7" s="271" t="s">
        <v>159</v>
      </c>
      <c r="T7" s="271" t="s">
        <v>160</v>
      </c>
      <c r="U7" s="269" t="s">
        <v>161</v>
      </c>
      <c r="V7" s="272" t="s">
        <v>162</v>
      </c>
      <c r="W7" s="205">
        <v>1</v>
      </c>
      <c r="X7" s="205">
        <v>0.9</v>
      </c>
      <c r="Y7" s="205">
        <v>0.8</v>
      </c>
      <c r="Z7" s="205">
        <v>0.5</v>
      </c>
      <c r="AA7" s="205">
        <v>0.25</v>
      </c>
      <c r="AB7" s="273" t="s">
        <v>126</v>
      </c>
      <c r="AC7" s="274"/>
      <c r="AD7" s="274"/>
      <c r="AE7" s="274"/>
    </row>
    <row r="8" spans="1:31" s="287" customFormat="1" x14ac:dyDescent="0.25">
      <c r="A8" s="677">
        <v>1</v>
      </c>
      <c r="B8" s="679"/>
      <c r="C8" s="681"/>
      <c r="D8" s="683"/>
      <c r="E8" s="267" t="s">
        <v>127</v>
      </c>
      <c r="F8" s="276"/>
      <c r="G8" s="277"/>
      <c r="H8" s="278"/>
      <c r="I8" s="302"/>
      <c r="J8" s="279">
        <v>260</v>
      </c>
      <c r="K8" s="280"/>
      <c r="L8" s="281"/>
      <c r="M8" s="281"/>
      <c r="N8" s="281"/>
      <c r="O8" s="206" t="str">
        <f t="shared" ref="O8:O10" si="0">IF(G8="","",IF(G8="Ne treba raditi na predm.",1+SUM(L8:N8),(SUM(L8:N8)/G8)))</f>
        <v/>
      </c>
      <c r="P8" s="282" t="str">
        <f>IF(K8&gt;0,IF(G8="Ne treba raditi na predm.",O8,O8*(J8/(J8-K8))),O8)</f>
        <v/>
      </c>
      <c r="Q8" s="283"/>
      <c r="R8" s="284"/>
      <c r="S8" s="284"/>
      <c r="T8" s="284"/>
      <c r="U8" s="285" t="str">
        <f>IF(Q8="","",R8/(Q8-S8))</f>
        <v/>
      </c>
      <c r="V8" s="286" t="str">
        <f>IF(P8="","",IF(C8="Ne","",IF(G8="Ne treba raditi na predm.","",IF(P8&gt;1,20,IF(U8="",IF(P8&gt;0.9,18,IF(P8&gt;0.8,16,IF(P8&gt;0.7,12,IF(P8&gt;0.6,8,IF(P8&gt;0.5,4,0))))),IF(U8&gt;0.94,20,IF(U8&gt;0.9,18,IF(U8&gt;0.8,16,IF(U8&gt;0.7,12,IF(U8&gt;0.6,8,IF(U8&gt;0.5,4,0)))))))))))</f>
        <v/>
      </c>
      <c r="W8" s="207">
        <v>0.7</v>
      </c>
      <c r="X8" s="207">
        <v>0.5</v>
      </c>
      <c r="Y8" s="207">
        <v>0.4</v>
      </c>
      <c r="Z8" s="207">
        <v>0.3</v>
      </c>
      <c r="AA8" s="273" t="s">
        <v>126</v>
      </c>
      <c r="AB8" s="264"/>
      <c r="AC8" s="266"/>
      <c r="AD8" s="266"/>
      <c r="AE8" s="266"/>
    </row>
    <row r="9" spans="1:31" s="287" customFormat="1" ht="15.75" thickBot="1" x14ac:dyDescent="0.3">
      <c r="A9" s="678"/>
      <c r="B9" s="680"/>
      <c r="C9" s="682"/>
      <c r="D9" s="684"/>
      <c r="E9" s="288" t="s">
        <v>127</v>
      </c>
      <c r="F9" s="289"/>
      <c r="G9" s="290"/>
      <c r="H9" s="291"/>
      <c r="I9" s="291"/>
      <c r="J9" s="292">
        <v>260</v>
      </c>
      <c r="K9" s="293"/>
      <c r="L9" s="294"/>
      <c r="M9" s="294"/>
      <c r="N9" s="295"/>
      <c r="O9" s="208" t="str">
        <f t="shared" si="0"/>
        <v/>
      </c>
      <c r="P9" s="296" t="str">
        <f t="shared" ref="P9:P72" si="1">IF(K9&gt;0,IF(G9="Ne treba raditi na predm.",O9,O9*(J9/(J9-K9))),O9)</f>
        <v/>
      </c>
      <c r="Q9" s="297"/>
      <c r="R9" s="298"/>
      <c r="S9" s="298"/>
      <c r="T9" s="298"/>
      <c r="U9" s="296" t="str">
        <f t="shared" ref="U9:U72" si="2">IF(Q9="","",R9/(Q9-S9))</f>
        <v/>
      </c>
      <c r="V9" s="608" t="str">
        <f>IF(P9="","",IF(C8="Ne","",IF(G9="Ne treba raditi na predm.","",IF(P9&gt;1,20,IF(U9="",IF(P9&gt;0.9,18,IF(P9&gt;0.8,16,IF(P9&gt;0.7,12,IF(P9&gt;0.6,8,IF(P9&gt;0.5,4,0))))),IF(U9&gt;0.94,20,IF(U9&gt;0.9,18,IF(U9&gt;0.8,16,IF(U9&gt;0.7,12,IF(U9&gt;0.6,8,IF(U9&gt;0.5,4,0)))))))))))</f>
        <v/>
      </c>
      <c r="W9" s="207"/>
      <c r="X9" s="207"/>
      <c r="Y9" s="207"/>
      <c r="Z9" s="207"/>
      <c r="AA9" s="273"/>
      <c r="AB9" s="264"/>
      <c r="AC9" s="266"/>
      <c r="AD9" s="266"/>
      <c r="AE9" s="266"/>
    </row>
    <row r="10" spans="1:31" s="264" customFormat="1" ht="15.75" thickTop="1" x14ac:dyDescent="0.2">
      <c r="A10" s="531">
        <v>2</v>
      </c>
      <c r="B10" s="299"/>
      <c r="C10" s="376"/>
      <c r="D10" s="528"/>
      <c r="E10" s="300"/>
      <c r="F10" s="647" t="str">
        <f t="shared" ref="F10:F73" si="3">IF(E10="Sudija",1,IF(E10="Stručni saradnik",1,""))</f>
        <v/>
      </c>
      <c r="G10" s="301"/>
      <c r="H10" s="302"/>
      <c r="I10" s="302"/>
      <c r="J10" s="303">
        <v>260</v>
      </c>
      <c r="K10" s="304"/>
      <c r="L10" s="305"/>
      <c r="M10" s="305"/>
      <c r="N10" s="305"/>
      <c r="O10" s="209" t="str">
        <f t="shared" si="0"/>
        <v/>
      </c>
      <c r="P10" s="282" t="str">
        <f t="shared" si="1"/>
        <v/>
      </c>
      <c r="Q10" s="306"/>
      <c r="R10" s="307"/>
      <c r="S10" s="307"/>
      <c r="T10" s="307"/>
      <c r="U10" s="282" t="str">
        <f t="shared" si="2"/>
        <v/>
      </c>
      <c r="V10" s="308" t="str">
        <f>IF(P10="","",IF(C10="Ne","",IF(G10="Ne treba raditi na predm.","",IF(P10&gt;1,40,IF(U10="",IF(P10&gt;0.9,35,IF(P10&gt;0.8,30,IF(P10&gt;0.7,20,IF(P10&gt;0.6,15,IF(P10&gt;0.5,10,0))))),IF(U10&gt;0.94,40,IF(U10&gt;0.9,35,IF(U10&gt;0.8,30,IF(U10&gt;0.7,20,IF(U10&gt;0.6,15,IF(U10&gt;0.5,10,0)))))))))))</f>
        <v/>
      </c>
      <c r="W10" s="264" t="s">
        <v>128</v>
      </c>
      <c r="X10" s="264" t="s">
        <v>129</v>
      </c>
    </row>
    <row r="11" spans="1:31" s="264" customFormat="1" x14ac:dyDescent="0.2">
      <c r="A11" s="532">
        <v>3</v>
      </c>
      <c r="B11" s="309"/>
      <c r="C11" s="376"/>
      <c r="D11" s="299"/>
      <c r="E11" s="300"/>
      <c r="F11" s="332" t="str">
        <f t="shared" si="3"/>
        <v/>
      </c>
      <c r="G11" s="301"/>
      <c r="H11" s="278"/>
      <c r="I11" s="278"/>
      <c r="J11" s="279">
        <v>260</v>
      </c>
      <c r="K11" s="304"/>
      <c r="L11" s="305"/>
      <c r="M11" s="305"/>
      <c r="N11" s="305"/>
      <c r="O11" s="206" t="str">
        <f>IF(G11="","",IF(G11="Ne treba raditi na predm.",1+SUM(L11:N11),(SUM(L11:N11)/G11)))</f>
        <v/>
      </c>
      <c r="P11" s="282" t="str">
        <f t="shared" si="1"/>
        <v/>
      </c>
      <c r="Q11" s="283"/>
      <c r="R11" s="284"/>
      <c r="S11" s="284"/>
      <c r="T11" s="284"/>
      <c r="U11" s="285" t="str">
        <f t="shared" si="2"/>
        <v/>
      </c>
      <c r="V11" s="286" t="str">
        <f t="shared" ref="V11:V74" si="4">IF(P11="","",IF(C11="Ne","",IF(G11="Ne treba raditi na predm.","",IF(P11&gt;1,40,IF(U11="",IF(P11&gt;0.9,35,IF(P11&gt;0.8,30,IF(P11&gt;0.7,20,IF(P11&gt;0.6,15,IF(P11&gt;0.5,10,0))))),IF(U11&gt;0.94,40,IF(U11&gt;0.9,35,IF(U11&gt;0.8,30,IF(U11&gt;0.7,20,IF(U11&gt;0.6,15,IF(U11&gt;0.5,10,0)))))))))))</f>
        <v/>
      </c>
    </row>
    <row r="12" spans="1:31" s="264" customFormat="1" x14ac:dyDescent="0.2">
      <c r="A12" s="532">
        <v>4</v>
      </c>
      <c r="B12" s="309"/>
      <c r="C12" s="376"/>
      <c r="D12" s="299"/>
      <c r="E12" s="300"/>
      <c r="F12" s="332" t="str">
        <f t="shared" si="3"/>
        <v/>
      </c>
      <c r="G12" s="301"/>
      <c r="H12" s="278"/>
      <c r="I12" s="278"/>
      <c r="J12" s="279">
        <v>260</v>
      </c>
      <c r="K12" s="304"/>
      <c r="L12" s="305"/>
      <c r="M12" s="305"/>
      <c r="N12" s="305"/>
      <c r="O12" s="206" t="str">
        <f t="shared" ref="O12:O75" si="5">IF(G12="","",IF(G12="Ne treba raditi na predm.",1+SUM(L12:N12),(SUM(L12:N12)/G12)))</f>
        <v/>
      </c>
      <c r="P12" s="282" t="str">
        <f t="shared" si="1"/>
        <v/>
      </c>
      <c r="Q12" s="283"/>
      <c r="R12" s="284"/>
      <c r="S12" s="284"/>
      <c r="T12" s="284"/>
      <c r="U12" s="285" t="str">
        <f t="shared" si="2"/>
        <v/>
      </c>
      <c r="V12" s="286" t="str">
        <f t="shared" si="4"/>
        <v/>
      </c>
    </row>
    <row r="13" spans="1:31" s="264" customFormat="1" x14ac:dyDescent="0.2">
      <c r="A13" s="532">
        <v>5</v>
      </c>
      <c r="B13" s="309"/>
      <c r="C13" s="376"/>
      <c r="D13" s="299"/>
      <c r="E13" s="300"/>
      <c r="F13" s="332" t="str">
        <f t="shared" si="3"/>
        <v/>
      </c>
      <c r="G13" s="301"/>
      <c r="H13" s="278"/>
      <c r="I13" s="278"/>
      <c r="J13" s="279">
        <v>260</v>
      </c>
      <c r="K13" s="304"/>
      <c r="L13" s="305"/>
      <c r="M13" s="305"/>
      <c r="N13" s="305"/>
      <c r="O13" s="206" t="str">
        <f>IF(G13="","",IF(G13="Ne treba raditi na predm.",1+SUM(L13:N13),(SUM(L13:N13)/G13)))</f>
        <v/>
      </c>
      <c r="P13" s="282" t="str">
        <f t="shared" si="1"/>
        <v/>
      </c>
      <c r="Q13" s="283"/>
      <c r="R13" s="284"/>
      <c r="S13" s="284"/>
      <c r="T13" s="284"/>
      <c r="U13" s="285" t="str">
        <f t="shared" si="2"/>
        <v/>
      </c>
      <c r="V13" s="286" t="str">
        <f t="shared" si="4"/>
        <v/>
      </c>
    </row>
    <row r="14" spans="1:31" s="264" customFormat="1" x14ac:dyDescent="0.2">
      <c r="A14" s="532">
        <v>6</v>
      </c>
      <c r="B14" s="309"/>
      <c r="C14" s="310"/>
      <c r="D14" s="299"/>
      <c r="E14" s="300"/>
      <c r="F14" s="332" t="str">
        <f t="shared" si="3"/>
        <v/>
      </c>
      <c r="G14" s="301"/>
      <c r="H14" s="278"/>
      <c r="I14" s="278"/>
      <c r="J14" s="279">
        <v>260</v>
      </c>
      <c r="K14" s="304"/>
      <c r="L14" s="305"/>
      <c r="M14" s="305"/>
      <c r="N14" s="305"/>
      <c r="O14" s="206" t="str">
        <f t="shared" si="5"/>
        <v/>
      </c>
      <c r="P14" s="282" t="str">
        <f t="shared" si="1"/>
        <v/>
      </c>
      <c r="Q14" s="283"/>
      <c r="R14" s="284"/>
      <c r="S14" s="284"/>
      <c r="T14" s="284"/>
      <c r="U14" s="285" t="str">
        <f t="shared" si="2"/>
        <v/>
      </c>
      <c r="V14" s="286" t="str">
        <f t="shared" si="4"/>
        <v/>
      </c>
    </row>
    <row r="15" spans="1:31" s="264" customFormat="1" x14ac:dyDescent="0.2">
      <c r="A15" s="532">
        <v>7</v>
      </c>
      <c r="B15" s="309"/>
      <c r="C15" s="310"/>
      <c r="D15" s="299"/>
      <c r="E15" s="300"/>
      <c r="F15" s="332" t="str">
        <f t="shared" si="3"/>
        <v/>
      </c>
      <c r="G15" s="301"/>
      <c r="H15" s="278"/>
      <c r="I15" s="278"/>
      <c r="J15" s="279">
        <v>260</v>
      </c>
      <c r="K15" s="304"/>
      <c r="L15" s="305"/>
      <c r="M15" s="305"/>
      <c r="N15" s="305"/>
      <c r="O15" s="206" t="str">
        <f t="shared" si="5"/>
        <v/>
      </c>
      <c r="P15" s="282" t="str">
        <f t="shared" si="1"/>
        <v/>
      </c>
      <c r="Q15" s="283"/>
      <c r="R15" s="284"/>
      <c r="S15" s="284"/>
      <c r="T15" s="284"/>
      <c r="U15" s="285" t="str">
        <f t="shared" si="2"/>
        <v/>
      </c>
      <c r="V15" s="286" t="str">
        <f t="shared" si="4"/>
        <v/>
      </c>
    </row>
    <row r="16" spans="1:31" s="264" customFormat="1" x14ac:dyDescent="0.2">
      <c r="A16" s="532">
        <v>8</v>
      </c>
      <c r="B16" s="309"/>
      <c r="C16" s="310"/>
      <c r="D16" s="299"/>
      <c r="E16" s="300"/>
      <c r="F16" s="332" t="str">
        <f t="shared" si="3"/>
        <v/>
      </c>
      <c r="G16" s="301"/>
      <c r="H16" s="278"/>
      <c r="I16" s="278"/>
      <c r="J16" s="279">
        <v>260</v>
      </c>
      <c r="K16" s="304"/>
      <c r="L16" s="305"/>
      <c r="M16" s="305"/>
      <c r="N16" s="305"/>
      <c r="O16" s="206" t="str">
        <f t="shared" si="5"/>
        <v/>
      </c>
      <c r="P16" s="282" t="str">
        <f t="shared" si="1"/>
        <v/>
      </c>
      <c r="Q16" s="283"/>
      <c r="R16" s="284"/>
      <c r="S16" s="284"/>
      <c r="T16" s="284"/>
      <c r="U16" s="285" t="str">
        <f t="shared" si="2"/>
        <v/>
      </c>
      <c r="V16" s="286" t="str">
        <f t="shared" si="4"/>
        <v/>
      </c>
    </row>
    <row r="17" spans="1:22" s="264" customFormat="1" x14ac:dyDescent="0.2">
      <c r="A17" s="532">
        <v>9</v>
      </c>
      <c r="B17" s="309"/>
      <c r="C17" s="310"/>
      <c r="D17" s="299"/>
      <c r="E17" s="300"/>
      <c r="F17" s="332" t="str">
        <f t="shared" si="3"/>
        <v/>
      </c>
      <c r="G17" s="301"/>
      <c r="H17" s="278"/>
      <c r="I17" s="278"/>
      <c r="J17" s="279">
        <v>260</v>
      </c>
      <c r="K17" s="304"/>
      <c r="L17" s="305"/>
      <c r="M17" s="305"/>
      <c r="N17" s="305"/>
      <c r="O17" s="206" t="str">
        <f t="shared" si="5"/>
        <v/>
      </c>
      <c r="P17" s="282" t="str">
        <f t="shared" si="1"/>
        <v/>
      </c>
      <c r="Q17" s="283"/>
      <c r="R17" s="284"/>
      <c r="S17" s="284"/>
      <c r="T17" s="284"/>
      <c r="U17" s="285" t="str">
        <f t="shared" si="2"/>
        <v/>
      </c>
      <c r="V17" s="286" t="str">
        <f t="shared" si="4"/>
        <v/>
      </c>
    </row>
    <row r="18" spans="1:22" s="264" customFormat="1" x14ac:dyDescent="0.2">
      <c r="A18" s="532">
        <v>10</v>
      </c>
      <c r="B18" s="309"/>
      <c r="C18" s="310"/>
      <c r="D18" s="299"/>
      <c r="E18" s="300"/>
      <c r="F18" s="332" t="str">
        <f t="shared" si="3"/>
        <v/>
      </c>
      <c r="G18" s="301"/>
      <c r="H18" s="278"/>
      <c r="I18" s="278"/>
      <c r="J18" s="279">
        <v>260</v>
      </c>
      <c r="K18" s="304"/>
      <c r="L18" s="305"/>
      <c r="M18" s="305"/>
      <c r="N18" s="305"/>
      <c r="O18" s="206" t="str">
        <f t="shared" si="5"/>
        <v/>
      </c>
      <c r="P18" s="282" t="str">
        <f t="shared" si="1"/>
        <v/>
      </c>
      <c r="Q18" s="283"/>
      <c r="R18" s="284"/>
      <c r="S18" s="284"/>
      <c r="T18" s="284"/>
      <c r="U18" s="285" t="str">
        <f t="shared" si="2"/>
        <v/>
      </c>
      <c r="V18" s="286" t="str">
        <f t="shared" si="4"/>
        <v/>
      </c>
    </row>
    <row r="19" spans="1:22" s="264" customFormat="1" x14ac:dyDescent="0.2">
      <c r="A19" s="532">
        <v>11</v>
      </c>
      <c r="B19" s="309"/>
      <c r="C19" s="310"/>
      <c r="D19" s="299"/>
      <c r="E19" s="300"/>
      <c r="F19" s="332" t="str">
        <f t="shared" si="3"/>
        <v/>
      </c>
      <c r="G19" s="301"/>
      <c r="H19" s="278"/>
      <c r="I19" s="278"/>
      <c r="J19" s="279">
        <v>260</v>
      </c>
      <c r="K19" s="304"/>
      <c r="L19" s="305"/>
      <c r="M19" s="305"/>
      <c r="N19" s="305"/>
      <c r="O19" s="206" t="str">
        <f t="shared" si="5"/>
        <v/>
      </c>
      <c r="P19" s="282" t="str">
        <f t="shared" si="1"/>
        <v/>
      </c>
      <c r="Q19" s="283"/>
      <c r="R19" s="284"/>
      <c r="S19" s="284"/>
      <c r="T19" s="284"/>
      <c r="U19" s="285" t="str">
        <f t="shared" si="2"/>
        <v/>
      </c>
      <c r="V19" s="286" t="str">
        <f t="shared" si="4"/>
        <v/>
      </c>
    </row>
    <row r="20" spans="1:22" s="264" customFormat="1" x14ac:dyDescent="0.2">
      <c r="A20" s="532">
        <v>12</v>
      </c>
      <c r="B20" s="309"/>
      <c r="C20" s="310"/>
      <c r="D20" s="299"/>
      <c r="E20" s="300"/>
      <c r="F20" s="332" t="str">
        <f t="shared" si="3"/>
        <v/>
      </c>
      <c r="G20" s="301"/>
      <c r="H20" s="278"/>
      <c r="I20" s="278"/>
      <c r="J20" s="279">
        <v>260</v>
      </c>
      <c r="K20" s="304"/>
      <c r="L20" s="305"/>
      <c r="M20" s="305"/>
      <c r="N20" s="305"/>
      <c r="O20" s="206" t="str">
        <f t="shared" si="5"/>
        <v/>
      </c>
      <c r="P20" s="282" t="str">
        <f t="shared" si="1"/>
        <v/>
      </c>
      <c r="Q20" s="283"/>
      <c r="R20" s="284"/>
      <c r="S20" s="284"/>
      <c r="T20" s="284"/>
      <c r="U20" s="285" t="str">
        <f t="shared" si="2"/>
        <v/>
      </c>
      <c r="V20" s="286" t="str">
        <f t="shared" si="4"/>
        <v/>
      </c>
    </row>
    <row r="21" spans="1:22" s="264" customFormat="1" x14ac:dyDescent="0.2">
      <c r="A21" s="532">
        <v>13</v>
      </c>
      <c r="B21" s="309"/>
      <c r="C21" s="310"/>
      <c r="D21" s="299"/>
      <c r="E21" s="300"/>
      <c r="F21" s="332" t="str">
        <f t="shared" si="3"/>
        <v/>
      </c>
      <c r="G21" s="301"/>
      <c r="H21" s="278"/>
      <c r="I21" s="278"/>
      <c r="J21" s="279">
        <v>260</v>
      </c>
      <c r="K21" s="304"/>
      <c r="L21" s="305"/>
      <c r="M21" s="305"/>
      <c r="N21" s="305"/>
      <c r="O21" s="206" t="str">
        <f t="shared" si="5"/>
        <v/>
      </c>
      <c r="P21" s="282" t="str">
        <f t="shared" si="1"/>
        <v/>
      </c>
      <c r="Q21" s="283"/>
      <c r="R21" s="284"/>
      <c r="S21" s="284"/>
      <c r="T21" s="284"/>
      <c r="U21" s="285" t="str">
        <f t="shared" si="2"/>
        <v/>
      </c>
      <c r="V21" s="286" t="str">
        <f t="shared" si="4"/>
        <v/>
      </c>
    </row>
    <row r="22" spans="1:22" s="264" customFormat="1" x14ac:dyDescent="0.2">
      <c r="A22" s="532">
        <v>14</v>
      </c>
      <c r="B22" s="309"/>
      <c r="C22" s="310"/>
      <c r="D22" s="299"/>
      <c r="E22" s="300"/>
      <c r="F22" s="332" t="str">
        <f t="shared" si="3"/>
        <v/>
      </c>
      <c r="G22" s="301"/>
      <c r="H22" s="278"/>
      <c r="I22" s="278"/>
      <c r="J22" s="279">
        <v>260</v>
      </c>
      <c r="K22" s="304"/>
      <c r="L22" s="305"/>
      <c r="M22" s="305"/>
      <c r="N22" s="305"/>
      <c r="O22" s="206" t="str">
        <f t="shared" si="5"/>
        <v/>
      </c>
      <c r="P22" s="282" t="str">
        <f t="shared" si="1"/>
        <v/>
      </c>
      <c r="Q22" s="283"/>
      <c r="R22" s="284"/>
      <c r="S22" s="284"/>
      <c r="T22" s="284"/>
      <c r="U22" s="285" t="str">
        <f t="shared" si="2"/>
        <v/>
      </c>
      <c r="V22" s="286" t="str">
        <f t="shared" si="4"/>
        <v/>
      </c>
    </row>
    <row r="23" spans="1:22" s="264" customFormat="1" x14ac:dyDescent="0.2">
      <c r="A23" s="532">
        <v>15</v>
      </c>
      <c r="B23" s="309"/>
      <c r="C23" s="310"/>
      <c r="D23" s="299"/>
      <c r="E23" s="300"/>
      <c r="F23" s="332" t="str">
        <f t="shared" si="3"/>
        <v/>
      </c>
      <c r="G23" s="301"/>
      <c r="H23" s="278"/>
      <c r="I23" s="278"/>
      <c r="J23" s="279">
        <v>260</v>
      </c>
      <c r="K23" s="304"/>
      <c r="L23" s="305"/>
      <c r="M23" s="305"/>
      <c r="N23" s="305"/>
      <c r="O23" s="206" t="str">
        <f t="shared" si="5"/>
        <v/>
      </c>
      <c r="P23" s="282" t="str">
        <f t="shared" si="1"/>
        <v/>
      </c>
      <c r="Q23" s="283"/>
      <c r="R23" s="284"/>
      <c r="S23" s="284"/>
      <c r="T23" s="284"/>
      <c r="U23" s="285" t="str">
        <f t="shared" si="2"/>
        <v/>
      </c>
      <c r="V23" s="286" t="str">
        <f t="shared" si="4"/>
        <v/>
      </c>
    </row>
    <row r="24" spans="1:22" s="264" customFormat="1" x14ac:dyDescent="0.2">
      <c r="A24" s="532">
        <v>16</v>
      </c>
      <c r="B24" s="309"/>
      <c r="C24" s="310"/>
      <c r="D24" s="299"/>
      <c r="E24" s="300"/>
      <c r="F24" s="332" t="str">
        <f t="shared" si="3"/>
        <v/>
      </c>
      <c r="G24" s="301"/>
      <c r="H24" s="278"/>
      <c r="I24" s="278"/>
      <c r="J24" s="279">
        <v>260</v>
      </c>
      <c r="K24" s="304"/>
      <c r="L24" s="305"/>
      <c r="M24" s="305"/>
      <c r="N24" s="305"/>
      <c r="O24" s="206" t="str">
        <f t="shared" si="5"/>
        <v/>
      </c>
      <c r="P24" s="282" t="str">
        <f t="shared" si="1"/>
        <v/>
      </c>
      <c r="Q24" s="283"/>
      <c r="R24" s="284"/>
      <c r="S24" s="284"/>
      <c r="T24" s="284"/>
      <c r="U24" s="285" t="str">
        <f t="shared" si="2"/>
        <v/>
      </c>
      <c r="V24" s="286" t="str">
        <f t="shared" si="4"/>
        <v/>
      </c>
    </row>
    <row r="25" spans="1:22" s="264" customFormat="1" x14ac:dyDescent="0.2">
      <c r="A25" s="532">
        <v>17</v>
      </c>
      <c r="B25" s="309"/>
      <c r="C25" s="310"/>
      <c r="D25" s="299"/>
      <c r="E25" s="300"/>
      <c r="F25" s="332" t="str">
        <f t="shared" si="3"/>
        <v/>
      </c>
      <c r="G25" s="301"/>
      <c r="H25" s="278"/>
      <c r="I25" s="278"/>
      <c r="J25" s="279">
        <v>260</v>
      </c>
      <c r="K25" s="304"/>
      <c r="L25" s="305"/>
      <c r="M25" s="305"/>
      <c r="N25" s="305"/>
      <c r="O25" s="206" t="str">
        <f t="shared" si="5"/>
        <v/>
      </c>
      <c r="P25" s="282" t="str">
        <f t="shared" si="1"/>
        <v/>
      </c>
      <c r="Q25" s="283"/>
      <c r="R25" s="284"/>
      <c r="S25" s="284"/>
      <c r="T25" s="284"/>
      <c r="U25" s="285" t="str">
        <f t="shared" si="2"/>
        <v/>
      </c>
      <c r="V25" s="286" t="str">
        <f t="shared" si="4"/>
        <v/>
      </c>
    </row>
    <row r="26" spans="1:22" s="264" customFormat="1" x14ac:dyDescent="0.2">
      <c r="A26" s="532">
        <v>18</v>
      </c>
      <c r="B26" s="309"/>
      <c r="C26" s="310"/>
      <c r="D26" s="299"/>
      <c r="E26" s="300"/>
      <c r="F26" s="332" t="str">
        <f t="shared" si="3"/>
        <v/>
      </c>
      <c r="G26" s="301"/>
      <c r="H26" s="278"/>
      <c r="I26" s="278"/>
      <c r="J26" s="279">
        <v>260</v>
      </c>
      <c r="K26" s="304"/>
      <c r="L26" s="305"/>
      <c r="M26" s="305"/>
      <c r="N26" s="305"/>
      <c r="O26" s="206" t="str">
        <f t="shared" si="5"/>
        <v/>
      </c>
      <c r="P26" s="282" t="str">
        <f t="shared" si="1"/>
        <v/>
      </c>
      <c r="Q26" s="283"/>
      <c r="R26" s="284"/>
      <c r="S26" s="284"/>
      <c r="T26" s="284"/>
      <c r="U26" s="285" t="str">
        <f t="shared" si="2"/>
        <v/>
      </c>
      <c r="V26" s="286" t="str">
        <f t="shared" si="4"/>
        <v/>
      </c>
    </row>
    <row r="27" spans="1:22" s="264" customFormat="1" x14ac:dyDescent="0.2">
      <c r="A27" s="532">
        <v>19</v>
      </c>
      <c r="B27" s="309"/>
      <c r="C27" s="310"/>
      <c r="D27" s="299"/>
      <c r="E27" s="300"/>
      <c r="F27" s="332" t="str">
        <f t="shared" si="3"/>
        <v/>
      </c>
      <c r="G27" s="301"/>
      <c r="H27" s="278"/>
      <c r="I27" s="278"/>
      <c r="J27" s="279">
        <v>260</v>
      </c>
      <c r="K27" s="304"/>
      <c r="L27" s="305"/>
      <c r="M27" s="305"/>
      <c r="N27" s="305"/>
      <c r="O27" s="206" t="str">
        <f t="shared" si="5"/>
        <v/>
      </c>
      <c r="P27" s="282" t="str">
        <f t="shared" si="1"/>
        <v/>
      </c>
      <c r="Q27" s="283"/>
      <c r="R27" s="284"/>
      <c r="S27" s="284"/>
      <c r="T27" s="284"/>
      <c r="U27" s="285" t="str">
        <f t="shared" si="2"/>
        <v/>
      </c>
      <c r="V27" s="286" t="str">
        <f t="shared" si="4"/>
        <v/>
      </c>
    </row>
    <row r="28" spans="1:22" s="264" customFormat="1" x14ac:dyDescent="0.2">
      <c r="A28" s="532">
        <v>20</v>
      </c>
      <c r="B28" s="309"/>
      <c r="C28" s="310"/>
      <c r="D28" s="299"/>
      <c r="E28" s="300"/>
      <c r="F28" s="332" t="str">
        <f t="shared" si="3"/>
        <v/>
      </c>
      <c r="G28" s="301"/>
      <c r="H28" s="278"/>
      <c r="I28" s="278"/>
      <c r="J28" s="279">
        <v>260</v>
      </c>
      <c r="K28" s="304"/>
      <c r="L28" s="305"/>
      <c r="M28" s="305"/>
      <c r="N28" s="305"/>
      <c r="O28" s="206" t="str">
        <f t="shared" si="5"/>
        <v/>
      </c>
      <c r="P28" s="282" t="str">
        <f t="shared" si="1"/>
        <v/>
      </c>
      <c r="Q28" s="283"/>
      <c r="R28" s="284"/>
      <c r="S28" s="284"/>
      <c r="T28" s="284"/>
      <c r="U28" s="285" t="str">
        <f t="shared" si="2"/>
        <v/>
      </c>
      <c r="V28" s="286" t="str">
        <f t="shared" si="4"/>
        <v/>
      </c>
    </row>
    <row r="29" spans="1:22" s="264" customFormat="1" x14ac:dyDescent="0.2">
      <c r="A29" s="532">
        <v>21</v>
      </c>
      <c r="B29" s="309"/>
      <c r="C29" s="310"/>
      <c r="D29" s="299"/>
      <c r="E29" s="300"/>
      <c r="F29" s="332" t="str">
        <f t="shared" si="3"/>
        <v/>
      </c>
      <c r="G29" s="301"/>
      <c r="H29" s="278"/>
      <c r="I29" s="278"/>
      <c r="J29" s="279">
        <v>260</v>
      </c>
      <c r="K29" s="304"/>
      <c r="L29" s="305"/>
      <c r="M29" s="305"/>
      <c r="N29" s="305"/>
      <c r="O29" s="206" t="str">
        <f t="shared" si="5"/>
        <v/>
      </c>
      <c r="P29" s="282" t="str">
        <f t="shared" si="1"/>
        <v/>
      </c>
      <c r="Q29" s="283"/>
      <c r="R29" s="284"/>
      <c r="S29" s="284"/>
      <c r="T29" s="284"/>
      <c r="U29" s="285" t="str">
        <f t="shared" si="2"/>
        <v/>
      </c>
      <c r="V29" s="286" t="str">
        <f t="shared" si="4"/>
        <v/>
      </c>
    </row>
    <row r="30" spans="1:22" s="264" customFormat="1" x14ac:dyDescent="0.2">
      <c r="A30" s="532">
        <v>22</v>
      </c>
      <c r="B30" s="309"/>
      <c r="C30" s="310"/>
      <c r="D30" s="299"/>
      <c r="E30" s="300"/>
      <c r="F30" s="332" t="str">
        <f t="shared" si="3"/>
        <v/>
      </c>
      <c r="G30" s="301"/>
      <c r="H30" s="278"/>
      <c r="I30" s="278"/>
      <c r="J30" s="279">
        <v>260</v>
      </c>
      <c r="K30" s="304"/>
      <c r="L30" s="305"/>
      <c r="M30" s="305"/>
      <c r="N30" s="305"/>
      <c r="O30" s="206" t="str">
        <f t="shared" si="5"/>
        <v/>
      </c>
      <c r="P30" s="282" t="str">
        <f t="shared" si="1"/>
        <v/>
      </c>
      <c r="Q30" s="283"/>
      <c r="R30" s="284"/>
      <c r="S30" s="284"/>
      <c r="T30" s="284"/>
      <c r="U30" s="285" t="str">
        <f t="shared" si="2"/>
        <v/>
      </c>
      <c r="V30" s="286" t="str">
        <f t="shared" si="4"/>
        <v/>
      </c>
    </row>
    <row r="31" spans="1:22" s="264" customFormat="1" x14ac:dyDescent="0.2">
      <c r="A31" s="532">
        <v>23</v>
      </c>
      <c r="B31" s="309"/>
      <c r="C31" s="310"/>
      <c r="D31" s="299"/>
      <c r="E31" s="300"/>
      <c r="F31" s="332" t="str">
        <f t="shared" si="3"/>
        <v/>
      </c>
      <c r="G31" s="301"/>
      <c r="H31" s="278"/>
      <c r="I31" s="278"/>
      <c r="J31" s="279">
        <v>260</v>
      </c>
      <c r="K31" s="304"/>
      <c r="L31" s="305"/>
      <c r="M31" s="305"/>
      <c r="N31" s="305"/>
      <c r="O31" s="206" t="str">
        <f t="shared" si="5"/>
        <v/>
      </c>
      <c r="P31" s="282" t="str">
        <f t="shared" si="1"/>
        <v/>
      </c>
      <c r="Q31" s="283"/>
      <c r="R31" s="284"/>
      <c r="S31" s="284"/>
      <c r="T31" s="284"/>
      <c r="U31" s="285" t="str">
        <f t="shared" si="2"/>
        <v/>
      </c>
      <c r="V31" s="286" t="str">
        <f t="shared" si="4"/>
        <v/>
      </c>
    </row>
    <row r="32" spans="1:22" s="264" customFormat="1" x14ac:dyDescent="0.2">
      <c r="A32" s="532">
        <v>24</v>
      </c>
      <c r="B32" s="309"/>
      <c r="C32" s="310"/>
      <c r="D32" s="299"/>
      <c r="E32" s="300"/>
      <c r="F32" s="332" t="str">
        <f t="shared" si="3"/>
        <v/>
      </c>
      <c r="G32" s="301"/>
      <c r="H32" s="278"/>
      <c r="I32" s="278"/>
      <c r="J32" s="279">
        <v>260</v>
      </c>
      <c r="K32" s="304"/>
      <c r="L32" s="305"/>
      <c r="M32" s="305"/>
      <c r="N32" s="305"/>
      <c r="O32" s="206" t="str">
        <f t="shared" si="5"/>
        <v/>
      </c>
      <c r="P32" s="282" t="str">
        <f t="shared" si="1"/>
        <v/>
      </c>
      <c r="Q32" s="283"/>
      <c r="R32" s="284"/>
      <c r="S32" s="284"/>
      <c r="T32" s="284"/>
      <c r="U32" s="285" t="str">
        <f t="shared" si="2"/>
        <v/>
      </c>
      <c r="V32" s="286" t="str">
        <f t="shared" si="4"/>
        <v/>
      </c>
    </row>
    <row r="33" spans="1:22" s="264" customFormat="1" x14ac:dyDescent="0.2">
      <c r="A33" s="532">
        <v>25</v>
      </c>
      <c r="B33" s="309"/>
      <c r="C33" s="310"/>
      <c r="D33" s="299"/>
      <c r="E33" s="300"/>
      <c r="F33" s="332" t="str">
        <f t="shared" si="3"/>
        <v/>
      </c>
      <c r="G33" s="301"/>
      <c r="H33" s="278"/>
      <c r="I33" s="278"/>
      <c r="J33" s="279">
        <v>260</v>
      </c>
      <c r="K33" s="304"/>
      <c r="L33" s="305"/>
      <c r="M33" s="305"/>
      <c r="N33" s="305"/>
      <c r="O33" s="206" t="str">
        <f t="shared" si="5"/>
        <v/>
      </c>
      <c r="P33" s="282" t="str">
        <f t="shared" si="1"/>
        <v/>
      </c>
      <c r="Q33" s="283"/>
      <c r="R33" s="284"/>
      <c r="S33" s="284"/>
      <c r="T33" s="284"/>
      <c r="U33" s="285" t="str">
        <f t="shared" si="2"/>
        <v/>
      </c>
      <c r="V33" s="286" t="str">
        <f t="shared" si="4"/>
        <v/>
      </c>
    </row>
    <row r="34" spans="1:22" s="264" customFormat="1" x14ac:dyDescent="0.2">
      <c r="A34" s="532">
        <v>26</v>
      </c>
      <c r="B34" s="309"/>
      <c r="C34" s="310"/>
      <c r="D34" s="299"/>
      <c r="E34" s="300"/>
      <c r="F34" s="332" t="str">
        <f t="shared" si="3"/>
        <v/>
      </c>
      <c r="G34" s="301"/>
      <c r="H34" s="278"/>
      <c r="I34" s="278"/>
      <c r="J34" s="279">
        <v>260</v>
      </c>
      <c r="K34" s="304"/>
      <c r="L34" s="305"/>
      <c r="M34" s="305"/>
      <c r="N34" s="305"/>
      <c r="O34" s="206" t="str">
        <f t="shared" si="5"/>
        <v/>
      </c>
      <c r="P34" s="282" t="str">
        <f t="shared" si="1"/>
        <v/>
      </c>
      <c r="Q34" s="283"/>
      <c r="R34" s="284"/>
      <c r="S34" s="284"/>
      <c r="T34" s="284"/>
      <c r="U34" s="285" t="str">
        <f t="shared" si="2"/>
        <v/>
      </c>
      <c r="V34" s="286" t="str">
        <f t="shared" si="4"/>
        <v/>
      </c>
    </row>
    <row r="35" spans="1:22" s="264" customFormat="1" x14ac:dyDescent="0.2">
      <c r="A35" s="532">
        <v>27</v>
      </c>
      <c r="B35" s="309"/>
      <c r="C35" s="310"/>
      <c r="D35" s="299"/>
      <c r="E35" s="300"/>
      <c r="F35" s="332" t="str">
        <f t="shared" si="3"/>
        <v/>
      </c>
      <c r="G35" s="301"/>
      <c r="H35" s="278"/>
      <c r="I35" s="278"/>
      <c r="J35" s="279">
        <v>260</v>
      </c>
      <c r="K35" s="304"/>
      <c r="L35" s="305"/>
      <c r="M35" s="305"/>
      <c r="N35" s="305"/>
      <c r="O35" s="206" t="str">
        <f t="shared" si="5"/>
        <v/>
      </c>
      <c r="P35" s="282" t="str">
        <f t="shared" si="1"/>
        <v/>
      </c>
      <c r="Q35" s="283"/>
      <c r="R35" s="284"/>
      <c r="S35" s="284"/>
      <c r="T35" s="284"/>
      <c r="U35" s="285" t="str">
        <f t="shared" si="2"/>
        <v/>
      </c>
      <c r="V35" s="286" t="str">
        <f t="shared" si="4"/>
        <v/>
      </c>
    </row>
    <row r="36" spans="1:22" s="264" customFormat="1" x14ac:dyDescent="0.2">
      <c r="A36" s="532">
        <v>28</v>
      </c>
      <c r="B36" s="309"/>
      <c r="C36" s="310"/>
      <c r="D36" s="299"/>
      <c r="E36" s="300"/>
      <c r="F36" s="332" t="str">
        <f t="shared" si="3"/>
        <v/>
      </c>
      <c r="G36" s="301"/>
      <c r="H36" s="278"/>
      <c r="I36" s="278"/>
      <c r="J36" s="279">
        <v>260</v>
      </c>
      <c r="K36" s="304"/>
      <c r="L36" s="305"/>
      <c r="M36" s="305"/>
      <c r="N36" s="305"/>
      <c r="O36" s="206" t="str">
        <f t="shared" si="5"/>
        <v/>
      </c>
      <c r="P36" s="282" t="str">
        <f t="shared" si="1"/>
        <v/>
      </c>
      <c r="Q36" s="283"/>
      <c r="R36" s="284"/>
      <c r="S36" s="284"/>
      <c r="T36" s="284"/>
      <c r="U36" s="285" t="str">
        <f t="shared" si="2"/>
        <v/>
      </c>
      <c r="V36" s="286" t="str">
        <f t="shared" si="4"/>
        <v/>
      </c>
    </row>
    <row r="37" spans="1:22" s="264" customFormat="1" x14ac:dyDescent="0.2">
      <c r="A37" s="532">
        <v>29</v>
      </c>
      <c r="B37" s="309"/>
      <c r="C37" s="310"/>
      <c r="D37" s="299"/>
      <c r="E37" s="300"/>
      <c r="F37" s="332" t="str">
        <f t="shared" si="3"/>
        <v/>
      </c>
      <c r="G37" s="301"/>
      <c r="H37" s="278"/>
      <c r="I37" s="278"/>
      <c r="J37" s="279">
        <v>260</v>
      </c>
      <c r="K37" s="304"/>
      <c r="L37" s="305"/>
      <c r="M37" s="305"/>
      <c r="N37" s="305"/>
      <c r="O37" s="206" t="str">
        <f t="shared" si="5"/>
        <v/>
      </c>
      <c r="P37" s="282" t="str">
        <f t="shared" si="1"/>
        <v/>
      </c>
      <c r="Q37" s="283"/>
      <c r="R37" s="284"/>
      <c r="S37" s="284"/>
      <c r="T37" s="284"/>
      <c r="U37" s="285" t="str">
        <f t="shared" si="2"/>
        <v/>
      </c>
      <c r="V37" s="286" t="str">
        <f t="shared" si="4"/>
        <v/>
      </c>
    </row>
    <row r="38" spans="1:22" s="264" customFormat="1" x14ac:dyDescent="0.2">
      <c r="A38" s="532">
        <v>30</v>
      </c>
      <c r="B38" s="309"/>
      <c r="C38" s="310"/>
      <c r="D38" s="299"/>
      <c r="E38" s="300"/>
      <c r="F38" s="332" t="str">
        <f t="shared" si="3"/>
        <v/>
      </c>
      <c r="G38" s="301"/>
      <c r="H38" s="278"/>
      <c r="I38" s="278"/>
      <c r="J38" s="279">
        <v>260</v>
      </c>
      <c r="K38" s="304"/>
      <c r="L38" s="305"/>
      <c r="M38" s="305"/>
      <c r="N38" s="305"/>
      <c r="O38" s="206" t="str">
        <f t="shared" si="5"/>
        <v/>
      </c>
      <c r="P38" s="282" t="str">
        <f t="shared" si="1"/>
        <v/>
      </c>
      <c r="Q38" s="283"/>
      <c r="R38" s="284"/>
      <c r="S38" s="284"/>
      <c r="T38" s="284"/>
      <c r="U38" s="285" t="str">
        <f t="shared" si="2"/>
        <v/>
      </c>
      <c r="V38" s="286" t="str">
        <f t="shared" si="4"/>
        <v/>
      </c>
    </row>
    <row r="39" spans="1:22" s="264" customFormat="1" x14ac:dyDescent="0.2">
      <c r="A39" s="532">
        <v>31</v>
      </c>
      <c r="B39" s="309"/>
      <c r="C39" s="310"/>
      <c r="D39" s="299"/>
      <c r="E39" s="300"/>
      <c r="F39" s="332" t="str">
        <f t="shared" si="3"/>
        <v/>
      </c>
      <c r="G39" s="301"/>
      <c r="H39" s="278"/>
      <c r="I39" s="278"/>
      <c r="J39" s="279">
        <v>260</v>
      </c>
      <c r="K39" s="304"/>
      <c r="L39" s="305"/>
      <c r="M39" s="305"/>
      <c r="N39" s="305"/>
      <c r="O39" s="206" t="str">
        <f t="shared" si="5"/>
        <v/>
      </c>
      <c r="P39" s="282" t="str">
        <f t="shared" si="1"/>
        <v/>
      </c>
      <c r="Q39" s="283"/>
      <c r="R39" s="284"/>
      <c r="S39" s="284"/>
      <c r="T39" s="284"/>
      <c r="U39" s="285" t="str">
        <f t="shared" si="2"/>
        <v/>
      </c>
      <c r="V39" s="286" t="str">
        <f t="shared" si="4"/>
        <v/>
      </c>
    </row>
    <row r="40" spans="1:22" s="264" customFormat="1" x14ac:dyDescent="0.2">
      <c r="A40" s="532">
        <v>32</v>
      </c>
      <c r="B40" s="309"/>
      <c r="C40" s="310"/>
      <c r="D40" s="299"/>
      <c r="E40" s="300"/>
      <c r="F40" s="332" t="str">
        <f t="shared" si="3"/>
        <v/>
      </c>
      <c r="G40" s="301"/>
      <c r="H40" s="278"/>
      <c r="I40" s="278"/>
      <c r="J40" s="279">
        <v>260</v>
      </c>
      <c r="K40" s="304"/>
      <c r="L40" s="305"/>
      <c r="M40" s="305"/>
      <c r="N40" s="305"/>
      <c r="O40" s="206" t="str">
        <f t="shared" si="5"/>
        <v/>
      </c>
      <c r="P40" s="282" t="str">
        <f t="shared" si="1"/>
        <v/>
      </c>
      <c r="Q40" s="283"/>
      <c r="R40" s="284"/>
      <c r="S40" s="284"/>
      <c r="T40" s="284"/>
      <c r="U40" s="285" t="str">
        <f t="shared" si="2"/>
        <v/>
      </c>
      <c r="V40" s="286" t="str">
        <f t="shared" si="4"/>
        <v/>
      </c>
    </row>
    <row r="41" spans="1:22" s="264" customFormat="1" x14ac:dyDescent="0.2">
      <c r="A41" s="532">
        <v>33</v>
      </c>
      <c r="B41" s="309"/>
      <c r="C41" s="310"/>
      <c r="D41" s="299"/>
      <c r="E41" s="300"/>
      <c r="F41" s="332" t="str">
        <f t="shared" si="3"/>
        <v/>
      </c>
      <c r="G41" s="301"/>
      <c r="H41" s="278"/>
      <c r="I41" s="278"/>
      <c r="J41" s="279">
        <v>260</v>
      </c>
      <c r="K41" s="304"/>
      <c r="L41" s="305"/>
      <c r="M41" s="305"/>
      <c r="N41" s="305"/>
      <c r="O41" s="206" t="str">
        <f t="shared" si="5"/>
        <v/>
      </c>
      <c r="P41" s="282" t="str">
        <f t="shared" si="1"/>
        <v/>
      </c>
      <c r="Q41" s="283"/>
      <c r="R41" s="284"/>
      <c r="S41" s="284"/>
      <c r="T41" s="284"/>
      <c r="U41" s="285" t="str">
        <f t="shared" si="2"/>
        <v/>
      </c>
      <c r="V41" s="286" t="str">
        <f t="shared" si="4"/>
        <v/>
      </c>
    </row>
    <row r="42" spans="1:22" s="264" customFormat="1" x14ac:dyDescent="0.2">
      <c r="A42" s="532">
        <v>34</v>
      </c>
      <c r="B42" s="309"/>
      <c r="C42" s="310"/>
      <c r="D42" s="299"/>
      <c r="E42" s="300"/>
      <c r="F42" s="332" t="str">
        <f t="shared" si="3"/>
        <v/>
      </c>
      <c r="G42" s="301"/>
      <c r="H42" s="278"/>
      <c r="I42" s="278"/>
      <c r="J42" s="279">
        <v>260</v>
      </c>
      <c r="K42" s="304"/>
      <c r="L42" s="305"/>
      <c r="M42" s="305"/>
      <c r="N42" s="305"/>
      <c r="O42" s="206" t="str">
        <f t="shared" si="5"/>
        <v/>
      </c>
      <c r="P42" s="282" t="str">
        <f t="shared" si="1"/>
        <v/>
      </c>
      <c r="Q42" s="283"/>
      <c r="R42" s="284"/>
      <c r="S42" s="284"/>
      <c r="T42" s="284"/>
      <c r="U42" s="285" t="str">
        <f t="shared" si="2"/>
        <v/>
      </c>
      <c r="V42" s="286" t="str">
        <f t="shared" si="4"/>
        <v/>
      </c>
    </row>
    <row r="43" spans="1:22" s="264" customFormat="1" x14ac:dyDescent="0.2">
      <c r="A43" s="532">
        <v>35</v>
      </c>
      <c r="B43" s="309"/>
      <c r="C43" s="310"/>
      <c r="D43" s="299"/>
      <c r="E43" s="300"/>
      <c r="F43" s="332" t="str">
        <f t="shared" si="3"/>
        <v/>
      </c>
      <c r="G43" s="301"/>
      <c r="H43" s="278"/>
      <c r="I43" s="278"/>
      <c r="J43" s="279">
        <v>260</v>
      </c>
      <c r="K43" s="304"/>
      <c r="L43" s="305"/>
      <c r="M43" s="305"/>
      <c r="N43" s="305"/>
      <c r="O43" s="206" t="str">
        <f t="shared" si="5"/>
        <v/>
      </c>
      <c r="P43" s="282" t="str">
        <f t="shared" si="1"/>
        <v/>
      </c>
      <c r="Q43" s="283"/>
      <c r="R43" s="284"/>
      <c r="S43" s="284"/>
      <c r="T43" s="284"/>
      <c r="U43" s="285" t="str">
        <f t="shared" si="2"/>
        <v/>
      </c>
      <c r="V43" s="286" t="str">
        <f t="shared" si="4"/>
        <v/>
      </c>
    </row>
    <row r="44" spans="1:22" s="264" customFormat="1" x14ac:dyDescent="0.2">
      <c r="A44" s="532">
        <v>36</v>
      </c>
      <c r="B44" s="309"/>
      <c r="C44" s="310"/>
      <c r="D44" s="299"/>
      <c r="E44" s="300"/>
      <c r="F44" s="332" t="str">
        <f t="shared" si="3"/>
        <v/>
      </c>
      <c r="G44" s="301"/>
      <c r="H44" s="278"/>
      <c r="I44" s="278"/>
      <c r="J44" s="279">
        <v>260</v>
      </c>
      <c r="K44" s="304"/>
      <c r="L44" s="305"/>
      <c r="M44" s="305"/>
      <c r="N44" s="305"/>
      <c r="O44" s="206" t="str">
        <f t="shared" si="5"/>
        <v/>
      </c>
      <c r="P44" s="282" t="str">
        <f t="shared" si="1"/>
        <v/>
      </c>
      <c r="Q44" s="283"/>
      <c r="R44" s="284"/>
      <c r="S44" s="284"/>
      <c r="T44" s="284"/>
      <c r="U44" s="285" t="str">
        <f t="shared" si="2"/>
        <v/>
      </c>
      <c r="V44" s="286" t="str">
        <f t="shared" si="4"/>
        <v/>
      </c>
    </row>
    <row r="45" spans="1:22" s="264" customFormat="1" x14ac:dyDescent="0.2">
      <c r="A45" s="532">
        <v>37</v>
      </c>
      <c r="B45" s="309"/>
      <c r="C45" s="310"/>
      <c r="D45" s="299"/>
      <c r="E45" s="300"/>
      <c r="F45" s="332" t="str">
        <f t="shared" si="3"/>
        <v/>
      </c>
      <c r="G45" s="301"/>
      <c r="H45" s="278"/>
      <c r="I45" s="278"/>
      <c r="J45" s="279">
        <v>260</v>
      </c>
      <c r="K45" s="304"/>
      <c r="L45" s="305"/>
      <c r="M45" s="305"/>
      <c r="N45" s="305"/>
      <c r="O45" s="206" t="str">
        <f t="shared" si="5"/>
        <v/>
      </c>
      <c r="P45" s="282" t="str">
        <f t="shared" si="1"/>
        <v/>
      </c>
      <c r="Q45" s="283"/>
      <c r="R45" s="284"/>
      <c r="S45" s="284"/>
      <c r="T45" s="284"/>
      <c r="U45" s="285" t="str">
        <f t="shared" si="2"/>
        <v/>
      </c>
      <c r="V45" s="286" t="str">
        <f t="shared" si="4"/>
        <v/>
      </c>
    </row>
    <row r="46" spans="1:22" s="264" customFormat="1" x14ac:dyDescent="0.2">
      <c r="A46" s="532">
        <v>38</v>
      </c>
      <c r="B46" s="309"/>
      <c r="C46" s="310"/>
      <c r="D46" s="299"/>
      <c r="E46" s="300"/>
      <c r="F46" s="332" t="str">
        <f t="shared" si="3"/>
        <v/>
      </c>
      <c r="G46" s="301"/>
      <c r="H46" s="278"/>
      <c r="I46" s="278"/>
      <c r="J46" s="279">
        <v>260</v>
      </c>
      <c r="K46" s="304"/>
      <c r="L46" s="305"/>
      <c r="M46" s="305"/>
      <c r="N46" s="305"/>
      <c r="O46" s="206" t="str">
        <f t="shared" si="5"/>
        <v/>
      </c>
      <c r="P46" s="282" t="str">
        <f t="shared" si="1"/>
        <v/>
      </c>
      <c r="Q46" s="283"/>
      <c r="R46" s="284"/>
      <c r="S46" s="284"/>
      <c r="T46" s="284"/>
      <c r="U46" s="285" t="str">
        <f t="shared" si="2"/>
        <v/>
      </c>
      <c r="V46" s="286" t="str">
        <f t="shared" si="4"/>
        <v/>
      </c>
    </row>
    <row r="47" spans="1:22" s="264" customFormat="1" x14ac:dyDescent="0.2">
      <c r="A47" s="532">
        <v>39</v>
      </c>
      <c r="B47" s="309"/>
      <c r="C47" s="310"/>
      <c r="D47" s="299"/>
      <c r="E47" s="300"/>
      <c r="F47" s="332" t="str">
        <f t="shared" si="3"/>
        <v/>
      </c>
      <c r="G47" s="301"/>
      <c r="H47" s="278"/>
      <c r="I47" s="278"/>
      <c r="J47" s="279">
        <v>260</v>
      </c>
      <c r="K47" s="304"/>
      <c r="L47" s="305"/>
      <c r="M47" s="305"/>
      <c r="N47" s="305"/>
      <c r="O47" s="206" t="str">
        <f t="shared" si="5"/>
        <v/>
      </c>
      <c r="P47" s="282" t="str">
        <f t="shared" si="1"/>
        <v/>
      </c>
      <c r="Q47" s="283"/>
      <c r="R47" s="284"/>
      <c r="S47" s="284"/>
      <c r="T47" s="284"/>
      <c r="U47" s="285" t="str">
        <f t="shared" si="2"/>
        <v/>
      </c>
      <c r="V47" s="286" t="str">
        <f t="shared" si="4"/>
        <v/>
      </c>
    </row>
    <row r="48" spans="1:22" s="264" customFormat="1" x14ac:dyDescent="0.2">
      <c r="A48" s="532">
        <v>40</v>
      </c>
      <c r="B48" s="309"/>
      <c r="C48" s="310"/>
      <c r="D48" s="299"/>
      <c r="E48" s="300"/>
      <c r="F48" s="332" t="str">
        <f t="shared" si="3"/>
        <v/>
      </c>
      <c r="G48" s="301"/>
      <c r="H48" s="278"/>
      <c r="I48" s="278"/>
      <c r="J48" s="279">
        <v>260</v>
      </c>
      <c r="K48" s="304"/>
      <c r="L48" s="305"/>
      <c r="M48" s="305"/>
      <c r="N48" s="305"/>
      <c r="O48" s="206" t="str">
        <f t="shared" si="5"/>
        <v/>
      </c>
      <c r="P48" s="282" t="str">
        <f t="shared" si="1"/>
        <v/>
      </c>
      <c r="Q48" s="283"/>
      <c r="R48" s="284"/>
      <c r="S48" s="284"/>
      <c r="T48" s="284"/>
      <c r="U48" s="285" t="str">
        <f t="shared" si="2"/>
        <v/>
      </c>
      <c r="V48" s="286" t="str">
        <f t="shared" si="4"/>
        <v/>
      </c>
    </row>
    <row r="49" spans="1:22" s="264" customFormat="1" x14ac:dyDescent="0.2">
      <c r="A49" s="532">
        <v>41</v>
      </c>
      <c r="B49" s="309"/>
      <c r="C49" s="310"/>
      <c r="D49" s="299"/>
      <c r="E49" s="300"/>
      <c r="F49" s="332" t="str">
        <f t="shared" si="3"/>
        <v/>
      </c>
      <c r="G49" s="301"/>
      <c r="H49" s="278"/>
      <c r="I49" s="278"/>
      <c r="J49" s="279">
        <v>260</v>
      </c>
      <c r="K49" s="304"/>
      <c r="L49" s="305"/>
      <c r="M49" s="305"/>
      <c r="N49" s="305"/>
      <c r="O49" s="206" t="str">
        <f t="shared" si="5"/>
        <v/>
      </c>
      <c r="P49" s="282" t="str">
        <f t="shared" si="1"/>
        <v/>
      </c>
      <c r="Q49" s="283"/>
      <c r="R49" s="284"/>
      <c r="S49" s="284"/>
      <c r="T49" s="284"/>
      <c r="U49" s="285" t="str">
        <f t="shared" si="2"/>
        <v/>
      </c>
      <c r="V49" s="286" t="str">
        <f t="shared" si="4"/>
        <v/>
      </c>
    </row>
    <row r="50" spans="1:22" s="264" customFormat="1" x14ac:dyDescent="0.2">
      <c r="A50" s="532">
        <v>42</v>
      </c>
      <c r="B50" s="309"/>
      <c r="C50" s="310"/>
      <c r="D50" s="299"/>
      <c r="E50" s="300"/>
      <c r="F50" s="332" t="str">
        <f t="shared" si="3"/>
        <v/>
      </c>
      <c r="G50" s="301"/>
      <c r="H50" s="278"/>
      <c r="I50" s="278"/>
      <c r="J50" s="279">
        <v>260</v>
      </c>
      <c r="K50" s="304"/>
      <c r="L50" s="305"/>
      <c r="M50" s="305"/>
      <c r="N50" s="305"/>
      <c r="O50" s="206" t="str">
        <f t="shared" si="5"/>
        <v/>
      </c>
      <c r="P50" s="282" t="str">
        <f t="shared" si="1"/>
        <v/>
      </c>
      <c r="Q50" s="283"/>
      <c r="R50" s="284"/>
      <c r="S50" s="284"/>
      <c r="T50" s="284"/>
      <c r="U50" s="285" t="str">
        <f t="shared" si="2"/>
        <v/>
      </c>
      <c r="V50" s="286" t="str">
        <f t="shared" si="4"/>
        <v/>
      </c>
    </row>
    <row r="51" spans="1:22" s="264" customFormat="1" x14ac:dyDescent="0.2">
      <c r="A51" s="532">
        <v>43</v>
      </c>
      <c r="B51" s="309"/>
      <c r="C51" s="310"/>
      <c r="D51" s="299"/>
      <c r="E51" s="300"/>
      <c r="F51" s="332" t="str">
        <f t="shared" si="3"/>
        <v/>
      </c>
      <c r="G51" s="301"/>
      <c r="H51" s="278"/>
      <c r="I51" s="278"/>
      <c r="J51" s="279">
        <v>260</v>
      </c>
      <c r="K51" s="304"/>
      <c r="L51" s="305"/>
      <c r="M51" s="305"/>
      <c r="N51" s="305"/>
      <c r="O51" s="206" t="str">
        <f t="shared" si="5"/>
        <v/>
      </c>
      <c r="P51" s="282" t="str">
        <f t="shared" si="1"/>
        <v/>
      </c>
      <c r="Q51" s="283"/>
      <c r="R51" s="284"/>
      <c r="S51" s="284"/>
      <c r="T51" s="284"/>
      <c r="U51" s="285" t="str">
        <f t="shared" si="2"/>
        <v/>
      </c>
      <c r="V51" s="286" t="str">
        <f t="shared" si="4"/>
        <v/>
      </c>
    </row>
    <row r="52" spans="1:22" s="264" customFormat="1" x14ac:dyDescent="0.2">
      <c r="A52" s="532">
        <v>44</v>
      </c>
      <c r="B52" s="309"/>
      <c r="C52" s="310"/>
      <c r="D52" s="299"/>
      <c r="E52" s="300"/>
      <c r="F52" s="332" t="str">
        <f t="shared" si="3"/>
        <v/>
      </c>
      <c r="G52" s="301"/>
      <c r="H52" s="278"/>
      <c r="I52" s="278"/>
      <c r="J52" s="279">
        <v>260</v>
      </c>
      <c r="K52" s="304"/>
      <c r="L52" s="305"/>
      <c r="M52" s="305"/>
      <c r="N52" s="305"/>
      <c r="O52" s="206" t="str">
        <f t="shared" si="5"/>
        <v/>
      </c>
      <c r="P52" s="282" t="str">
        <f t="shared" si="1"/>
        <v/>
      </c>
      <c r="Q52" s="283"/>
      <c r="R52" s="284"/>
      <c r="S52" s="284"/>
      <c r="T52" s="284"/>
      <c r="U52" s="285" t="str">
        <f t="shared" si="2"/>
        <v/>
      </c>
      <c r="V52" s="286" t="str">
        <f t="shared" si="4"/>
        <v/>
      </c>
    </row>
    <row r="53" spans="1:22" s="264" customFormat="1" x14ac:dyDescent="0.2">
      <c r="A53" s="532">
        <v>45</v>
      </c>
      <c r="B53" s="309"/>
      <c r="C53" s="310"/>
      <c r="D53" s="299"/>
      <c r="E53" s="300"/>
      <c r="F53" s="332" t="str">
        <f t="shared" si="3"/>
        <v/>
      </c>
      <c r="G53" s="301"/>
      <c r="H53" s="278"/>
      <c r="I53" s="278"/>
      <c r="J53" s="279">
        <v>260</v>
      </c>
      <c r="K53" s="304"/>
      <c r="L53" s="305"/>
      <c r="M53" s="305"/>
      <c r="N53" s="305"/>
      <c r="O53" s="206" t="str">
        <f t="shared" si="5"/>
        <v/>
      </c>
      <c r="P53" s="282" t="str">
        <f t="shared" si="1"/>
        <v/>
      </c>
      <c r="Q53" s="283"/>
      <c r="R53" s="284"/>
      <c r="S53" s="284"/>
      <c r="T53" s="284"/>
      <c r="U53" s="285" t="str">
        <f t="shared" si="2"/>
        <v/>
      </c>
      <c r="V53" s="286" t="str">
        <f t="shared" si="4"/>
        <v/>
      </c>
    </row>
    <row r="54" spans="1:22" s="264" customFormat="1" x14ac:dyDescent="0.2">
      <c r="A54" s="532">
        <v>46</v>
      </c>
      <c r="B54" s="309"/>
      <c r="C54" s="310"/>
      <c r="D54" s="299"/>
      <c r="E54" s="300"/>
      <c r="F54" s="332" t="str">
        <f t="shared" si="3"/>
        <v/>
      </c>
      <c r="G54" s="301"/>
      <c r="H54" s="278"/>
      <c r="I54" s="278"/>
      <c r="J54" s="279">
        <v>260</v>
      </c>
      <c r="K54" s="304"/>
      <c r="L54" s="305"/>
      <c r="M54" s="305"/>
      <c r="N54" s="305"/>
      <c r="O54" s="206" t="str">
        <f t="shared" si="5"/>
        <v/>
      </c>
      <c r="P54" s="282" t="str">
        <f t="shared" si="1"/>
        <v/>
      </c>
      <c r="Q54" s="283"/>
      <c r="R54" s="284"/>
      <c r="S54" s="284"/>
      <c r="T54" s="284"/>
      <c r="U54" s="285" t="str">
        <f t="shared" si="2"/>
        <v/>
      </c>
      <c r="V54" s="286" t="str">
        <f t="shared" si="4"/>
        <v/>
      </c>
    </row>
    <row r="55" spans="1:22" s="264" customFormat="1" x14ac:dyDescent="0.2">
      <c r="A55" s="532">
        <v>47</v>
      </c>
      <c r="B55" s="309"/>
      <c r="C55" s="310"/>
      <c r="D55" s="299"/>
      <c r="E55" s="300"/>
      <c r="F55" s="332" t="str">
        <f t="shared" si="3"/>
        <v/>
      </c>
      <c r="G55" s="301"/>
      <c r="H55" s="278"/>
      <c r="I55" s="278"/>
      <c r="J55" s="279">
        <v>260</v>
      </c>
      <c r="K55" s="304"/>
      <c r="L55" s="305"/>
      <c r="M55" s="305"/>
      <c r="N55" s="305"/>
      <c r="O55" s="206" t="str">
        <f t="shared" si="5"/>
        <v/>
      </c>
      <c r="P55" s="282" t="str">
        <f t="shared" si="1"/>
        <v/>
      </c>
      <c r="Q55" s="283"/>
      <c r="R55" s="284"/>
      <c r="S55" s="284"/>
      <c r="T55" s="284"/>
      <c r="U55" s="285" t="str">
        <f t="shared" si="2"/>
        <v/>
      </c>
      <c r="V55" s="286" t="str">
        <f t="shared" si="4"/>
        <v/>
      </c>
    </row>
    <row r="56" spans="1:22" s="264" customFormat="1" x14ac:dyDescent="0.2">
      <c r="A56" s="532">
        <v>48</v>
      </c>
      <c r="B56" s="309"/>
      <c r="C56" s="310"/>
      <c r="D56" s="299"/>
      <c r="E56" s="300"/>
      <c r="F56" s="332" t="str">
        <f t="shared" si="3"/>
        <v/>
      </c>
      <c r="G56" s="301"/>
      <c r="H56" s="278"/>
      <c r="I56" s="278"/>
      <c r="J56" s="279">
        <v>260</v>
      </c>
      <c r="K56" s="304"/>
      <c r="L56" s="305"/>
      <c r="M56" s="305"/>
      <c r="N56" s="305"/>
      <c r="O56" s="206" t="str">
        <f t="shared" si="5"/>
        <v/>
      </c>
      <c r="P56" s="282" t="str">
        <f t="shared" si="1"/>
        <v/>
      </c>
      <c r="Q56" s="283"/>
      <c r="R56" s="284"/>
      <c r="S56" s="284"/>
      <c r="T56" s="284"/>
      <c r="U56" s="285" t="str">
        <f t="shared" si="2"/>
        <v/>
      </c>
      <c r="V56" s="286" t="str">
        <f t="shared" si="4"/>
        <v/>
      </c>
    </row>
    <row r="57" spans="1:22" s="264" customFormat="1" x14ac:dyDescent="0.2">
      <c r="A57" s="532">
        <v>49</v>
      </c>
      <c r="B57" s="309"/>
      <c r="C57" s="310"/>
      <c r="D57" s="299"/>
      <c r="E57" s="300"/>
      <c r="F57" s="332" t="str">
        <f t="shared" si="3"/>
        <v/>
      </c>
      <c r="G57" s="301"/>
      <c r="H57" s="278"/>
      <c r="I57" s="278"/>
      <c r="J57" s="279">
        <v>260</v>
      </c>
      <c r="K57" s="304"/>
      <c r="L57" s="305"/>
      <c r="M57" s="305"/>
      <c r="N57" s="305"/>
      <c r="O57" s="206" t="str">
        <f t="shared" si="5"/>
        <v/>
      </c>
      <c r="P57" s="282" t="str">
        <f t="shared" si="1"/>
        <v/>
      </c>
      <c r="Q57" s="283"/>
      <c r="R57" s="284"/>
      <c r="S57" s="284"/>
      <c r="T57" s="284"/>
      <c r="U57" s="285" t="str">
        <f t="shared" si="2"/>
        <v/>
      </c>
      <c r="V57" s="286" t="str">
        <f t="shared" si="4"/>
        <v/>
      </c>
    </row>
    <row r="58" spans="1:22" s="264" customFormat="1" x14ac:dyDescent="0.2">
      <c r="A58" s="532">
        <v>50</v>
      </c>
      <c r="B58" s="309"/>
      <c r="C58" s="310"/>
      <c r="D58" s="299"/>
      <c r="E58" s="300"/>
      <c r="F58" s="332" t="str">
        <f t="shared" si="3"/>
        <v/>
      </c>
      <c r="G58" s="301"/>
      <c r="H58" s="278"/>
      <c r="I58" s="278"/>
      <c r="J58" s="279">
        <v>260</v>
      </c>
      <c r="K58" s="304"/>
      <c r="L58" s="305"/>
      <c r="M58" s="305"/>
      <c r="N58" s="305"/>
      <c r="O58" s="206" t="str">
        <f t="shared" si="5"/>
        <v/>
      </c>
      <c r="P58" s="282" t="str">
        <f t="shared" si="1"/>
        <v/>
      </c>
      <c r="Q58" s="283"/>
      <c r="R58" s="284"/>
      <c r="S58" s="284"/>
      <c r="T58" s="284"/>
      <c r="U58" s="285" t="str">
        <f t="shared" si="2"/>
        <v/>
      </c>
      <c r="V58" s="286" t="str">
        <f t="shared" si="4"/>
        <v/>
      </c>
    </row>
    <row r="59" spans="1:22" s="264" customFormat="1" x14ac:dyDescent="0.2">
      <c r="A59" s="532">
        <v>51</v>
      </c>
      <c r="B59" s="309"/>
      <c r="C59" s="310"/>
      <c r="D59" s="299"/>
      <c r="E59" s="300"/>
      <c r="F59" s="332" t="str">
        <f t="shared" si="3"/>
        <v/>
      </c>
      <c r="G59" s="301"/>
      <c r="H59" s="278"/>
      <c r="I59" s="278"/>
      <c r="J59" s="279">
        <v>260</v>
      </c>
      <c r="K59" s="304"/>
      <c r="L59" s="305"/>
      <c r="M59" s="305"/>
      <c r="N59" s="305"/>
      <c r="O59" s="206" t="str">
        <f t="shared" si="5"/>
        <v/>
      </c>
      <c r="P59" s="282" t="str">
        <f t="shared" si="1"/>
        <v/>
      </c>
      <c r="Q59" s="283"/>
      <c r="R59" s="284"/>
      <c r="S59" s="284"/>
      <c r="T59" s="284"/>
      <c r="U59" s="285" t="str">
        <f t="shared" si="2"/>
        <v/>
      </c>
      <c r="V59" s="286" t="str">
        <f t="shared" si="4"/>
        <v/>
      </c>
    </row>
    <row r="60" spans="1:22" s="264" customFormat="1" x14ac:dyDescent="0.2">
      <c r="A60" s="532">
        <v>52</v>
      </c>
      <c r="B60" s="309"/>
      <c r="C60" s="310"/>
      <c r="D60" s="299"/>
      <c r="E60" s="300"/>
      <c r="F60" s="332" t="str">
        <f t="shared" si="3"/>
        <v/>
      </c>
      <c r="G60" s="301"/>
      <c r="H60" s="278"/>
      <c r="I60" s="278"/>
      <c r="J60" s="279">
        <v>260</v>
      </c>
      <c r="K60" s="304"/>
      <c r="L60" s="305"/>
      <c r="M60" s="305"/>
      <c r="N60" s="305"/>
      <c r="O60" s="206" t="str">
        <f t="shared" si="5"/>
        <v/>
      </c>
      <c r="P60" s="282" t="str">
        <f t="shared" si="1"/>
        <v/>
      </c>
      <c r="Q60" s="283"/>
      <c r="R60" s="284"/>
      <c r="S60" s="284"/>
      <c r="T60" s="284"/>
      <c r="U60" s="285" t="str">
        <f t="shared" si="2"/>
        <v/>
      </c>
      <c r="V60" s="286" t="str">
        <f t="shared" si="4"/>
        <v/>
      </c>
    </row>
    <row r="61" spans="1:22" s="264" customFormat="1" x14ac:dyDescent="0.2">
      <c r="A61" s="532">
        <v>53</v>
      </c>
      <c r="B61" s="309"/>
      <c r="C61" s="310"/>
      <c r="D61" s="299"/>
      <c r="E61" s="300"/>
      <c r="F61" s="332" t="str">
        <f t="shared" si="3"/>
        <v/>
      </c>
      <c r="G61" s="301"/>
      <c r="H61" s="278"/>
      <c r="I61" s="278"/>
      <c r="J61" s="279">
        <v>260</v>
      </c>
      <c r="K61" s="304"/>
      <c r="L61" s="305"/>
      <c r="M61" s="305"/>
      <c r="N61" s="305"/>
      <c r="O61" s="206" t="str">
        <f t="shared" si="5"/>
        <v/>
      </c>
      <c r="P61" s="282" t="str">
        <f t="shared" si="1"/>
        <v/>
      </c>
      <c r="Q61" s="283"/>
      <c r="R61" s="284"/>
      <c r="S61" s="284"/>
      <c r="T61" s="284"/>
      <c r="U61" s="285" t="str">
        <f t="shared" si="2"/>
        <v/>
      </c>
      <c r="V61" s="286" t="str">
        <f t="shared" si="4"/>
        <v/>
      </c>
    </row>
    <row r="62" spans="1:22" s="264" customFormat="1" x14ac:dyDescent="0.2">
      <c r="A62" s="532">
        <v>54</v>
      </c>
      <c r="B62" s="309"/>
      <c r="C62" s="310"/>
      <c r="D62" s="299"/>
      <c r="E62" s="300"/>
      <c r="F62" s="332" t="str">
        <f t="shared" si="3"/>
        <v/>
      </c>
      <c r="G62" s="301"/>
      <c r="H62" s="278"/>
      <c r="I62" s="278"/>
      <c r="J62" s="279">
        <v>260</v>
      </c>
      <c r="K62" s="304"/>
      <c r="L62" s="305"/>
      <c r="M62" s="305"/>
      <c r="N62" s="305"/>
      <c r="O62" s="206" t="str">
        <f t="shared" si="5"/>
        <v/>
      </c>
      <c r="P62" s="282" t="str">
        <f t="shared" si="1"/>
        <v/>
      </c>
      <c r="Q62" s="283"/>
      <c r="R62" s="284"/>
      <c r="S62" s="284"/>
      <c r="T62" s="284"/>
      <c r="U62" s="285" t="str">
        <f t="shared" si="2"/>
        <v/>
      </c>
      <c r="V62" s="286" t="str">
        <f t="shared" si="4"/>
        <v/>
      </c>
    </row>
    <row r="63" spans="1:22" s="264" customFormat="1" x14ac:dyDescent="0.2">
      <c r="A63" s="532">
        <v>55</v>
      </c>
      <c r="B63" s="309"/>
      <c r="C63" s="310"/>
      <c r="D63" s="299"/>
      <c r="E63" s="300"/>
      <c r="F63" s="332" t="str">
        <f t="shared" si="3"/>
        <v/>
      </c>
      <c r="G63" s="301"/>
      <c r="H63" s="278"/>
      <c r="I63" s="278"/>
      <c r="J63" s="279">
        <v>260</v>
      </c>
      <c r="K63" s="304"/>
      <c r="L63" s="305"/>
      <c r="M63" s="305"/>
      <c r="N63" s="305"/>
      <c r="O63" s="206" t="str">
        <f t="shared" si="5"/>
        <v/>
      </c>
      <c r="P63" s="282" t="str">
        <f t="shared" si="1"/>
        <v/>
      </c>
      <c r="Q63" s="283"/>
      <c r="R63" s="284"/>
      <c r="S63" s="284"/>
      <c r="T63" s="284"/>
      <c r="U63" s="285" t="str">
        <f t="shared" si="2"/>
        <v/>
      </c>
      <c r="V63" s="286" t="str">
        <f t="shared" si="4"/>
        <v/>
      </c>
    </row>
    <row r="64" spans="1:22" s="264" customFormat="1" x14ac:dyDescent="0.2">
      <c r="A64" s="532">
        <v>56</v>
      </c>
      <c r="B64" s="309"/>
      <c r="C64" s="310"/>
      <c r="D64" s="299"/>
      <c r="E64" s="300"/>
      <c r="F64" s="332" t="str">
        <f t="shared" si="3"/>
        <v/>
      </c>
      <c r="G64" s="301"/>
      <c r="H64" s="278"/>
      <c r="I64" s="278"/>
      <c r="J64" s="279">
        <v>260</v>
      </c>
      <c r="K64" s="304"/>
      <c r="L64" s="305"/>
      <c r="M64" s="305"/>
      <c r="N64" s="305"/>
      <c r="O64" s="206" t="str">
        <f t="shared" si="5"/>
        <v/>
      </c>
      <c r="P64" s="282" t="str">
        <f t="shared" si="1"/>
        <v/>
      </c>
      <c r="Q64" s="283"/>
      <c r="R64" s="284"/>
      <c r="S64" s="284"/>
      <c r="T64" s="284"/>
      <c r="U64" s="285" t="str">
        <f t="shared" si="2"/>
        <v/>
      </c>
      <c r="V64" s="286" t="str">
        <f t="shared" si="4"/>
        <v/>
      </c>
    </row>
    <row r="65" spans="1:24" s="264" customFormat="1" x14ac:dyDescent="0.2">
      <c r="A65" s="532">
        <v>57</v>
      </c>
      <c r="B65" s="309"/>
      <c r="C65" s="310"/>
      <c r="D65" s="299"/>
      <c r="E65" s="300"/>
      <c r="F65" s="332" t="str">
        <f t="shared" si="3"/>
        <v/>
      </c>
      <c r="G65" s="301"/>
      <c r="H65" s="278"/>
      <c r="I65" s="278"/>
      <c r="J65" s="279">
        <v>260</v>
      </c>
      <c r="K65" s="304"/>
      <c r="L65" s="305"/>
      <c r="M65" s="305"/>
      <c r="N65" s="305"/>
      <c r="O65" s="206" t="str">
        <f t="shared" si="5"/>
        <v/>
      </c>
      <c r="P65" s="282" t="str">
        <f t="shared" si="1"/>
        <v/>
      </c>
      <c r="Q65" s="283"/>
      <c r="R65" s="284"/>
      <c r="S65" s="284"/>
      <c r="T65" s="284"/>
      <c r="U65" s="285" t="str">
        <f t="shared" si="2"/>
        <v/>
      </c>
      <c r="V65" s="286" t="str">
        <f t="shared" si="4"/>
        <v/>
      </c>
    </row>
    <row r="66" spans="1:24" s="264" customFormat="1" x14ac:dyDescent="0.2">
      <c r="A66" s="532">
        <v>58</v>
      </c>
      <c r="B66" s="309"/>
      <c r="C66" s="310"/>
      <c r="D66" s="299"/>
      <c r="E66" s="300"/>
      <c r="F66" s="332" t="str">
        <f t="shared" si="3"/>
        <v/>
      </c>
      <c r="G66" s="301"/>
      <c r="H66" s="278"/>
      <c r="I66" s="278"/>
      <c r="J66" s="279">
        <v>260</v>
      </c>
      <c r="K66" s="304"/>
      <c r="L66" s="305"/>
      <c r="M66" s="305"/>
      <c r="N66" s="305"/>
      <c r="O66" s="206" t="str">
        <f t="shared" si="5"/>
        <v/>
      </c>
      <c r="P66" s="282" t="str">
        <f t="shared" si="1"/>
        <v/>
      </c>
      <c r="Q66" s="283"/>
      <c r="R66" s="284"/>
      <c r="S66" s="284"/>
      <c r="T66" s="284"/>
      <c r="U66" s="285" t="str">
        <f t="shared" si="2"/>
        <v/>
      </c>
      <c r="V66" s="286" t="str">
        <f t="shared" si="4"/>
        <v/>
      </c>
    </row>
    <row r="67" spans="1:24" s="264" customFormat="1" x14ac:dyDescent="0.2">
      <c r="A67" s="532">
        <v>59</v>
      </c>
      <c r="B67" s="309"/>
      <c r="C67" s="310"/>
      <c r="D67" s="299"/>
      <c r="E67" s="300"/>
      <c r="F67" s="332" t="str">
        <f t="shared" si="3"/>
        <v/>
      </c>
      <c r="G67" s="301"/>
      <c r="H67" s="278"/>
      <c r="I67" s="278"/>
      <c r="J67" s="279">
        <v>260</v>
      </c>
      <c r="K67" s="304"/>
      <c r="L67" s="305"/>
      <c r="M67" s="305"/>
      <c r="N67" s="305"/>
      <c r="O67" s="206" t="str">
        <f t="shared" si="5"/>
        <v/>
      </c>
      <c r="P67" s="282" t="str">
        <f t="shared" si="1"/>
        <v/>
      </c>
      <c r="Q67" s="283"/>
      <c r="R67" s="284"/>
      <c r="S67" s="284"/>
      <c r="T67" s="284"/>
      <c r="U67" s="285" t="str">
        <f t="shared" si="2"/>
        <v/>
      </c>
      <c r="V67" s="286" t="str">
        <f t="shared" si="4"/>
        <v/>
      </c>
    </row>
    <row r="68" spans="1:24" s="264" customFormat="1" x14ac:dyDescent="0.2">
      <c r="A68" s="532">
        <v>60</v>
      </c>
      <c r="B68" s="309"/>
      <c r="C68" s="310"/>
      <c r="D68" s="299"/>
      <c r="E68" s="300"/>
      <c r="F68" s="332" t="str">
        <f t="shared" si="3"/>
        <v/>
      </c>
      <c r="G68" s="301"/>
      <c r="H68" s="278"/>
      <c r="I68" s="278"/>
      <c r="J68" s="279">
        <v>260</v>
      </c>
      <c r="K68" s="304"/>
      <c r="L68" s="305"/>
      <c r="M68" s="305"/>
      <c r="N68" s="305"/>
      <c r="O68" s="206" t="str">
        <f t="shared" si="5"/>
        <v/>
      </c>
      <c r="P68" s="282" t="str">
        <f t="shared" si="1"/>
        <v/>
      </c>
      <c r="Q68" s="283"/>
      <c r="R68" s="284"/>
      <c r="S68" s="284"/>
      <c r="T68" s="284"/>
      <c r="U68" s="285" t="str">
        <f t="shared" si="2"/>
        <v/>
      </c>
      <c r="V68" s="286" t="str">
        <f t="shared" si="4"/>
        <v/>
      </c>
    </row>
    <row r="69" spans="1:24" s="264" customFormat="1" x14ac:dyDescent="0.2">
      <c r="A69" s="532">
        <v>61</v>
      </c>
      <c r="B69" s="309"/>
      <c r="C69" s="310"/>
      <c r="D69" s="299"/>
      <c r="E69" s="300"/>
      <c r="F69" s="332" t="str">
        <f t="shared" si="3"/>
        <v/>
      </c>
      <c r="G69" s="301"/>
      <c r="H69" s="278"/>
      <c r="I69" s="278"/>
      <c r="J69" s="279">
        <v>260</v>
      </c>
      <c r="K69" s="304"/>
      <c r="L69" s="305"/>
      <c r="M69" s="305"/>
      <c r="N69" s="305"/>
      <c r="O69" s="206" t="str">
        <f t="shared" si="5"/>
        <v/>
      </c>
      <c r="P69" s="282" t="str">
        <f t="shared" si="1"/>
        <v/>
      </c>
      <c r="Q69" s="283"/>
      <c r="R69" s="284"/>
      <c r="S69" s="284"/>
      <c r="T69" s="284"/>
      <c r="U69" s="285" t="str">
        <f t="shared" si="2"/>
        <v/>
      </c>
      <c r="V69" s="286" t="str">
        <f t="shared" si="4"/>
        <v/>
      </c>
    </row>
    <row r="70" spans="1:24" s="264" customFormat="1" x14ac:dyDescent="0.2">
      <c r="A70" s="532">
        <v>62</v>
      </c>
      <c r="B70" s="309"/>
      <c r="C70" s="310"/>
      <c r="D70" s="299"/>
      <c r="E70" s="300"/>
      <c r="F70" s="332" t="str">
        <f t="shared" si="3"/>
        <v/>
      </c>
      <c r="G70" s="301"/>
      <c r="H70" s="278"/>
      <c r="I70" s="278"/>
      <c r="J70" s="279">
        <v>260</v>
      </c>
      <c r="K70" s="304"/>
      <c r="L70" s="305"/>
      <c r="M70" s="305"/>
      <c r="N70" s="305"/>
      <c r="O70" s="206" t="str">
        <f t="shared" si="5"/>
        <v/>
      </c>
      <c r="P70" s="282" t="str">
        <f t="shared" si="1"/>
        <v/>
      </c>
      <c r="Q70" s="283"/>
      <c r="R70" s="284"/>
      <c r="S70" s="284"/>
      <c r="T70" s="284"/>
      <c r="U70" s="285" t="str">
        <f t="shared" si="2"/>
        <v/>
      </c>
      <c r="V70" s="286" t="str">
        <f t="shared" si="4"/>
        <v/>
      </c>
    </row>
    <row r="71" spans="1:24" s="264" customFormat="1" x14ac:dyDescent="0.2">
      <c r="A71" s="532">
        <v>63</v>
      </c>
      <c r="B71" s="309"/>
      <c r="C71" s="310"/>
      <c r="D71" s="299"/>
      <c r="E71" s="300"/>
      <c r="F71" s="332" t="str">
        <f t="shared" si="3"/>
        <v/>
      </c>
      <c r="G71" s="301"/>
      <c r="H71" s="278"/>
      <c r="I71" s="278"/>
      <c r="J71" s="279">
        <v>260</v>
      </c>
      <c r="K71" s="304"/>
      <c r="L71" s="305"/>
      <c r="M71" s="305"/>
      <c r="N71" s="305"/>
      <c r="O71" s="206" t="str">
        <f t="shared" si="5"/>
        <v/>
      </c>
      <c r="P71" s="282" t="str">
        <f t="shared" si="1"/>
        <v/>
      </c>
      <c r="Q71" s="283"/>
      <c r="R71" s="284"/>
      <c r="S71" s="284"/>
      <c r="T71" s="284"/>
      <c r="U71" s="285" t="str">
        <f t="shared" si="2"/>
        <v/>
      </c>
      <c r="V71" s="286" t="str">
        <f t="shared" si="4"/>
        <v/>
      </c>
    </row>
    <row r="72" spans="1:24" s="264" customFormat="1" x14ac:dyDescent="0.2">
      <c r="A72" s="532">
        <v>64</v>
      </c>
      <c r="B72" s="309"/>
      <c r="C72" s="310"/>
      <c r="D72" s="299"/>
      <c r="E72" s="300"/>
      <c r="F72" s="332" t="str">
        <f t="shared" si="3"/>
        <v/>
      </c>
      <c r="G72" s="301"/>
      <c r="H72" s="278"/>
      <c r="I72" s="278"/>
      <c r="J72" s="279">
        <v>260</v>
      </c>
      <c r="K72" s="304"/>
      <c r="L72" s="305"/>
      <c r="M72" s="305"/>
      <c r="N72" s="305"/>
      <c r="O72" s="206" t="str">
        <f t="shared" si="5"/>
        <v/>
      </c>
      <c r="P72" s="282" t="str">
        <f t="shared" si="1"/>
        <v/>
      </c>
      <c r="Q72" s="283"/>
      <c r="R72" s="284"/>
      <c r="S72" s="284"/>
      <c r="T72" s="284"/>
      <c r="U72" s="285" t="str">
        <f t="shared" si="2"/>
        <v/>
      </c>
      <c r="V72" s="286" t="str">
        <f t="shared" si="4"/>
        <v/>
      </c>
    </row>
    <row r="73" spans="1:24" s="264" customFormat="1" x14ac:dyDescent="0.2">
      <c r="A73" s="532">
        <v>65</v>
      </c>
      <c r="B73" s="309"/>
      <c r="C73" s="310"/>
      <c r="D73" s="299"/>
      <c r="E73" s="300"/>
      <c r="F73" s="332" t="str">
        <f t="shared" si="3"/>
        <v/>
      </c>
      <c r="G73" s="301"/>
      <c r="H73" s="278"/>
      <c r="I73" s="278"/>
      <c r="J73" s="279">
        <v>260</v>
      </c>
      <c r="K73" s="304"/>
      <c r="L73" s="305"/>
      <c r="M73" s="305"/>
      <c r="N73" s="305"/>
      <c r="O73" s="206" t="str">
        <f t="shared" si="5"/>
        <v/>
      </c>
      <c r="P73" s="282" t="str">
        <f t="shared" ref="P73:P78" si="6">IF(K73&gt;0,IF(G73="Ne treba raditi na predm.",O73,O73*(J73/(J73-K73))),O73)</f>
        <v/>
      </c>
      <c r="Q73" s="283"/>
      <c r="R73" s="284"/>
      <c r="S73" s="284"/>
      <c r="T73" s="284"/>
      <c r="U73" s="285" t="str">
        <f t="shared" ref="U73:U78" si="7">IF(Q73="","",R73/(Q73-S73))</f>
        <v/>
      </c>
      <c r="V73" s="286" t="str">
        <f t="shared" si="4"/>
        <v/>
      </c>
    </row>
    <row r="74" spans="1:24" s="264" customFormat="1" x14ac:dyDescent="0.2">
      <c r="A74" s="532"/>
      <c r="B74" s="309"/>
      <c r="C74" s="310"/>
      <c r="D74" s="299"/>
      <c r="E74" s="300"/>
      <c r="F74" s="332" t="str">
        <f t="shared" ref="F74:F108" si="8">IF(E74="Sudija",1,IF(E74="Stručni saradnik",1,""))</f>
        <v/>
      </c>
      <c r="G74" s="312"/>
      <c r="H74" s="278"/>
      <c r="I74" s="278"/>
      <c r="J74" s="279">
        <v>260</v>
      </c>
      <c r="K74" s="304"/>
      <c r="L74" s="305"/>
      <c r="M74" s="305"/>
      <c r="N74" s="305"/>
      <c r="O74" s="206" t="str">
        <f t="shared" si="5"/>
        <v/>
      </c>
      <c r="P74" s="282" t="str">
        <f t="shared" si="6"/>
        <v/>
      </c>
      <c r="Q74" s="283"/>
      <c r="R74" s="284"/>
      <c r="S74" s="284"/>
      <c r="T74" s="284"/>
      <c r="U74" s="285" t="str">
        <f t="shared" si="7"/>
        <v/>
      </c>
      <c r="V74" s="286" t="str">
        <f t="shared" si="4"/>
        <v/>
      </c>
      <c r="W74" s="207"/>
      <c r="X74" s="207"/>
    </row>
    <row r="75" spans="1:24" s="264" customFormat="1" x14ac:dyDescent="0.2">
      <c r="A75" s="532"/>
      <c r="B75" s="309"/>
      <c r="C75" s="310"/>
      <c r="D75" s="299"/>
      <c r="E75" s="300"/>
      <c r="F75" s="332" t="str">
        <f t="shared" si="8"/>
        <v/>
      </c>
      <c r="G75" s="312"/>
      <c r="H75" s="278"/>
      <c r="I75" s="278"/>
      <c r="J75" s="279">
        <v>260</v>
      </c>
      <c r="K75" s="304"/>
      <c r="L75" s="305"/>
      <c r="M75" s="305"/>
      <c r="N75" s="305"/>
      <c r="O75" s="206" t="str">
        <f t="shared" si="5"/>
        <v/>
      </c>
      <c r="P75" s="282" t="str">
        <f t="shared" si="6"/>
        <v/>
      </c>
      <c r="Q75" s="283"/>
      <c r="R75" s="284"/>
      <c r="S75" s="284"/>
      <c r="T75" s="284"/>
      <c r="U75" s="285" t="str">
        <f t="shared" si="7"/>
        <v/>
      </c>
      <c r="V75" s="286" t="str">
        <f t="shared" ref="V75:V78" si="9">IF(P75="","",IF(C75="Ne","",IF(G75="Ne treba raditi na predm.","",IF(P75&gt;1,40,IF(U75="",IF(P75&gt;0.9,35,IF(P75&gt;0.8,30,IF(P75&gt;0.7,20,IF(P75&gt;0.6,15,IF(P75&gt;0.5,10,0))))),IF(U75&gt;0.94,40,IF(U75&gt;0.9,35,IF(U75&gt;0.8,30,IF(U75&gt;0.7,20,IF(U75&gt;0.6,15,IF(U75&gt;0.5,10,0)))))))))))</f>
        <v/>
      </c>
      <c r="W75" s="207"/>
      <c r="X75" s="207"/>
    </row>
    <row r="76" spans="1:24" s="264" customFormat="1" x14ac:dyDescent="0.2">
      <c r="A76" s="532"/>
      <c r="B76" s="309"/>
      <c r="C76" s="310"/>
      <c r="D76" s="299"/>
      <c r="E76" s="300"/>
      <c r="F76" s="332" t="str">
        <f t="shared" si="8"/>
        <v/>
      </c>
      <c r="G76" s="312"/>
      <c r="H76" s="278"/>
      <c r="I76" s="278"/>
      <c r="J76" s="279">
        <v>260</v>
      </c>
      <c r="K76" s="304"/>
      <c r="L76" s="305"/>
      <c r="M76" s="305"/>
      <c r="N76" s="305"/>
      <c r="O76" s="206" t="str">
        <f t="shared" ref="O76:O78" si="10">IF(G76="","",IF(G76="Ne treba raditi na predm.",1+SUM(L76:N76),(SUM(L76:N76)/G76)))</f>
        <v/>
      </c>
      <c r="P76" s="282" t="str">
        <f t="shared" si="6"/>
        <v/>
      </c>
      <c r="Q76" s="283"/>
      <c r="R76" s="284"/>
      <c r="S76" s="284"/>
      <c r="T76" s="284"/>
      <c r="U76" s="285" t="str">
        <f t="shared" si="7"/>
        <v/>
      </c>
      <c r="V76" s="286" t="str">
        <f t="shared" si="9"/>
        <v/>
      </c>
      <c r="W76" s="207"/>
      <c r="X76" s="207"/>
    </row>
    <row r="77" spans="1:24" s="264" customFormat="1" x14ac:dyDescent="0.2">
      <c r="A77" s="532"/>
      <c r="B77" s="309"/>
      <c r="C77" s="310"/>
      <c r="D77" s="299"/>
      <c r="E77" s="300"/>
      <c r="F77" s="332" t="str">
        <f t="shared" si="8"/>
        <v/>
      </c>
      <c r="G77" s="312"/>
      <c r="H77" s="278"/>
      <c r="I77" s="278"/>
      <c r="J77" s="279">
        <v>260</v>
      </c>
      <c r="K77" s="304"/>
      <c r="L77" s="305"/>
      <c r="M77" s="305"/>
      <c r="N77" s="305"/>
      <c r="O77" s="206" t="str">
        <f t="shared" si="10"/>
        <v/>
      </c>
      <c r="P77" s="282" t="str">
        <f t="shared" si="6"/>
        <v/>
      </c>
      <c r="Q77" s="283"/>
      <c r="R77" s="284"/>
      <c r="S77" s="284"/>
      <c r="T77" s="284"/>
      <c r="U77" s="285" t="str">
        <f t="shared" si="7"/>
        <v/>
      </c>
      <c r="V77" s="286" t="str">
        <f t="shared" si="9"/>
        <v/>
      </c>
      <c r="W77" s="207"/>
      <c r="X77" s="207"/>
    </row>
    <row r="78" spans="1:24" s="264" customFormat="1" ht="15.75" thickBot="1" x14ac:dyDescent="0.25">
      <c r="A78" s="533"/>
      <c r="B78" s="534"/>
      <c r="C78" s="535"/>
      <c r="D78" s="536"/>
      <c r="E78" s="537"/>
      <c r="F78" s="648" t="str">
        <f t="shared" si="8"/>
        <v/>
      </c>
      <c r="G78" s="539"/>
      <c r="H78" s="540"/>
      <c r="I78" s="540"/>
      <c r="J78" s="535">
        <v>260</v>
      </c>
      <c r="K78" s="541"/>
      <c r="L78" s="542"/>
      <c r="M78" s="542"/>
      <c r="N78" s="542"/>
      <c r="O78" s="543" t="str">
        <f t="shared" si="10"/>
        <v/>
      </c>
      <c r="P78" s="282" t="str">
        <f t="shared" si="6"/>
        <v/>
      </c>
      <c r="Q78" s="545"/>
      <c r="R78" s="546"/>
      <c r="S78" s="546"/>
      <c r="T78" s="546"/>
      <c r="U78" s="547" t="str">
        <f t="shared" si="7"/>
        <v/>
      </c>
      <c r="V78" s="609" t="str">
        <f t="shared" si="9"/>
        <v/>
      </c>
      <c r="W78" s="207"/>
      <c r="X78" s="207"/>
    </row>
    <row r="79" spans="1:24" s="315" customFormat="1" x14ac:dyDescent="0.25">
      <c r="A79" s="377"/>
      <c r="B79" s="378"/>
      <c r="C79" s="379"/>
      <c r="D79" s="378"/>
      <c r="E79" s="378"/>
      <c r="F79" s="380"/>
      <c r="G79" s="381"/>
      <c r="H79" s="382"/>
      <c r="I79" s="382"/>
      <c r="J79" s="383"/>
      <c r="K79" s="377"/>
      <c r="L79" s="384"/>
      <c r="M79" s="384"/>
      <c r="N79" s="384"/>
      <c r="O79" s="313" t="s">
        <v>130</v>
      </c>
      <c r="P79" s="548" t="str">
        <f>IF(P8="",IF(P9="","",AVERAGEIF(P8:P78,"&gt;0,2")),AVERAGEIF(P8:P78,"&gt;0,2"))</f>
        <v/>
      </c>
      <c r="Q79" s="314">
        <f>SUM(Q8:Q78)</f>
        <v>0</v>
      </c>
      <c r="R79" s="314">
        <f t="shared" ref="R79:T79" si="11">SUM(R8:R78)</f>
        <v>0</v>
      </c>
      <c r="S79" s="314">
        <f t="shared" si="11"/>
        <v>0</v>
      </c>
      <c r="T79" s="314">
        <f t="shared" si="11"/>
        <v>0</v>
      </c>
      <c r="U79" s="385" t="str">
        <f>IF(Q79=0,"",R79/(Q79-S79))</f>
        <v/>
      </c>
      <c r="V79" s="386"/>
    </row>
    <row r="80" spans="1:24" s="315" customFormat="1" ht="15.75" thickBot="1" x14ac:dyDescent="0.3">
      <c r="A80" s="377"/>
      <c r="B80" s="378"/>
      <c r="C80" s="379"/>
      <c r="D80" s="378"/>
      <c r="E80" s="378"/>
      <c r="F80" s="380"/>
      <c r="G80" s="381"/>
      <c r="H80" s="382"/>
      <c r="I80" s="382"/>
      <c r="J80" s="383"/>
      <c r="K80" s="377"/>
      <c r="L80" s="384"/>
      <c r="M80" s="384"/>
      <c r="N80" s="384"/>
      <c r="O80" s="316" t="s">
        <v>242</v>
      </c>
      <c r="P80" s="549" t="str">
        <f>IF(P79="","",IF(P79&gt;1,20,IF(P79&gt;0.9,18,IF(P79&gt;0.8,16,IF(P79&gt;0.7,12,IF(P79&gt;0.6,8,IF(P79&gt;0.5,4,0)))))))</f>
        <v/>
      </c>
      <c r="Q80" s="314"/>
      <c r="R80" s="314"/>
      <c r="S80" s="314"/>
      <c r="T80" s="314"/>
      <c r="U80" s="385"/>
      <c r="V80" s="386"/>
    </row>
    <row r="81" spans="1:32" s="315" customFormat="1" x14ac:dyDescent="0.25">
      <c r="A81" s="377"/>
      <c r="B81" s="378"/>
      <c r="C81" s="379"/>
      <c r="D81" s="378"/>
      <c r="E81" s="378"/>
      <c r="F81" s="380"/>
      <c r="G81" s="381"/>
      <c r="H81" s="382"/>
      <c r="I81" s="382"/>
      <c r="J81" s="383"/>
      <c r="K81" s="377"/>
      <c r="L81" s="384"/>
      <c r="M81" s="384"/>
      <c r="N81" s="384"/>
      <c r="O81" s="316"/>
      <c r="P81" s="318"/>
      <c r="Q81" s="314"/>
      <c r="R81" s="314"/>
      <c r="S81" s="314"/>
      <c r="T81" s="314"/>
      <c r="U81" s="385"/>
      <c r="V81" s="386"/>
    </row>
    <row r="82" spans="1:32" s="315" customFormat="1" x14ac:dyDescent="0.25">
      <c r="A82" s="377"/>
      <c r="B82" s="589" t="s">
        <v>230</v>
      </c>
      <c r="C82" s="590"/>
      <c r="D82" s="591"/>
      <c r="E82" s="591"/>
      <c r="F82" s="592"/>
      <c r="G82" s="593"/>
      <c r="H82" s="382"/>
      <c r="I82" s="382"/>
      <c r="J82" s="383"/>
      <c r="K82" s="377"/>
      <c r="L82" s="384"/>
      <c r="M82" s="384"/>
      <c r="N82" s="384"/>
      <c r="O82" s="316"/>
      <c r="P82" s="318"/>
      <c r="Q82" s="314"/>
      <c r="R82" s="314"/>
      <c r="S82" s="314"/>
      <c r="T82" s="314"/>
      <c r="U82" s="385"/>
      <c r="V82" s="386"/>
    </row>
    <row r="83" spans="1:32" s="315" customFormat="1" x14ac:dyDescent="0.25">
      <c r="A83" s="377"/>
      <c r="B83" s="594" t="s">
        <v>227</v>
      </c>
      <c r="C83" s="696" t="s">
        <v>231</v>
      </c>
      <c r="D83" s="697"/>
      <c r="E83" s="698"/>
      <c r="F83" s="595"/>
      <c r="G83" s="596">
        <v>0.97</v>
      </c>
      <c r="H83" s="382"/>
      <c r="I83" s="382"/>
      <c r="J83" s="383"/>
      <c r="K83" s="377"/>
      <c r="L83" s="384"/>
      <c r="M83" s="384"/>
      <c r="N83" s="384"/>
      <c r="O83" s="316"/>
      <c r="P83" s="318"/>
      <c r="Q83" s="314"/>
      <c r="R83" s="314"/>
      <c r="S83" s="314"/>
      <c r="T83" s="314"/>
      <c r="U83" s="385"/>
      <c r="V83" s="386"/>
    </row>
    <row r="84" spans="1:32" s="315" customFormat="1" x14ac:dyDescent="0.25">
      <c r="A84" s="377"/>
      <c r="B84" s="601"/>
      <c r="C84" s="693"/>
      <c r="D84" s="694"/>
      <c r="E84" s="695"/>
      <c r="F84" s="602"/>
      <c r="G84" s="603"/>
      <c r="H84" s="382"/>
      <c r="I84" s="382"/>
      <c r="J84" s="383"/>
      <c r="K84" s="377"/>
      <c r="L84" s="384"/>
      <c r="M84" s="384"/>
      <c r="N84" s="384"/>
      <c r="O84" s="316"/>
      <c r="P84" s="318"/>
      <c r="Q84" s="314"/>
      <c r="R84" s="314"/>
      <c r="S84" s="314"/>
      <c r="T84" s="314"/>
      <c r="U84" s="385"/>
      <c r="V84" s="386"/>
    </row>
    <row r="85" spans="1:32" s="315" customFormat="1" x14ac:dyDescent="0.25">
      <c r="A85" s="377"/>
      <c r="B85" s="601"/>
      <c r="C85" s="693"/>
      <c r="D85" s="694"/>
      <c r="E85" s="695"/>
      <c r="F85" s="602"/>
      <c r="G85" s="603"/>
      <c r="H85" s="382"/>
      <c r="I85" s="382"/>
      <c r="J85" s="383"/>
      <c r="K85" s="377"/>
      <c r="L85" s="384"/>
      <c r="M85" s="384"/>
      <c r="N85" s="384"/>
      <c r="O85" s="316"/>
      <c r="P85" s="318"/>
      <c r="Q85" s="314"/>
      <c r="R85" s="314"/>
      <c r="S85" s="314"/>
      <c r="T85" s="314"/>
      <c r="U85" s="385"/>
      <c r="V85" s="386"/>
    </row>
    <row r="86" spans="1:32" s="315" customFormat="1" x14ac:dyDescent="0.25">
      <c r="A86" s="377"/>
      <c r="B86" s="601"/>
      <c r="C86" s="693"/>
      <c r="D86" s="694"/>
      <c r="E86" s="695"/>
      <c r="F86" s="602"/>
      <c r="G86" s="603"/>
      <c r="H86" s="382"/>
      <c r="I86" s="382"/>
      <c r="J86" s="383"/>
      <c r="K86" s="377"/>
      <c r="L86" s="384"/>
      <c r="M86" s="384"/>
      <c r="N86" s="384"/>
      <c r="O86" s="316"/>
      <c r="P86" s="318"/>
      <c r="Q86" s="314"/>
      <c r="R86" s="314"/>
      <c r="S86" s="314"/>
      <c r="T86" s="314"/>
      <c r="U86" s="385"/>
      <c r="V86" s="386"/>
    </row>
    <row r="87" spans="1:32" s="315" customFormat="1" x14ac:dyDescent="0.25">
      <c r="A87" s="377"/>
      <c r="B87" s="601"/>
      <c r="C87" s="693"/>
      <c r="D87" s="694"/>
      <c r="E87" s="695"/>
      <c r="F87" s="602"/>
      <c r="G87" s="603"/>
      <c r="H87" s="382"/>
      <c r="I87" s="382"/>
      <c r="J87" s="383"/>
      <c r="K87" s="377"/>
      <c r="L87" s="384"/>
      <c r="M87" s="384"/>
      <c r="N87" s="384"/>
      <c r="O87" s="316"/>
      <c r="P87" s="318"/>
      <c r="Q87" s="314"/>
      <c r="R87" s="314"/>
      <c r="S87" s="314"/>
      <c r="T87" s="314"/>
      <c r="U87" s="385"/>
      <c r="V87" s="386"/>
    </row>
    <row r="88" spans="1:32" s="315" customFormat="1" x14ac:dyDescent="0.25">
      <c r="A88" s="377"/>
      <c r="B88" s="601"/>
      <c r="C88" s="693"/>
      <c r="D88" s="694"/>
      <c r="E88" s="695"/>
      <c r="F88" s="602"/>
      <c r="G88" s="603"/>
      <c r="H88" s="382"/>
      <c r="I88" s="382"/>
      <c r="J88" s="383"/>
      <c r="K88" s="377"/>
      <c r="L88" s="384"/>
      <c r="M88" s="384"/>
      <c r="N88" s="384"/>
      <c r="O88" s="316"/>
      <c r="P88" s="318"/>
      <c r="Q88" s="314"/>
      <c r="R88" s="314"/>
      <c r="S88" s="314"/>
      <c r="T88" s="314"/>
      <c r="U88" s="385"/>
      <c r="V88" s="386"/>
    </row>
    <row r="89" spans="1:32" s="315" customFormat="1" ht="15.75" thickBot="1" x14ac:dyDescent="0.3">
      <c r="A89" s="377"/>
      <c r="B89" s="597"/>
      <c r="C89" s="598"/>
      <c r="D89" s="598"/>
      <c r="E89" s="598"/>
      <c r="F89" s="599"/>
      <c r="G89" s="600"/>
      <c r="H89" s="382"/>
      <c r="I89" s="382"/>
      <c r="J89" s="383"/>
      <c r="K89" s="377"/>
      <c r="L89" s="384"/>
      <c r="M89" s="384"/>
      <c r="N89" s="384"/>
      <c r="O89" s="316"/>
      <c r="P89" s="318"/>
      <c r="Q89" s="314"/>
      <c r="R89" s="314"/>
      <c r="S89" s="314"/>
      <c r="T89" s="314"/>
      <c r="U89" s="385"/>
      <c r="V89" s="386"/>
    </row>
    <row r="90" spans="1:32" s="315" customFormat="1" x14ac:dyDescent="0.2">
      <c r="A90" s="550"/>
      <c r="B90" s="551"/>
      <c r="C90" s="552"/>
      <c r="D90" s="551"/>
      <c r="E90" s="551"/>
      <c r="F90" s="553"/>
      <c r="G90" s="554"/>
      <c r="H90" s="555"/>
      <c r="I90" s="555"/>
      <c r="J90" s="556"/>
      <c r="K90" s="557"/>
      <c r="L90" s="558"/>
      <c r="M90" s="558"/>
      <c r="N90" s="558"/>
      <c r="O90" s="559"/>
      <c r="P90" s="560"/>
      <c r="Q90" s="666" t="s">
        <v>153</v>
      </c>
      <c r="R90" s="666"/>
      <c r="S90" s="666"/>
      <c r="T90" s="666"/>
      <c r="U90" s="669"/>
      <c r="V90" s="386"/>
    </row>
    <row r="91" spans="1:32" s="315" customFormat="1" ht="114" customHeight="1" x14ac:dyDescent="0.2">
      <c r="A91" s="670" t="s">
        <v>262</v>
      </c>
      <c r="B91" s="671"/>
      <c r="C91" s="671"/>
      <c r="D91" s="671"/>
      <c r="E91" s="671"/>
      <c r="F91" s="671"/>
      <c r="G91" s="671"/>
      <c r="H91" s="671"/>
      <c r="I91" s="671"/>
      <c r="J91" s="671"/>
      <c r="K91" s="671"/>
      <c r="L91" s="671"/>
      <c r="M91" s="671"/>
      <c r="N91" s="671"/>
      <c r="O91" s="671"/>
      <c r="P91" s="318"/>
      <c r="Q91" s="523" t="s">
        <v>154</v>
      </c>
      <c r="R91" s="523" t="s">
        <v>155</v>
      </c>
      <c r="S91" s="523" t="s">
        <v>156</v>
      </c>
      <c r="T91" s="523" t="s">
        <v>157</v>
      </c>
      <c r="U91" s="561" t="s">
        <v>158</v>
      </c>
      <c r="V91" s="386"/>
    </row>
    <row r="92" spans="1:32" s="315" customFormat="1" x14ac:dyDescent="0.2">
      <c r="A92" s="562"/>
      <c r="B92" s="378"/>
      <c r="C92" s="379"/>
      <c r="D92" s="378"/>
      <c r="E92" s="378"/>
      <c r="F92" s="380"/>
      <c r="G92" s="381"/>
      <c r="H92" s="382"/>
      <c r="I92" s="382"/>
      <c r="J92" s="383"/>
      <c r="K92" s="377"/>
      <c r="L92" s="384"/>
      <c r="M92" s="384"/>
      <c r="N92" s="384"/>
      <c r="O92" s="316"/>
      <c r="P92" s="318"/>
      <c r="Q92" s="284"/>
      <c r="R92" s="284"/>
      <c r="S92" s="284"/>
      <c r="T92" s="284"/>
      <c r="U92" s="285" t="str">
        <f>IF(Q92="","",R92/(Q92-S92))</f>
        <v/>
      </c>
      <c r="V92" s="386"/>
    </row>
    <row r="93" spans="1:32" s="315" customFormat="1" ht="15.75" thickBot="1" x14ac:dyDescent="0.3">
      <c r="A93" s="563"/>
      <c r="B93" s="564"/>
      <c r="C93" s="565"/>
      <c r="D93" s="564"/>
      <c r="E93" s="564"/>
      <c r="F93" s="566"/>
      <c r="G93" s="567"/>
      <c r="H93" s="568"/>
      <c r="I93" s="568"/>
      <c r="J93" s="569"/>
      <c r="K93" s="570"/>
      <c r="L93" s="571"/>
      <c r="M93" s="571"/>
      <c r="N93" s="571"/>
      <c r="O93" s="572"/>
      <c r="P93" s="573"/>
      <c r="Q93" s="574"/>
      <c r="R93" s="574"/>
      <c r="S93" s="574"/>
      <c r="T93" s="572" t="s">
        <v>243</v>
      </c>
      <c r="U93" s="575" t="str">
        <f>IF(U92="","",IF(U92&gt;0.94,20,IF(U92&gt;0.9,18,IF(U92&gt;0.8,16,IF(U92&gt;0.7,12,IF(U92&gt;0.6,8,IF(U92&gt;0.5,4,0)))))))</f>
        <v/>
      </c>
      <c r="V93" s="386"/>
    </row>
    <row r="94" spans="1:32" s="315" customFormat="1" x14ac:dyDescent="0.2">
      <c r="A94" s="377"/>
      <c r="B94" s="378"/>
      <c r="C94" s="379"/>
      <c r="D94" s="378"/>
      <c r="E94" s="378"/>
      <c r="F94" s="380"/>
      <c r="G94" s="381"/>
      <c r="H94" s="382"/>
      <c r="I94" s="382"/>
      <c r="J94" s="383"/>
      <c r="K94" s="377"/>
      <c r="L94" s="384"/>
      <c r="M94" s="384"/>
      <c r="N94" s="384"/>
      <c r="P94" s="316"/>
      <c r="Q94" s="317"/>
      <c r="R94" s="317"/>
      <c r="S94" s="317"/>
      <c r="T94" s="317"/>
      <c r="AF94" s="387"/>
    </row>
    <row r="95" spans="1:32" s="315" customFormat="1" ht="15.75" thickBot="1" x14ac:dyDescent="0.25">
      <c r="A95" s="377"/>
      <c r="B95" s="378"/>
      <c r="C95" s="379"/>
      <c r="D95" s="378"/>
      <c r="E95" s="378"/>
      <c r="F95" s="380"/>
      <c r="G95" s="381"/>
      <c r="H95" s="382"/>
      <c r="I95" s="382"/>
      <c r="J95" s="383"/>
      <c r="K95" s="377"/>
      <c r="L95" s="384"/>
      <c r="M95" s="384"/>
      <c r="N95" s="384"/>
      <c r="P95" s="316"/>
      <c r="Q95" s="317"/>
      <c r="R95" s="317"/>
      <c r="S95" s="317"/>
      <c r="T95" s="317"/>
      <c r="AF95" s="387"/>
    </row>
    <row r="96" spans="1:32" s="264" customFormat="1" ht="25.5" customHeight="1" x14ac:dyDescent="0.2">
      <c r="A96" s="672" t="s">
        <v>244</v>
      </c>
      <c r="B96" s="673"/>
      <c r="C96" s="673"/>
      <c r="D96" s="673"/>
      <c r="E96" s="673"/>
      <c r="F96" s="673"/>
      <c r="G96" s="673"/>
      <c r="H96" s="673"/>
      <c r="I96" s="673"/>
      <c r="J96" s="673"/>
      <c r="K96" s="673"/>
      <c r="L96" s="673"/>
      <c r="M96" s="673"/>
      <c r="N96" s="673"/>
      <c r="O96" s="673"/>
      <c r="P96" s="673"/>
      <c r="Q96" s="673"/>
      <c r="R96" s="673"/>
      <c r="S96" s="673"/>
      <c r="T96" s="673"/>
      <c r="U96" s="673"/>
      <c r="V96" s="674"/>
      <c r="W96" s="207"/>
      <c r="X96" s="207"/>
    </row>
    <row r="97" spans="1:24" s="264" customFormat="1" ht="30" customHeight="1" x14ac:dyDescent="0.2">
      <c r="A97" s="576" t="s">
        <v>149</v>
      </c>
      <c r="B97" s="319"/>
      <c r="C97" s="320"/>
      <c r="D97" s="321"/>
      <c r="E97" s="320"/>
      <c r="F97" s="320"/>
      <c r="G97" s="231"/>
      <c r="H97" s="322"/>
      <c r="I97" s="322"/>
      <c r="J97" s="319"/>
      <c r="K97" s="388"/>
      <c r="L97" s="389"/>
      <c r="M97" s="389"/>
      <c r="N97" s="389"/>
      <c r="O97" s="390" t="s">
        <v>206</v>
      </c>
      <c r="P97" s="391">
        <f>P98+P99</f>
        <v>0</v>
      </c>
      <c r="Q97" s="392"/>
      <c r="R97" s="231"/>
      <c r="S97" s="231"/>
      <c r="T97" s="231"/>
      <c r="U97" s="231"/>
      <c r="V97" s="323"/>
      <c r="W97" s="207"/>
      <c r="X97" s="207"/>
    </row>
    <row r="98" spans="1:24" s="264" customFormat="1" x14ac:dyDescent="0.2">
      <c r="A98" s="689" t="s">
        <v>150</v>
      </c>
      <c r="B98" s="690"/>
      <c r="C98" s="324"/>
      <c r="D98" s="325"/>
      <c r="E98" s="267" t="s">
        <v>127</v>
      </c>
      <c r="F98" s="326"/>
      <c r="G98" s="327"/>
      <c r="H98" s="278"/>
      <c r="I98" s="278"/>
      <c r="J98" s="328"/>
      <c r="K98" s="329"/>
      <c r="L98" s="330"/>
      <c r="M98" s="330"/>
      <c r="N98" s="330"/>
      <c r="O98" s="206">
        <f>IF(G98="",0,IF(G98="Ne treba raditi na predm.",1+SUM(L98:N98),(SUM(L98:N98)/G98)))</f>
        <v>0</v>
      </c>
      <c r="P98" s="282">
        <f t="shared" ref="P98:P99" si="12">IF(K98&gt;0,O98*(J98/(J98-K98)),O98)</f>
        <v>0</v>
      </c>
      <c r="Q98" s="283"/>
      <c r="R98" s="284"/>
      <c r="S98" s="284"/>
      <c r="T98" s="284"/>
      <c r="U98" s="285" t="str">
        <f>IF(Q98="","",(R98+R99)/(Q98+Q99-S98-S99))</f>
        <v/>
      </c>
      <c r="V98" s="286">
        <f>IF(P98="","",IF(C98="Ne","",IF(G98="Ne treba raditi na predm.","",IF((P98+P99)&gt;1,20,IF(U98="",IF((P98+P99)&gt;0.9,18,IF((P98+P99)&gt;0.8,16,IF((P98+P99)&gt;0.7,12,IF((P98+P99)&gt;0.6,8,IF((P98+P99)&gt;0.5,4,0))))),IF((U98+U99)&gt;0.94,20,IF((U98+U99)&gt;0.9,18,IF((U98+U99)&gt;0.8,16,IF((U98+U99)&gt;0.7,12,IF((U98+U99)&gt;0.6,8,IF((U98+U99)&gt;0.5,4,0)))))))))))</f>
        <v>0</v>
      </c>
    </row>
    <row r="99" spans="1:24" s="264" customFormat="1" x14ac:dyDescent="0.2">
      <c r="A99" s="689" t="s">
        <v>151</v>
      </c>
      <c r="B99" s="690"/>
      <c r="C99" s="324"/>
      <c r="D99" s="309"/>
      <c r="E99" s="331"/>
      <c r="F99" s="332" t="str">
        <f t="shared" ref="F99" si="13">IF(E99="Sudija",1,IF(E99="Stručni saradnik",1,""))</f>
        <v/>
      </c>
      <c r="G99" s="327"/>
      <c r="H99" s="278"/>
      <c r="I99" s="278"/>
      <c r="J99" s="328"/>
      <c r="K99" s="329"/>
      <c r="L99" s="330"/>
      <c r="M99" s="330"/>
      <c r="N99" s="330"/>
      <c r="O99" s="206">
        <f>IF(G99="",0,IF(G99="Ne treba raditi na predm.",1+SUM(L99:N99),(SUM(L99:N99)/G99)))</f>
        <v>0</v>
      </c>
      <c r="P99" s="282">
        <f t="shared" si="12"/>
        <v>0</v>
      </c>
      <c r="Q99" s="283"/>
      <c r="R99" s="284"/>
      <c r="S99" s="284"/>
      <c r="T99" s="284"/>
      <c r="U99" s="285"/>
      <c r="V99" s="649">
        <f>IF(P99="","",IF(C99="Ne","",IF(G99="Ne treba raditi na predm.","",IF((P98+P99)&gt;1,40,IF(U99="",IF((P98+P99)&gt;0.9,35,IF((P98+P99)&gt;0.8,30,IF((P98+P99)&gt;0.7,20,IF((P98+P99)&gt;0.6,15,IF((P98+P99)&gt;0.5,10,0))))),IF((U98+U99)&gt;0.94,40,IF((U98+U99)&gt;0.9,35,IF((U98+U99)&gt;0.8,30,IF((U98+U99)&gt;0.7,20,IF((U98+U99)&gt;0.6,15,IF((U98+U99)&gt;0.5,10,0)))))))))))</f>
        <v>0</v>
      </c>
    </row>
    <row r="100" spans="1:24" s="264" customFormat="1" ht="30" customHeight="1" x14ac:dyDescent="0.2">
      <c r="A100" s="576" t="s">
        <v>152</v>
      </c>
      <c r="B100" s="319"/>
      <c r="C100" s="320"/>
      <c r="D100" s="321"/>
      <c r="E100" s="320"/>
      <c r="F100" s="320"/>
      <c r="G100" s="231"/>
      <c r="H100" s="333"/>
      <c r="I100" s="333"/>
      <c r="J100" s="334"/>
      <c r="K100" s="320"/>
      <c r="L100" s="320"/>
      <c r="M100" s="320"/>
      <c r="N100" s="320"/>
      <c r="O100" s="390" t="s">
        <v>206</v>
      </c>
      <c r="P100" s="391">
        <f>P101+P102</f>
        <v>0</v>
      </c>
      <c r="Q100" s="231"/>
      <c r="R100" s="231"/>
      <c r="S100" s="231"/>
      <c r="T100" s="231"/>
      <c r="U100" s="231"/>
      <c r="V100" s="323"/>
      <c r="W100" s="207"/>
      <c r="X100" s="207"/>
    </row>
    <row r="101" spans="1:24" s="264" customFormat="1" x14ac:dyDescent="0.2">
      <c r="A101" s="689" t="s">
        <v>150</v>
      </c>
      <c r="B101" s="690"/>
      <c r="C101" s="324"/>
      <c r="D101" s="309"/>
      <c r="E101" s="331"/>
      <c r="F101" s="311" t="str">
        <f t="shared" ref="F101:F102" si="14">IF(E101="Sudija",1,IF(E101="Stručni saradnik",1,""))</f>
        <v/>
      </c>
      <c r="G101" s="335"/>
      <c r="H101" s="278"/>
      <c r="I101" s="278"/>
      <c r="J101" s="328"/>
      <c r="K101" s="329"/>
      <c r="L101" s="330"/>
      <c r="M101" s="330"/>
      <c r="N101" s="330"/>
      <c r="O101" s="206">
        <f>IF(G101="",0,IF(G101="Ne treba raditi na predm.",1+SUM(L101:N101),(SUM(L101:N101)/G101)))</f>
        <v>0</v>
      </c>
      <c r="P101" s="282">
        <f t="shared" ref="P101:P102" si="15">IF(K101&gt;0,O101*(J101/(J101-K101)),O101)</f>
        <v>0</v>
      </c>
      <c r="Q101" s="283"/>
      <c r="R101" s="284"/>
      <c r="S101" s="284"/>
      <c r="T101" s="284"/>
      <c r="U101" s="285" t="str">
        <f>IF(Q101="","",(R101+R102)/(Q101+Q102-S101-S102))</f>
        <v/>
      </c>
      <c r="V101" s="286">
        <f>IF(P101="","",IF(C101="Ne","",IF(G101="Ne treba raditi na predm.","",IF((P101+P102)&gt;1,40,IF(U101="",IF((P101+P102)&gt;0.9,35,IF((P101+P102)&gt;0.8,30,IF((P101+P102)&gt;0.7,20,IF((P101+P102)&gt;0.6,15,IF((P101+P102)&gt;0.5,10,0))))),IF((U101+U102)&gt;0.94,40,IF((U101+U102)&gt;0.9,35,IF((U101+U102)&gt;0.8,30,IF((U101+U102)&gt;0.7,20,IF((U101+U102)&gt;0.6,15,IF((U101+U102)&gt;0.5,10,0)))))))))))</f>
        <v>0</v>
      </c>
    </row>
    <row r="102" spans="1:24" s="264" customFormat="1" x14ac:dyDescent="0.2">
      <c r="A102" s="689" t="s">
        <v>151</v>
      </c>
      <c r="B102" s="690"/>
      <c r="C102" s="324"/>
      <c r="D102" s="309"/>
      <c r="E102" s="331"/>
      <c r="F102" s="311" t="str">
        <f t="shared" si="14"/>
        <v/>
      </c>
      <c r="G102" s="335"/>
      <c r="H102" s="278"/>
      <c r="I102" s="278"/>
      <c r="J102" s="328"/>
      <c r="K102" s="329"/>
      <c r="L102" s="330"/>
      <c r="M102" s="330"/>
      <c r="N102" s="330"/>
      <c r="O102" s="206">
        <f>IF(G102="",0,IF(G102="Ne treba raditi na predm.",1+SUM(L102:N102),(SUM(L102:N102)/G102)))</f>
        <v>0</v>
      </c>
      <c r="P102" s="282">
        <f t="shared" si="15"/>
        <v>0</v>
      </c>
      <c r="Q102" s="283"/>
      <c r="R102" s="284"/>
      <c r="S102" s="284"/>
      <c r="T102" s="284"/>
      <c r="U102" s="285"/>
      <c r="V102" s="649">
        <f>IF(P102="","",IF(C102="Ne","",IF(G102="Ne treba raditi na predm.","",IF((P101+P102)&gt;1,40,IF(U102="",IF((P101+P102)&gt;0.9,35,IF((P101+P102)&gt;0.8,30,IF((P101+P102)&gt;0.7,20,IF((P101+P102)&gt;0.6,15,IF((P101+P102)&gt;0.5,10,0))))),IF((U101+U102)&gt;0.94,40,IF((U101+U102)&gt;0.9,35,IF((U101+U102)&gt;0.8,30,IF((U101+U102)&gt;0.7,20,IF((U101+U102)&gt;0.6,15,IF((U101+U102)&gt;0.5,10,0)))))))))))</f>
        <v>0</v>
      </c>
    </row>
    <row r="103" spans="1:24" s="264" customFormat="1" ht="30" customHeight="1" x14ac:dyDescent="0.2">
      <c r="A103" s="576" t="s">
        <v>152</v>
      </c>
      <c r="B103" s="319"/>
      <c r="C103" s="320"/>
      <c r="D103" s="321"/>
      <c r="E103" s="320"/>
      <c r="F103" s="320"/>
      <c r="G103" s="231"/>
      <c r="H103" s="333"/>
      <c r="I103" s="333"/>
      <c r="J103" s="334"/>
      <c r="K103" s="320"/>
      <c r="L103" s="320"/>
      <c r="M103" s="320"/>
      <c r="N103" s="320"/>
      <c r="O103" s="390" t="s">
        <v>206</v>
      </c>
      <c r="P103" s="391">
        <f>P104+P105</f>
        <v>0</v>
      </c>
      <c r="Q103" s="231"/>
      <c r="R103" s="231"/>
      <c r="S103" s="231"/>
      <c r="T103" s="231"/>
      <c r="U103" s="231"/>
      <c r="V103" s="323"/>
      <c r="W103" s="207"/>
      <c r="X103" s="207"/>
    </row>
    <row r="104" spans="1:24" s="264" customFormat="1" x14ac:dyDescent="0.2">
      <c r="A104" s="689" t="s">
        <v>150</v>
      </c>
      <c r="B104" s="690"/>
      <c r="C104" s="324"/>
      <c r="D104" s="309"/>
      <c r="E104" s="331"/>
      <c r="F104" s="311" t="str">
        <f t="shared" ref="F104:F105" si="16">IF(E104="Sudija",1,IF(E104="Stručni saradnik",1,""))</f>
        <v/>
      </c>
      <c r="G104" s="335"/>
      <c r="H104" s="278"/>
      <c r="I104" s="278"/>
      <c r="J104" s="328"/>
      <c r="K104" s="329"/>
      <c r="L104" s="330"/>
      <c r="M104" s="330"/>
      <c r="N104" s="330"/>
      <c r="O104" s="206">
        <f>IF(G104="",0,IF(G104="Ne treba raditi na predm.",1+SUM(L104:N104),(SUM(L104:N104)/G104)))</f>
        <v>0</v>
      </c>
      <c r="P104" s="282">
        <f t="shared" ref="P104:P105" si="17">IF(K104&gt;0,O104*(J104/(J104-K104)),O104)</f>
        <v>0</v>
      </c>
      <c r="Q104" s="283"/>
      <c r="R104" s="284"/>
      <c r="S104" s="284"/>
      <c r="T104" s="284"/>
      <c r="U104" s="285" t="str">
        <f>IF(Q104="","",(R104+R105)/(Q104+Q105-S104-S105))</f>
        <v/>
      </c>
      <c r="V104" s="286">
        <f>IF(P104="","",IF(C104="Ne","",IF(G104="Ne treba raditi na predm.","",IF((P104+P105)&gt;1,40,IF(U104="",IF((P104+P105)&gt;0.9,35,IF((P104+P105)&gt;0.8,30,IF((P104+P105)&gt;0.7,20,IF((P104+P105)&gt;0.6,15,IF((P104+P105)&gt;0.5,10,0))))),IF((U104+U105)&gt;0.94,40,IF((U104+U105)&gt;0.9,35,IF((U104+U105)&gt;0.8,30,IF((U104+U105)&gt;0.7,20,IF((U104+U105)&gt;0.6,15,IF((U104+U105)&gt;0.5,10,0)))))))))))</f>
        <v>0</v>
      </c>
    </row>
    <row r="105" spans="1:24" s="264" customFormat="1" x14ac:dyDescent="0.2">
      <c r="A105" s="689" t="s">
        <v>151</v>
      </c>
      <c r="B105" s="690"/>
      <c r="C105" s="324"/>
      <c r="D105" s="309"/>
      <c r="E105" s="331"/>
      <c r="F105" s="311" t="str">
        <f t="shared" si="16"/>
        <v/>
      </c>
      <c r="G105" s="335"/>
      <c r="H105" s="278"/>
      <c r="I105" s="278"/>
      <c r="J105" s="328"/>
      <c r="K105" s="329"/>
      <c r="L105" s="330"/>
      <c r="M105" s="330"/>
      <c r="N105" s="330"/>
      <c r="O105" s="206">
        <f>IF(G105="",0,IF(G105="Ne treba raditi na predm.",1+SUM(L105:N105),(SUM(L105:N105)/G105)))</f>
        <v>0</v>
      </c>
      <c r="P105" s="282">
        <f t="shared" si="17"/>
        <v>0</v>
      </c>
      <c r="Q105" s="283"/>
      <c r="R105" s="284"/>
      <c r="S105" s="284"/>
      <c r="T105" s="284"/>
      <c r="U105" s="285"/>
      <c r="V105" s="649">
        <f>IF(P105="","",IF(C105="Ne","",IF(G105="Ne treba raditi na predm.","",IF((P104+P105)&gt;1,40,IF(U105="",IF((P104+P105)&gt;0.9,35,IF((P104+P105)&gt;0.8,30,IF((P104+P105)&gt;0.7,20,IF((P104+P105)&gt;0.6,15,IF((P104+P105)&gt;0.5,10,0))))),IF((U104+U105)&gt;0.94,40,IF((U104+U105)&gt;0.9,35,IF((U104+U105)&gt;0.8,30,IF((U104+U105)&gt;0.7,20,IF((U104+U105)&gt;0.6,15,IF((U104+U105)&gt;0.5,10,0)))))))))))</f>
        <v>0</v>
      </c>
    </row>
    <row r="106" spans="1:24" s="264" customFormat="1" ht="30" customHeight="1" x14ac:dyDescent="0.2">
      <c r="A106" s="576" t="s">
        <v>152</v>
      </c>
      <c r="B106" s="319"/>
      <c r="C106" s="320"/>
      <c r="D106" s="321"/>
      <c r="E106" s="320"/>
      <c r="F106" s="320"/>
      <c r="G106" s="231"/>
      <c r="H106" s="333"/>
      <c r="I106" s="333"/>
      <c r="J106" s="334"/>
      <c r="K106" s="320"/>
      <c r="L106" s="320"/>
      <c r="M106" s="320"/>
      <c r="N106" s="320"/>
      <c r="O106" s="390" t="s">
        <v>206</v>
      </c>
      <c r="P106" s="391">
        <f>P107+P108</f>
        <v>0</v>
      </c>
      <c r="Q106" s="231"/>
      <c r="R106" s="231"/>
      <c r="S106" s="231"/>
      <c r="T106" s="231"/>
      <c r="U106" s="231"/>
      <c r="V106" s="323"/>
      <c r="W106" s="207"/>
      <c r="X106" s="207"/>
    </row>
    <row r="107" spans="1:24" s="264" customFormat="1" x14ac:dyDescent="0.2">
      <c r="A107" s="689" t="s">
        <v>150</v>
      </c>
      <c r="B107" s="690"/>
      <c r="C107" s="324"/>
      <c r="D107" s="309"/>
      <c r="E107" s="331"/>
      <c r="F107" s="311" t="str">
        <f t="shared" si="8"/>
        <v/>
      </c>
      <c r="G107" s="335"/>
      <c r="H107" s="278"/>
      <c r="I107" s="278"/>
      <c r="J107" s="328"/>
      <c r="K107" s="329"/>
      <c r="L107" s="330"/>
      <c r="M107" s="330"/>
      <c r="N107" s="330"/>
      <c r="O107" s="206">
        <f>IF(G107="",0,IF(G107="Ne treba raditi na predm.",1+SUM(L107:N107),(SUM(L107:N107)/G107)))</f>
        <v>0</v>
      </c>
      <c r="P107" s="282">
        <f t="shared" ref="P107:P108" si="18">IF(K107&gt;0,O107*(J107/(J107-K107)),O107)</f>
        <v>0</v>
      </c>
      <c r="Q107" s="283"/>
      <c r="R107" s="284"/>
      <c r="S107" s="284"/>
      <c r="T107" s="284"/>
      <c r="U107" s="285" t="str">
        <f>IF(Q107="","",(R107+R108)/(Q107+Q108-S107-S108))</f>
        <v/>
      </c>
      <c r="V107" s="286">
        <f>IF(P107="","",IF(C107="Ne","",IF(G107="Ne treba raditi na predm.","",IF((P107+P108)&gt;1,40,IF(U107="",IF((P107+P108)&gt;0.9,35,IF((P107+P108)&gt;0.8,30,IF((P107+P108)&gt;0.7,20,IF((P107+P108)&gt;0.6,15,IF((P107+P108)&gt;0.5,10,0))))),IF((U107+U108)&gt;0.94,40,IF((U107+U108)&gt;0.9,35,IF((U107+U108)&gt;0.8,30,IF((U107+U108)&gt;0.7,20,IF((U107+U108)&gt;0.6,15,IF((U107+U108)&gt;0.5,10,0)))))))))))</f>
        <v>0</v>
      </c>
    </row>
    <row r="108" spans="1:24" s="264" customFormat="1" x14ac:dyDescent="0.2">
      <c r="A108" s="689" t="s">
        <v>151</v>
      </c>
      <c r="B108" s="690"/>
      <c r="C108" s="324"/>
      <c r="D108" s="309"/>
      <c r="E108" s="331"/>
      <c r="F108" s="311" t="str">
        <f t="shared" si="8"/>
        <v/>
      </c>
      <c r="G108" s="335"/>
      <c r="H108" s="278"/>
      <c r="I108" s="278"/>
      <c r="J108" s="328"/>
      <c r="K108" s="329"/>
      <c r="L108" s="330"/>
      <c r="M108" s="330"/>
      <c r="N108" s="330"/>
      <c r="O108" s="206">
        <f>IF(G108="",0,IF(G108="Ne treba raditi na predm.",1+SUM(L108:N108),(SUM(L108:N108)/G108)))</f>
        <v>0</v>
      </c>
      <c r="P108" s="282">
        <f t="shared" si="18"/>
        <v>0</v>
      </c>
      <c r="Q108" s="283"/>
      <c r="R108" s="284"/>
      <c r="S108" s="284"/>
      <c r="T108" s="284"/>
      <c r="U108" s="285"/>
      <c r="V108" s="649">
        <f>IF(P108="","",IF(C108="Ne","",IF(G108="Ne treba raditi na predm.","",IF((P107+P108)&gt;1,40,IF(U108="",IF((P107+P108)&gt;0.9,35,IF((P107+P108)&gt;0.8,30,IF((P107+P108)&gt;0.7,20,IF((P107+P108)&gt;0.6,15,IF((P107+P108)&gt;0.5,10,0))))),IF((U107+U108)&gt;0.94,40,IF((U107+U108)&gt;0.9,35,IF((U107+U108)&gt;0.8,30,IF((U107+U108)&gt;0.7,20,IF((U107+U108)&gt;0.6,15,IF((U107+U108)&gt;0.5,10,0)))))))))))</f>
        <v>0</v>
      </c>
    </row>
    <row r="109" spans="1:24" s="264" customFormat="1" ht="30" customHeight="1" x14ac:dyDescent="0.2">
      <c r="A109" s="576" t="s">
        <v>152</v>
      </c>
      <c r="B109" s="319"/>
      <c r="C109" s="320"/>
      <c r="D109" s="321"/>
      <c r="E109" s="320"/>
      <c r="F109" s="320"/>
      <c r="G109" s="231"/>
      <c r="H109" s="333"/>
      <c r="I109" s="333"/>
      <c r="J109" s="334"/>
      <c r="K109" s="320"/>
      <c r="L109" s="320"/>
      <c r="M109" s="320"/>
      <c r="N109" s="320"/>
      <c r="O109" s="390" t="s">
        <v>206</v>
      </c>
      <c r="P109" s="391">
        <f>P110+P111</f>
        <v>0</v>
      </c>
      <c r="Q109" s="231"/>
      <c r="R109" s="231"/>
      <c r="S109" s="231"/>
      <c r="T109" s="231"/>
      <c r="U109" s="231"/>
      <c r="V109" s="323"/>
      <c r="W109" s="207"/>
      <c r="X109" s="207"/>
    </row>
    <row r="110" spans="1:24" s="264" customFormat="1" x14ac:dyDescent="0.2">
      <c r="A110" s="689" t="s">
        <v>150</v>
      </c>
      <c r="B110" s="690"/>
      <c r="C110" s="324"/>
      <c r="D110" s="309"/>
      <c r="E110" s="331"/>
      <c r="F110" s="311" t="str">
        <f t="shared" ref="F110:F111" si="19">IF(E110="Sudija",1,IF(E110="Stručni saradnik",1,""))</f>
        <v/>
      </c>
      <c r="G110" s="335"/>
      <c r="H110" s="278"/>
      <c r="I110" s="278"/>
      <c r="J110" s="328"/>
      <c r="K110" s="329"/>
      <c r="L110" s="330"/>
      <c r="M110" s="330"/>
      <c r="N110" s="330"/>
      <c r="O110" s="206">
        <f>IF(G110="",0,IF(G110="Ne treba raditi na predm.",1+SUM(L110:N110),(SUM(L110:N110)/G110)))</f>
        <v>0</v>
      </c>
      <c r="P110" s="282">
        <f t="shared" ref="P110:P111" si="20">IF(K110&gt;0,O110*(J110/(J110-K110)),O110)</f>
        <v>0</v>
      </c>
      <c r="Q110" s="283"/>
      <c r="R110" s="284"/>
      <c r="S110" s="284"/>
      <c r="T110" s="284"/>
      <c r="U110" s="285" t="str">
        <f>IF(Q110="","",(R110+R111)/(Q110+Q111-S110-S111))</f>
        <v/>
      </c>
      <c r="V110" s="286">
        <f>IF(P110="","",IF(C110="Ne","",IF(G110="Ne treba raditi na predm.","",IF((P110+P111)&gt;1,40,IF(U110="",IF((P110+P111)&gt;0.9,35,IF((P110+P111)&gt;0.8,30,IF((P110+P111)&gt;0.7,20,IF((P110+P111)&gt;0.6,15,IF((P110+P111)&gt;0.5,10,0))))),IF((U110+U111)&gt;0.94,40,IF((U110+U111)&gt;0.9,35,IF((U110+U111)&gt;0.8,30,IF((U110+U111)&gt;0.7,20,IF((U110+U111)&gt;0.6,15,IF((U110+U111)&gt;0.5,10,0)))))))))))</f>
        <v>0</v>
      </c>
    </row>
    <row r="111" spans="1:24" s="264" customFormat="1" x14ac:dyDescent="0.2">
      <c r="A111" s="689" t="s">
        <v>151</v>
      </c>
      <c r="B111" s="690"/>
      <c r="C111" s="324"/>
      <c r="D111" s="309"/>
      <c r="E111" s="331"/>
      <c r="F111" s="311" t="str">
        <f t="shared" si="19"/>
        <v/>
      </c>
      <c r="G111" s="335"/>
      <c r="H111" s="278"/>
      <c r="I111" s="278"/>
      <c r="J111" s="328"/>
      <c r="K111" s="329"/>
      <c r="L111" s="330"/>
      <c r="M111" s="330"/>
      <c r="N111" s="330"/>
      <c r="O111" s="206">
        <f>IF(G111="",0,IF(G111="Ne treba raditi na predm.",1+SUM(L111:N111),(SUM(L111:N111)/G111)))</f>
        <v>0</v>
      </c>
      <c r="P111" s="282">
        <f t="shared" si="20"/>
        <v>0</v>
      </c>
      <c r="Q111" s="283"/>
      <c r="R111" s="284"/>
      <c r="S111" s="284"/>
      <c r="T111" s="284"/>
      <c r="U111" s="285"/>
      <c r="V111" s="649">
        <f>IF(P111="","",IF(C111="Ne","",IF(G111="Ne treba raditi na predm.","",IF((P110+P111)&gt;1,40,IF(U111="",IF((P110+P111)&gt;0.9,35,IF((P110+P111)&gt;0.8,30,IF((P110+P111)&gt;0.7,20,IF((P110+P111)&gt;0.6,15,IF((P110+P111)&gt;0.5,10,0))))),IF((U110+U111)&gt;0.94,40,IF((U110+U111)&gt;0.9,35,IF((U110+U111)&gt;0.8,30,IF((U110+U111)&gt;0.7,20,IF((U110+U111)&gt;0.6,15,IF((U110+U111)&gt;0.5,10,0)))))))))))</f>
        <v>0</v>
      </c>
    </row>
    <row r="112" spans="1:24" s="264" customFormat="1" ht="30" customHeight="1" x14ac:dyDescent="0.2">
      <c r="A112" s="576" t="s">
        <v>152</v>
      </c>
      <c r="B112" s="319"/>
      <c r="C112" s="320"/>
      <c r="D112" s="321"/>
      <c r="E112" s="320"/>
      <c r="F112" s="320"/>
      <c r="G112" s="231"/>
      <c r="H112" s="333"/>
      <c r="I112" s="333"/>
      <c r="J112" s="334"/>
      <c r="K112" s="320"/>
      <c r="L112" s="320"/>
      <c r="M112" s="320"/>
      <c r="N112" s="320"/>
      <c r="O112" s="390" t="s">
        <v>206</v>
      </c>
      <c r="P112" s="391">
        <f>P113+P114</f>
        <v>0</v>
      </c>
      <c r="Q112" s="231"/>
      <c r="R112" s="231"/>
      <c r="S112" s="231"/>
      <c r="T112" s="231"/>
      <c r="U112" s="231"/>
      <c r="V112" s="323"/>
      <c r="W112" s="207"/>
      <c r="X112" s="207"/>
    </row>
    <row r="113" spans="1:24" s="264" customFormat="1" x14ac:dyDescent="0.2">
      <c r="A113" s="689" t="s">
        <v>150</v>
      </c>
      <c r="B113" s="690"/>
      <c r="C113" s="324"/>
      <c r="D113" s="309"/>
      <c r="E113" s="331"/>
      <c r="F113" s="311" t="str">
        <f t="shared" ref="F113:F114" si="21">IF(E113="Sudija",1,IF(E113="Stručni saradnik",1,""))</f>
        <v/>
      </c>
      <c r="G113" s="335"/>
      <c r="H113" s="278"/>
      <c r="I113" s="278"/>
      <c r="J113" s="336"/>
      <c r="K113" s="329"/>
      <c r="L113" s="330"/>
      <c r="M113" s="330"/>
      <c r="N113" s="330"/>
      <c r="O113" s="206">
        <f>IF(G113="",0,IF(G113="Ne treba raditi na predm.",1+SUM(L113:N113),(SUM(L113:N113)/G113)))</f>
        <v>0</v>
      </c>
      <c r="P113" s="282">
        <f t="shared" ref="P113:P114" si="22">IF(K113&gt;0,O113*(J113/(J113-K113)),O113)</f>
        <v>0</v>
      </c>
      <c r="Q113" s="283"/>
      <c r="R113" s="284"/>
      <c r="S113" s="284"/>
      <c r="T113" s="284"/>
      <c r="U113" s="285" t="str">
        <f>IF(Q113="","",(R113+R114)/(Q113+Q114-S113-S114))</f>
        <v/>
      </c>
      <c r="V113" s="286">
        <f>IF(P113="","",IF(C113="Ne","",IF(G113="Ne treba raditi na predm.","",IF((P113+P114)&gt;1,40,IF(U113="",IF((P113+P114)&gt;0.9,35,IF((P113+P114)&gt;0.8,30,IF((P113+P114)&gt;0.7,20,IF((P113+P114)&gt;0.6,15,IF((P113+P114)&gt;0.5,10,0))))),IF((U113+U114)&gt;0.94,40,IF((U113+U114)&gt;0.9,35,IF((U113+U114)&gt;0.8,30,IF((U113+U114)&gt;0.7,20,IF((U113+U114)&gt;0.6,15,IF((U113+U114)&gt;0.5,10,0)))))))))))</f>
        <v>0</v>
      </c>
    </row>
    <row r="114" spans="1:24" s="264" customFormat="1" x14ac:dyDescent="0.2">
      <c r="A114" s="689" t="s">
        <v>151</v>
      </c>
      <c r="B114" s="690"/>
      <c r="C114" s="324"/>
      <c r="D114" s="309"/>
      <c r="E114" s="331"/>
      <c r="F114" s="311" t="str">
        <f t="shared" si="21"/>
        <v/>
      </c>
      <c r="G114" s="335"/>
      <c r="H114" s="278"/>
      <c r="I114" s="278"/>
      <c r="J114" s="336"/>
      <c r="K114" s="329"/>
      <c r="L114" s="330"/>
      <c r="M114" s="330"/>
      <c r="N114" s="330"/>
      <c r="O114" s="206">
        <f>IF(G114="",0,IF(G114="Ne treba raditi na predm.",1+SUM(L114:N114),(SUM(L114:N114)/G114)))</f>
        <v>0</v>
      </c>
      <c r="P114" s="282">
        <f t="shared" si="22"/>
        <v>0</v>
      </c>
      <c r="Q114" s="283"/>
      <c r="R114" s="284"/>
      <c r="S114" s="284"/>
      <c r="T114" s="284"/>
      <c r="U114" s="285"/>
      <c r="V114" s="649">
        <f>IF(P114="","",IF(C114="Ne","",IF(G114="Ne treba raditi na predm.","",IF((P113+P114)&gt;1,40,IF(U114="",IF((P113+P114)&gt;0.9,35,IF((P113+P114)&gt;0.8,30,IF((P113+P114)&gt;0.7,20,IF((P113+P114)&gt;0.6,15,IF((P113+P114)&gt;0.5,10,0))))),IF((U113+U114)&gt;0.94,40,IF((U113+U114)&gt;0.9,35,IF((U113+U114)&gt;0.8,30,IF((U113+U114)&gt;0.7,20,IF((U113+U114)&gt;0.6,15,IF((U113+U114)&gt;0.5,10,0)))))))))))</f>
        <v>0</v>
      </c>
    </row>
    <row r="115" spans="1:24" s="264" customFormat="1" ht="30" customHeight="1" x14ac:dyDescent="0.2">
      <c r="A115" s="576" t="s">
        <v>152</v>
      </c>
      <c r="B115" s="319"/>
      <c r="C115" s="320"/>
      <c r="D115" s="321"/>
      <c r="E115" s="320"/>
      <c r="F115" s="320"/>
      <c r="G115" s="231"/>
      <c r="H115" s="333"/>
      <c r="I115" s="333"/>
      <c r="J115" s="334"/>
      <c r="K115" s="320"/>
      <c r="L115" s="320"/>
      <c r="M115" s="320"/>
      <c r="N115" s="320"/>
      <c r="O115" s="390" t="s">
        <v>206</v>
      </c>
      <c r="P115" s="391">
        <f>P116+P117</f>
        <v>0</v>
      </c>
      <c r="Q115" s="231"/>
      <c r="R115" s="231"/>
      <c r="S115" s="231"/>
      <c r="T115" s="231"/>
      <c r="U115" s="231"/>
      <c r="V115" s="323"/>
      <c r="W115" s="207"/>
      <c r="X115" s="207"/>
    </row>
    <row r="116" spans="1:24" s="264" customFormat="1" x14ac:dyDescent="0.2">
      <c r="A116" s="689" t="s">
        <v>150</v>
      </c>
      <c r="B116" s="690"/>
      <c r="C116" s="324"/>
      <c r="D116" s="309"/>
      <c r="E116" s="331"/>
      <c r="F116" s="311" t="str">
        <f t="shared" ref="F116:F117" si="23">IF(E116="Sudija",1,IF(E116="Stručni saradnik",1,""))</f>
        <v/>
      </c>
      <c r="G116" s="335"/>
      <c r="H116" s="278"/>
      <c r="I116" s="278"/>
      <c r="J116" s="336"/>
      <c r="K116" s="329"/>
      <c r="L116" s="330"/>
      <c r="M116" s="330"/>
      <c r="N116" s="330"/>
      <c r="O116" s="206">
        <f>IF(G116="",0,IF(G116="Ne treba raditi na predm.",1+SUM(L116:N116),(SUM(L116:N116)/G116)))</f>
        <v>0</v>
      </c>
      <c r="P116" s="282">
        <f t="shared" ref="P116:P117" si="24">IF(K116&gt;0,O116*(J116/(J116-K116)),O116)</f>
        <v>0</v>
      </c>
      <c r="Q116" s="283"/>
      <c r="R116" s="284"/>
      <c r="S116" s="284"/>
      <c r="T116" s="284"/>
      <c r="U116" s="285" t="str">
        <f>IF(Q116="","",(R116+R117)/(Q116+Q117-S116-S117))</f>
        <v/>
      </c>
      <c r="V116" s="286">
        <f>IF(P116="","",IF(C116="Ne","",IF(G116="Ne treba raditi na predm.","",IF((P116+P117)&gt;1,40,IF(U116="",IF((P116+P117)&gt;0.9,35,IF((P116+P117)&gt;0.8,30,IF((P116+P117)&gt;0.7,20,IF((P116+P117)&gt;0.6,15,IF((P116+P117)&gt;0.5,10,0))))),IF((U116+U117)&gt;0.94,40,IF((U116+U117)&gt;0.9,35,IF((U116+U117)&gt;0.8,30,IF((U116+U117)&gt;0.7,20,IF((U116+U117)&gt;0.6,15,IF((U116+U117)&gt;0.5,10,0)))))))))))</f>
        <v>0</v>
      </c>
    </row>
    <row r="117" spans="1:24" s="264" customFormat="1" x14ac:dyDescent="0.2">
      <c r="A117" s="689" t="s">
        <v>151</v>
      </c>
      <c r="B117" s="690"/>
      <c r="C117" s="324"/>
      <c r="D117" s="309"/>
      <c r="E117" s="331"/>
      <c r="F117" s="311" t="str">
        <f t="shared" si="23"/>
        <v/>
      </c>
      <c r="G117" s="335"/>
      <c r="H117" s="278"/>
      <c r="I117" s="278"/>
      <c r="J117" s="336"/>
      <c r="K117" s="329"/>
      <c r="L117" s="330"/>
      <c r="M117" s="330"/>
      <c r="N117" s="330"/>
      <c r="O117" s="206">
        <f>IF(G117="",0,IF(G117="Ne treba raditi na predm.",1+SUM(L117:N117),(SUM(L117:N117)/G117)))</f>
        <v>0</v>
      </c>
      <c r="P117" s="282">
        <f t="shared" si="24"/>
        <v>0</v>
      </c>
      <c r="Q117" s="283"/>
      <c r="R117" s="284"/>
      <c r="S117" s="284"/>
      <c r="T117" s="284"/>
      <c r="U117" s="285"/>
      <c r="V117" s="649">
        <f>IF(P117="","",IF(C117="Ne","",IF(G117="Ne treba raditi na predm.","",IF((P116+P117)&gt;1,40,IF(U117="",IF((P116+P117)&gt;0.9,35,IF((P116+P117)&gt;0.8,30,IF((P116+P117)&gt;0.7,20,IF((P116+P117)&gt;0.6,15,IF((P116+P117)&gt;0.5,10,0))))),IF((U116+U117)&gt;0.94,40,IF((U116+U117)&gt;0.9,35,IF((U116+U117)&gt;0.8,30,IF((U116+U117)&gt;0.7,20,IF((U116+U117)&gt;0.6,15,IF((U116+U117)&gt;0.5,10,0)))))))))))</f>
        <v>0</v>
      </c>
    </row>
    <row r="118" spans="1:24" s="264" customFormat="1" ht="30" customHeight="1" x14ac:dyDescent="0.2">
      <c r="A118" s="576" t="s">
        <v>152</v>
      </c>
      <c r="B118" s="319"/>
      <c r="C118" s="320"/>
      <c r="D118" s="321"/>
      <c r="E118" s="320"/>
      <c r="F118" s="320"/>
      <c r="G118" s="231"/>
      <c r="H118" s="333"/>
      <c r="I118" s="333"/>
      <c r="J118" s="334"/>
      <c r="K118" s="320"/>
      <c r="L118" s="320"/>
      <c r="M118" s="320"/>
      <c r="N118" s="320"/>
      <c r="O118" s="390" t="s">
        <v>206</v>
      </c>
      <c r="P118" s="391">
        <f>P119+P120</f>
        <v>0</v>
      </c>
      <c r="Q118" s="231"/>
      <c r="R118" s="231"/>
      <c r="S118" s="231"/>
      <c r="T118" s="231"/>
      <c r="U118" s="231"/>
      <c r="V118" s="323"/>
      <c r="W118" s="207"/>
      <c r="X118" s="207"/>
    </row>
    <row r="119" spans="1:24" s="264" customFormat="1" x14ac:dyDescent="0.2">
      <c r="A119" s="689" t="s">
        <v>150</v>
      </c>
      <c r="B119" s="690"/>
      <c r="C119" s="324"/>
      <c r="D119" s="309"/>
      <c r="E119" s="331"/>
      <c r="F119" s="311" t="str">
        <f t="shared" ref="F119:F120" si="25">IF(E119="Sudija",1,IF(E119="Stručni saradnik",1,""))</f>
        <v/>
      </c>
      <c r="G119" s="335"/>
      <c r="H119" s="278"/>
      <c r="I119" s="278"/>
      <c r="J119" s="336"/>
      <c r="K119" s="329"/>
      <c r="L119" s="330"/>
      <c r="M119" s="330"/>
      <c r="N119" s="330"/>
      <c r="O119" s="206">
        <f>IF(G119="",0,IF(G119="Ne treba raditi na predm.",1+SUM(L119:N119),(SUM(L119:N119)/G119)))</f>
        <v>0</v>
      </c>
      <c r="P119" s="282">
        <f t="shared" ref="P119:P120" si="26">IF(K119&gt;0,O119*(J119/(J119-K119)),O119)</f>
        <v>0</v>
      </c>
      <c r="Q119" s="283"/>
      <c r="R119" s="284"/>
      <c r="S119" s="284"/>
      <c r="T119" s="284"/>
      <c r="U119" s="285" t="str">
        <f>IF(Q119="","",(R119+R120)/(Q119+Q120-S119-S120))</f>
        <v/>
      </c>
      <c r="V119" s="286">
        <f>IF(P119="","",IF(C119="Ne","",IF(G119="Ne treba raditi na predm.","",IF((P119+P120)&gt;1,40,IF(U119="",IF((P119+P120)&gt;0.9,35,IF((P119+P120)&gt;0.8,30,IF((P119+P120)&gt;0.7,20,IF((P119+P120)&gt;0.6,15,IF((P119+P120)&gt;0.5,10,0))))),IF((U119+U120)&gt;0.94,40,IF((U119+U120)&gt;0.9,35,IF((U119+U120)&gt;0.8,30,IF((U119+U120)&gt;0.7,20,IF((U119+U120)&gt;0.6,15,IF((U119+U120)&gt;0.5,10,0)))))))))))</f>
        <v>0</v>
      </c>
    </row>
    <row r="120" spans="1:24" s="264" customFormat="1" x14ac:dyDescent="0.2">
      <c r="A120" s="689" t="s">
        <v>151</v>
      </c>
      <c r="B120" s="690"/>
      <c r="C120" s="324"/>
      <c r="D120" s="309"/>
      <c r="E120" s="331"/>
      <c r="F120" s="311" t="str">
        <f t="shared" si="25"/>
        <v/>
      </c>
      <c r="G120" s="335"/>
      <c r="H120" s="278"/>
      <c r="I120" s="278"/>
      <c r="J120" s="336"/>
      <c r="K120" s="329"/>
      <c r="L120" s="330"/>
      <c r="M120" s="330"/>
      <c r="N120" s="330"/>
      <c r="O120" s="206">
        <f>IF(G120="",0,IF(G120="Ne treba raditi na predm.",1+SUM(L120:N120),(SUM(L120:N120)/G120)))</f>
        <v>0</v>
      </c>
      <c r="P120" s="282">
        <f t="shared" si="26"/>
        <v>0</v>
      </c>
      <c r="Q120" s="283"/>
      <c r="R120" s="284"/>
      <c r="S120" s="284"/>
      <c r="T120" s="284"/>
      <c r="U120" s="285"/>
      <c r="V120" s="649">
        <f>IF(P120="","",IF(C120="Ne","",IF(G120="Ne treba raditi na predm.","",IF((P119+P120)&gt;1,40,IF(U120="",IF((P119+P120)&gt;0.9,35,IF((P119+P120)&gt;0.8,30,IF((P119+P120)&gt;0.7,20,IF((P119+P120)&gt;0.6,15,IF((P119+P120)&gt;0.5,10,0))))),IF((U119+U120)&gt;0.94,40,IF((U119+U120)&gt;0.9,35,IF((U119+U120)&gt;0.8,30,IF((U119+U120)&gt;0.7,20,IF((U119+U120)&gt;0.6,15,IF((U119+U120)&gt;0.5,10,0)))))))))))</f>
        <v>0</v>
      </c>
    </row>
    <row r="121" spans="1:24" s="264" customFormat="1" ht="30" customHeight="1" x14ac:dyDescent="0.2">
      <c r="A121" s="576" t="s">
        <v>152</v>
      </c>
      <c r="B121" s="319"/>
      <c r="C121" s="320"/>
      <c r="D121" s="321"/>
      <c r="E121" s="320"/>
      <c r="F121" s="320"/>
      <c r="G121" s="231"/>
      <c r="H121" s="333"/>
      <c r="I121" s="333"/>
      <c r="J121" s="334"/>
      <c r="K121" s="320"/>
      <c r="L121" s="320"/>
      <c r="M121" s="320"/>
      <c r="N121" s="320"/>
      <c r="O121" s="390" t="s">
        <v>206</v>
      </c>
      <c r="P121" s="391">
        <f>P122+P123</f>
        <v>0</v>
      </c>
      <c r="Q121" s="231"/>
      <c r="R121" s="231"/>
      <c r="S121" s="231"/>
      <c r="T121" s="231"/>
      <c r="U121" s="231"/>
      <c r="V121" s="323"/>
      <c r="W121" s="207"/>
      <c r="X121" s="207"/>
    </row>
    <row r="122" spans="1:24" s="264" customFormat="1" x14ac:dyDescent="0.2">
      <c r="A122" s="689" t="s">
        <v>150</v>
      </c>
      <c r="B122" s="690"/>
      <c r="C122" s="324"/>
      <c r="D122" s="309"/>
      <c r="E122" s="331"/>
      <c r="F122" s="311" t="str">
        <f t="shared" ref="F122:F123" si="27">IF(E122="Sudija",1,IF(E122="Stručni saradnik",1,""))</f>
        <v/>
      </c>
      <c r="G122" s="335"/>
      <c r="H122" s="278"/>
      <c r="I122" s="278"/>
      <c r="J122" s="336"/>
      <c r="K122" s="329"/>
      <c r="L122" s="330"/>
      <c r="M122" s="330"/>
      <c r="N122" s="330"/>
      <c r="O122" s="206">
        <f>IF(G122="",0,IF(G122="Ne treba raditi na predm.",1+SUM(L122:N122),(SUM(L122:N122)/G122)))</f>
        <v>0</v>
      </c>
      <c r="P122" s="282">
        <f t="shared" ref="P122:P123" si="28">IF(K122&gt;0,O122*(J122/(J122-K122)),O122)</f>
        <v>0</v>
      </c>
      <c r="Q122" s="283"/>
      <c r="R122" s="284"/>
      <c r="S122" s="284"/>
      <c r="T122" s="284"/>
      <c r="U122" s="285" t="str">
        <f>IF(Q122="","",(R122+R123)/(Q122+Q123-S122-S123))</f>
        <v/>
      </c>
      <c r="V122" s="286">
        <f>IF(P122="","",IF(C122="Ne","",IF(G122="Ne treba raditi na predm.","",IF((P122+P123)&gt;1,40,IF(U122="",IF((P122+P123)&gt;0.9,35,IF((P122+P123)&gt;0.8,30,IF((P122+P123)&gt;0.7,20,IF((P122+P123)&gt;0.6,15,IF((P122+P123)&gt;0.5,10,0))))),IF((U122+U123)&gt;0.94,40,IF((U122+U123)&gt;0.9,35,IF((U122+U123)&gt;0.8,30,IF((U122+U123)&gt;0.7,20,IF((U122+U123)&gt;0.6,15,IF((U122+U123)&gt;0.5,10,0)))))))))))</f>
        <v>0</v>
      </c>
    </row>
    <row r="123" spans="1:24" s="264" customFormat="1" x14ac:dyDescent="0.2">
      <c r="A123" s="689" t="s">
        <v>151</v>
      </c>
      <c r="B123" s="690"/>
      <c r="C123" s="324"/>
      <c r="D123" s="309"/>
      <c r="E123" s="331"/>
      <c r="F123" s="311" t="str">
        <f t="shared" si="27"/>
        <v/>
      </c>
      <c r="G123" s="312"/>
      <c r="H123" s="278"/>
      <c r="I123" s="278"/>
      <c r="J123" s="336"/>
      <c r="K123" s="329"/>
      <c r="L123" s="330"/>
      <c r="M123" s="330"/>
      <c r="N123" s="330"/>
      <c r="O123" s="206">
        <f>IF(G123="",0,IF(G123="Ne treba raditi na predm.",1+SUM(L123:N123),(SUM(L123:N123)/G123)))</f>
        <v>0</v>
      </c>
      <c r="P123" s="282">
        <f t="shared" si="28"/>
        <v>0</v>
      </c>
      <c r="Q123" s="283"/>
      <c r="R123" s="284"/>
      <c r="S123" s="284"/>
      <c r="T123" s="284"/>
      <c r="U123" s="285"/>
      <c r="V123" s="649">
        <f>IF(P123="","",IF(C123="Ne","",IF(G123="Ne treba raditi na predm.","",IF((P122+P123)&gt;1,40,IF(U123="",IF((P122+P123)&gt;0.9,35,IF((P122+P123)&gt;0.8,30,IF((P122+P123)&gt;0.7,20,IF((P122+P123)&gt;0.6,15,IF((P122+P123)&gt;0.5,10,0))))),IF((U122+U123)&gt;0.94,40,IF((U122+U123)&gt;0.9,35,IF((U122+U123)&gt;0.8,30,IF((U122+U123)&gt;0.7,20,IF((U122+U123)&gt;0.6,15,IF((U122+U123)&gt;0.5,10,0)))))))))))</f>
        <v>0</v>
      </c>
    </row>
    <row r="124" spans="1:24" s="264" customFormat="1" ht="30" customHeight="1" x14ac:dyDescent="0.2">
      <c r="A124" s="576" t="s">
        <v>152</v>
      </c>
      <c r="B124" s="319"/>
      <c r="C124" s="320"/>
      <c r="D124" s="321"/>
      <c r="E124" s="320"/>
      <c r="F124" s="320"/>
      <c r="G124" s="231"/>
      <c r="H124" s="333"/>
      <c r="I124" s="333"/>
      <c r="J124" s="334"/>
      <c r="K124" s="320"/>
      <c r="L124" s="320"/>
      <c r="M124" s="320"/>
      <c r="N124" s="320"/>
      <c r="O124" s="390" t="s">
        <v>206</v>
      </c>
      <c r="P124" s="391">
        <f>P125+P126</f>
        <v>0</v>
      </c>
      <c r="Q124" s="231"/>
      <c r="R124" s="231"/>
      <c r="S124" s="231"/>
      <c r="T124" s="231"/>
      <c r="U124" s="231"/>
      <c r="V124" s="323"/>
      <c r="W124" s="207"/>
      <c r="X124" s="207"/>
    </row>
    <row r="125" spans="1:24" s="264" customFormat="1" x14ac:dyDescent="0.2">
      <c r="A125" s="689" t="s">
        <v>150</v>
      </c>
      <c r="B125" s="690"/>
      <c r="C125" s="324"/>
      <c r="D125" s="309"/>
      <c r="E125" s="331"/>
      <c r="F125" s="311" t="str">
        <f t="shared" ref="F125:F126" si="29">IF(E125="Sudija",1,IF(E125="Stručni saradnik",1,""))</f>
        <v/>
      </c>
      <c r="G125" s="335"/>
      <c r="H125" s="278"/>
      <c r="I125" s="278"/>
      <c r="J125" s="336"/>
      <c r="K125" s="329"/>
      <c r="L125" s="330"/>
      <c r="M125" s="330"/>
      <c r="N125" s="330"/>
      <c r="O125" s="206">
        <f>IF(G125="",0,IF(G125="Ne treba raditi na predm.",1+SUM(L125:N125),(SUM(L125:N125)/G125)))</f>
        <v>0</v>
      </c>
      <c r="P125" s="282">
        <f t="shared" ref="P125:P126" si="30">IF(K125&gt;0,O125*(J125/(J125-K125)),O125)</f>
        <v>0</v>
      </c>
      <c r="Q125" s="283"/>
      <c r="R125" s="284"/>
      <c r="S125" s="284"/>
      <c r="T125" s="284"/>
      <c r="U125" s="285" t="str">
        <f>IF(Q125="","",(R125+R126)/(Q125+Q126-S125-S126))</f>
        <v/>
      </c>
      <c r="V125" s="286">
        <f>IF(P125="","",IF(C125="Ne","",IF(G125="Ne treba raditi na predm.","",IF((P125+P126)&gt;1,40,IF(U125="",IF((P125+P126)&gt;0.9,35,IF((P125+P126)&gt;0.8,30,IF((P125+P126)&gt;0.7,20,IF((P125+P126)&gt;0.6,15,IF((P125+P126)&gt;0.5,10,0))))),IF((U125+U126)&gt;0.94,40,IF((U125+U126)&gt;0.9,35,IF((U125+U126)&gt;0.8,30,IF((U125+U126)&gt;0.7,20,IF((U125+U126)&gt;0.6,15,IF((U125+U126)&gt;0.5,10,0)))))))))))</f>
        <v>0</v>
      </c>
    </row>
    <row r="126" spans="1:24" s="264" customFormat="1" ht="15.75" thickBot="1" x14ac:dyDescent="0.25">
      <c r="A126" s="700" t="s">
        <v>151</v>
      </c>
      <c r="B126" s="701"/>
      <c r="C126" s="577"/>
      <c r="D126" s="534"/>
      <c r="E126" s="578"/>
      <c r="F126" s="538" t="str">
        <f t="shared" si="29"/>
        <v/>
      </c>
      <c r="G126" s="539"/>
      <c r="H126" s="540"/>
      <c r="I126" s="540"/>
      <c r="J126" s="579"/>
      <c r="K126" s="580"/>
      <c r="L126" s="581"/>
      <c r="M126" s="581"/>
      <c r="N126" s="581"/>
      <c r="O126" s="543">
        <f>IF(G126="",0,IF(G126="Ne treba raditi na predm.",1+SUM(L126:N126),(SUM(L126:N126)/G126)))</f>
        <v>0</v>
      </c>
      <c r="P126" s="544">
        <f t="shared" si="30"/>
        <v>0</v>
      </c>
      <c r="Q126" s="545"/>
      <c r="R126" s="546"/>
      <c r="S126" s="546"/>
      <c r="T126" s="546"/>
      <c r="U126" s="547"/>
      <c r="V126" s="650">
        <f>IF(P126="","",IF(C126="Ne","",IF(G126="Ne treba raditi na predm.","",IF((P125+P126)&gt;1,40,IF(U126="",IF((P125+P126)&gt;0.9,35,IF((P125+P126)&gt;0.8,30,IF((P125+P126)&gt;0.7,20,IF((P125+P126)&gt;0.6,15,IF((P125+P126)&gt;0.5,10,0))))),IF((U125+U126)&gt;0.94,40,IF((U125+U126)&gt;0.9,35,IF((U125+U126)&gt;0.8,30,IF((U125+U126)&gt;0.7,20,IF((U125+U126)&gt;0.6,15,IF((U125+U126)&gt;0.5,10,0)))))))))))</f>
        <v>0</v>
      </c>
    </row>
    <row r="127" spans="1:24" s="344" customFormat="1" x14ac:dyDescent="0.25">
      <c r="A127" s="245"/>
      <c r="B127" s="337"/>
      <c r="C127" s="338"/>
      <c r="D127" s="338"/>
      <c r="E127" s="339"/>
      <c r="F127" s="339"/>
      <c r="G127" s="340"/>
      <c r="H127" s="340"/>
      <c r="I127" s="340"/>
      <c r="J127" s="341"/>
      <c r="K127" s="245"/>
      <c r="L127" s="246"/>
      <c r="M127" s="246"/>
      <c r="N127" s="246"/>
      <c r="O127" s="211"/>
      <c r="P127" s="342"/>
      <c r="Q127" s="342"/>
      <c r="R127" s="342"/>
      <c r="S127" s="342"/>
      <c r="T127" s="342"/>
      <c r="U127" s="342"/>
      <c r="V127" s="343"/>
      <c r="W127" s="210"/>
      <c r="X127" s="210"/>
    </row>
    <row r="128" spans="1:24" s="241" customFormat="1" ht="15" customHeight="1" x14ac:dyDescent="0.25">
      <c r="A128" s="345"/>
      <c r="B128" s="393"/>
      <c r="C128" s="394"/>
      <c r="D128" s="394"/>
      <c r="E128" s="394"/>
      <c r="F128" s="394"/>
      <c r="G128" s="394"/>
      <c r="H128" s="395"/>
      <c r="I128" s="395"/>
      <c r="J128" s="396"/>
      <c r="K128" s="396"/>
      <c r="L128" s="396"/>
      <c r="M128" s="396"/>
      <c r="N128" s="396"/>
      <c r="O128" s="396"/>
      <c r="P128" s="230"/>
      <c r="Q128" s="230"/>
      <c r="R128" s="225"/>
      <c r="S128" s="225"/>
      <c r="T128" s="225"/>
      <c r="U128" s="225"/>
    </row>
    <row r="129" spans="2:21" ht="66.75" customHeight="1" x14ac:dyDescent="0.25">
      <c r="B129" s="699" t="s">
        <v>263</v>
      </c>
      <c r="C129" s="699"/>
      <c r="D129" s="699"/>
      <c r="E129" s="699"/>
      <c r="F129" s="699"/>
      <c r="G129" s="699"/>
      <c r="H129" s="699"/>
      <c r="I129" s="699"/>
      <c r="J129" s="699"/>
      <c r="K129" s="699"/>
      <c r="L129" s="699"/>
      <c r="M129" s="699"/>
      <c r="N129" s="699"/>
      <c r="O129" s="699"/>
      <c r="P129" s="699"/>
      <c r="Q129" s="699"/>
      <c r="R129" s="699"/>
      <c r="S129" s="699"/>
      <c r="T129" s="699"/>
      <c r="U129" s="699"/>
    </row>
    <row r="130" spans="2:21" ht="15" customHeight="1" x14ac:dyDescent="0.25">
      <c r="B130" s="524"/>
      <c r="C130" s="524"/>
      <c r="D130" s="524"/>
      <c r="E130" s="524"/>
      <c r="F130" s="524"/>
      <c r="G130" s="524"/>
      <c r="H130" s="524"/>
      <c r="I130" s="524"/>
      <c r="J130" s="524"/>
      <c r="K130" s="524"/>
      <c r="L130" s="524"/>
      <c r="M130" s="524"/>
      <c r="N130" s="524"/>
      <c r="O130" s="524"/>
      <c r="P130" s="524"/>
      <c r="Q130" s="524"/>
      <c r="R130" s="524"/>
      <c r="S130" s="524"/>
      <c r="T130" s="524"/>
      <c r="U130" s="524"/>
    </row>
    <row r="131" spans="2:21" ht="33" customHeight="1" x14ac:dyDescent="0.25">
      <c r="B131" s="699" t="s">
        <v>223</v>
      </c>
      <c r="C131" s="699"/>
      <c r="D131" s="699"/>
      <c r="E131" s="699"/>
      <c r="F131" s="699"/>
      <c r="G131" s="699"/>
      <c r="H131" s="699"/>
      <c r="I131" s="699"/>
      <c r="J131" s="699"/>
      <c r="K131" s="699"/>
      <c r="L131" s="699"/>
      <c r="M131" s="699"/>
      <c r="N131" s="699"/>
      <c r="O131" s="699"/>
      <c r="P131" s="699"/>
      <c r="Q131" s="699"/>
      <c r="R131" s="699"/>
      <c r="S131" s="699"/>
      <c r="T131" s="699"/>
      <c r="U131" s="699"/>
    </row>
    <row r="132" spans="2:21" ht="15" customHeight="1" x14ac:dyDescent="0.25">
      <c r="B132" s="524"/>
      <c r="C132" s="524"/>
      <c r="D132" s="524"/>
      <c r="E132" s="524"/>
      <c r="F132" s="524"/>
      <c r="G132" s="524"/>
      <c r="H132" s="524"/>
      <c r="I132" s="524"/>
      <c r="J132" s="524"/>
      <c r="K132" s="524"/>
      <c r="L132" s="524"/>
      <c r="M132" s="524"/>
      <c r="N132" s="524"/>
      <c r="O132" s="524"/>
      <c r="P132" s="524"/>
      <c r="Q132" s="524"/>
      <c r="R132" s="524"/>
      <c r="S132" s="524"/>
      <c r="T132" s="524"/>
      <c r="U132" s="524"/>
    </row>
    <row r="133" spans="2:21" ht="30" customHeight="1" x14ac:dyDescent="0.25">
      <c r="B133" s="692" t="s">
        <v>281</v>
      </c>
      <c r="C133" s="692"/>
      <c r="D133" s="692"/>
      <c r="E133" s="692"/>
      <c r="F133" s="692"/>
      <c r="G133" s="692"/>
      <c r="H133" s="692"/>
      <c r="I133" s="692"/>
      <c r="J133" s="692"/>
      <c r="K133" s="692"/>
      <c r="L133" s="692"/>
      <c r="M133" s="692"/>
      <c r="N133" s="692"/>
      <c r="O133" s="692"/>
      <c r="P133" s="692"/>
      <c r="Q133" s="692"/>
      <c r="R133" s="692"/>
      <c r="S133" s="692"/>
      <c r="T133" s="692"/>
      <c r="U133" s="692"/>
    </row>
    <row r="134" spans="2:21" ht="30" customHeight="1" x14ac:dyDescent="0.25">
      <c r="B134" s="692"/>
      <c r="C134" s="692"/>
      <c r="D134" s="692"/>
      <c r="E134" s="692"/>
      <c r="F134" s="692"/>
      <c r="G134" s="692"/>
      <c r="H134" s="692"/>
      <c r="I134" s="692"/>
      <c r="J134" s="692"/>
      <c r="K134" s="692"/>
      <c r="L134" s="692"/>
      <c r="M134" s="692"/>
      <c r="N134" s="692"/>
      <c r="O134" s="692"/>
      <c r="P134" s="692"/>
      <c r="Q134" s="692"/>
      <c r="R134" s="692"/>
      <c r="S134" s="692"/>
      <c r="T134" s="692"/>
      <c r="U134" s="692"/>
    </row>
    <row r="135" spans="2:21" ht="15" customHeight="1" x14ac:dyDescent="0.25">
      <c r="B135" s="582"/>
      <c r="C135" s="582"/>
      <c r="D135" s="582"/>
      <c r="E135" s="582"/>
      <c r="F135" s="582"/>
      <c r="G135" s="582"/>
      <c r="H135" s="582"/>
      <c r="I135" s="582"/>
      <c r="J135" s="582"/>
      <c r="K135" s="582"/>
      <c r="L135" s="582"/>
      <c r="M135" s="582"/>
      <c r="N135" s="582"/>
      <c r="O135" s="582"/>
      <c r="P135" s="582"/>
      <c r="Q135" s="582"/>
      <c r="R135" s="582"/>
      <c r="S135" s="582"/>
      <c r="T135" s="582"/>
      <c r="U135" s="582"/>
    </row>
    <row r="136" spans="2:21" ht="45" customHeight="1" x14ac:dyDescent="0.25">
      <c r="B136" s="692" t="s">
        <v>264</v>
      </c>
      <c r="C136" s="692"/>
      <c r="D136" s="692"/>
      <c r="E136" s="692"/>
      <c r="F136" s="692"/>
      <c r="G136" s="692"/>
      <c r="H136" s="692"/>
      <c r="I136" s="692"/>
      <c r="J136" s="692"/>
      <c r="K136" s="692"/>
      <c r="L136" s="692"/>
      <c r="M136" s="692"/>
      <c r="N136" s="692"/>
      <c r="O136" s="692"/>
      <c r="P136" s="692"/>
      <c r="Q136" s="692"/>
      <c r="R136" s="692"/>
      <c r="S136" s="692"/>
      <c r="T136" s="692"/>
      <c r="U136" s="692"/>
    </row>
    <row r="137" spans="2:21" ht="15" customHeight="1" x14ac:dyDescent="0.25">
      <c r="B137" s="582"/>
      <c r="C137" s="582"/>
      <c r="D137" s="582"/>
      <c r="E137" s="582"/>
      <c r="F137" s="582"/>
      <c r="G137" s="582"/>
      <c r="H137" s="582"/>
      <c r="I137" s="582"/>
      <c r="J137" s="582"/>
      <c r="K137" s="582"/>
      <c r="L137" s="582"/>
      <c r="M137" s="582"/>
      <c r="N137" s="582"/>
      <c r="O137" s="582"/>
      <c r="P137" s="582"/>
      <c r="Q137" s="582"/>
      <c r="R137" s="582"/>
      <c r="S137" s="582"/>
      <c r="T137" s="582"/>
      <c r="U137" s="582"/>
    </row>
    <row r="138" spans="2:21" ht="15" customHeight="1" x14ac:dyDescent="0.25">
      <c r="B138" s="397" t="s">
        <v>265</v>
      </c>
    </row>
    <row r="139" spans="2:21" ht="15" customHeight="1" x14ac:dyDescent="0.25"/>
    <row r="140" spans="2:21" ht="15" customHeight="1" x14ac:dyDescent="0.25">
      <c r="B140" s="397" t="s">
        <v>266</v>
      </c>
    </row>
    <row r="141" spans="2:21" ht="15" customHeight="1" x14ac:dyDescent="0.25">
      <c r="B141" s="397"/>
    </row>
    <row r="142" spans="2:21" ht="15" customHeight="1" x14ac:dyDescent="0.25">
      <c r="B142" s="583" t="s">
        <v>267</v>
      </c>
    </row>
    <row r="143" spans="2:21" s="604" customFormat="1" ht="30" customHeight="1" x14ac:dyDescent="0.25">
      <c r="B143" s="665" t="s">
        <v>253</v>
      </c>
      <c r="C143" s="665"/>
      <c r="D143" s="665"/>
      <c r="E143" s="605"/>
      <c r="F143" s="605"/>
      <c r="G143" s="605"/>
      <c r="H143" s="605"/>
      <c r="I143" s="605"/>
      <c r="J143" s="605"/>
      <c r="K143" s="605"/>
      <c r="L143" s="605"/>
      <c r="M143" s="605"/>
    </row>
    <row r="144" spans="2:21" x14ac:dyDescent="0.25">
      <c r="B144" s="397" t="s">
        <v>245</v>
      </c>
    </row>
  </sheetData>
  <sheetProtection algorithmName="SHA-512" hashValue="zg+ZVeb56Oz2hK468OFUM7/11EjUrsUB5UaOScgyog4HoDNESMuWzHgzKUG+aEUEoV9HbLh3MnroSY2IYls9hg==" saltValue="JHBRwA3JgUF7ERG/OLjmug==" spinCount="100000" sheet="1" insertRows="0"/>
  <mergeCells count="55">
    <mergeCell ref="B136:U136"/>
    <mergeCell ref="C88:E88"/>
    <mergeCell ref="C83:E83"/>
    <mergeCell ref="C84:E84"/>
    <mergeCell ref="C85:E85"/>
    <mergeCell ref="C86:E86"/>
    <mergeCell ref="C87:E87"/>
    <mergeCell ref="B129:U129"/>
    <mergeCell ref="B131:U131"/>
    <mergeCell ref="B133:U134"/>
    <mergeCell ref="A120:B120"/>
    <mergeCell ref="A122:B122"/>
    <mergeCell ref="A123:B123"/>
    <mergeCell ref="A125:B125"/>
    <mergeCell ref="A126:B126"/>
    <mergeCell ref="A119:B119"/>
    <mergeCell ref="P5:P6"/>
    <mergeCell ref="A98:B98"/>
    <mergeCell ref="A99:B99"/>
    <mergeCell ref="G5:G6"/>
    <mergeCell ref="H5:I5"/>
    <mergeCell ref="J5:J6"/>
    <mergeCell ref="K5:K6"/>
    <mergeCell ref="L5:L6"/>
    <mergeCell ref="E5:E6"/>
    <mergeCell ref="A117:B117"/>
    <mergeCell ref="A101:B101"/>
    <mergeCell ref="N5:N6"/>
    <mergeCell ref="O5:O6"/>
    <mergeCell ref="A110:B110"/>
    <mergeCell ref="A111:B111"/>
    <mergeCell ref="A113:B113"/>
    <mergeCell ref="A114:B114"/>
    <mergeCell ref="A116:B116"/>
    <mergeCell ref="A102:B102"/>
    <mergeCell ref="A104:B104"/>
    <mergeCell ref="A105:B105"/>
    <mergeCell ref="A107:B107"/>
    <mergeCell ref="A108:B108"/>
    <mergeCell ref="B143:D143"/>
    <mergeCell ref="Q5:U5"/>
    <mergeCell ref="F5:F6"/>
    <mergeCell ref="Q90:U90"/>
    <mergeCell ref="A91:O91"/>
    <mergeCell ref="A96:V96"/>
    <mergeCell ref="V5:V6"/>
    <mergeCell ref="A8:A9"/>
    <mergeCell ref="B8:B9"/>
    <mergeCell ref="C8:C9"/>
    <mergeCell ref="D8:D9"/>
    <mergeCell ref="M5:M6"/>
    <mergeCell ref="A5:A6"/>
    <mergeCell ref="B5:B6"/>
    <mergeCell ref="C5:C6"/>
    <mergeCell ref="D5:D6"/>
  </mergeCells>
  <conditionalFormatting sqref="I9 I14:I78">
    <cfRule type="expression" dxfId="58" priority="45">
      <formula>AND(G9=1,I9&gt;0,I9&lt;1)</formula>
    </cfRule>
  </conditionalFormatting>
  <conditionalFormatting sqref="G99 G79:G81 G92:G95 G90">
    <cfRule type="expression" dxfId="57" priority="44">
      <formula>AND(F79=1,G79&gt;0,G79&lt;1)</formula>
    </cfRule>
  </conditionalFormatting>
  <conditionalFormatting sqref="H98:H99">
    <cfRule type="expression" dxfId="56" priority="42">
      <formula>AND(G98=1,H98&gt;0,H98&lt;1)</formula>
    </cfRule>
  </conditionalFormatting>
  <conditionalFormatting sqref="I98:I99">
    <cfRule type="expression" dxfId="55" priority="43">
      <formula>AND(G98=1,I98&gt;0,I98&lt;1)</formula>
    </cfRule>
  </conditionalFormatting>
  <conditionalFormatting sqref="H107:H108">
    <cfRule type="expression" dxfId="54" priority="40">
      <formula>AND(G107=1,H107&gt;0,H107&lt;1)</formula>
    </cfRule>
  </conditionalFormatting>
  <conditionalFormatting sqref="I107:I108">
    <cfRule type="expression" dxfId="53" priority="41">
      <formula>AND(G107=1,I107&gt;0,I107&lt;1)</formula>
    </cfRule>
  </conditionalFormatting>
  <conditionalFormatting sqref="H110:H111">
    <cfRule type="expression" dxfId="52" priority="38">
      <formula>AND(G110=1,H110&gt;0,H110&lt;1)</formula>
    </cfRule>
  </conditionalFormatting>
  <conditionalFormatting sqref="I110:I111">
    <cfRule type="expression" dxfId="51" priority="39">
      <formula>AND(G110=1,I110&gt;0,I110&lt;1)</formula>
    </cfRule>
  </conditionalFormatting>
  <conditionalFormatting sqref="H113:H114">
    <cfRule type="expression" dxfId="50" priority="36">
      <formula>AND(G113=1,H113&gt;0,H113&lt;1)</formula>
    </cfRule>
  </conditionalFormatting>
  <conditionalFormatting sqref="I113:I114">
    <cfRule type="expression" dxfId="49" priority="37">
      <formula>AND(G113=1,I113&gt;0,I113&lt;1)</formula>
    </cfRule>
  </conditionalFormatting>
  <conditionalFormatting sqref="G101:G102 G104:G105">
    <cfRule type="expression" dxfId="48" priority="35">
      <formula>AND(F101=1,G101&gt;0,G101&lt;1)</formula>
    </cfRule>
  </conditionalFormatting>
  <conditionalFormatting sqref="H101:H102">
    <cfRule type="expression" dxfId="47" priority="33">
      <formula>AND(G101=1,H101&gt;0,H101&lt;1)</formula>
    </cfRule>
  </conditionalFormatting>
  <conditionalFormatting sqref="I101:I102">
    <cfRule type="expression" dxfId="46" priority="34">
      <formula>AND(G101=1,I101&gt;0,I101&lt;1)</formula>
    </cfRule>
  </conditionalFormatting>
  <conditionalFormatting sqref="H104:H105">
    <cfRule type="expression" dxfId="45" priority="31">
      <formula>AND(G104=1,H104&gt;0,H104&lt;1)</formula>
    </cfRule>
  </conditionalFormatting>
  <conditionalFormatting sqref="I104:I105">
    <cfRule type="expression" dxfId="44" priority="32">
      <formula>AND(G104=1,I104&gt;0,I104&lt;1)</formula>
    </cfRule>
  </conditionalFormatting>
  <conditionalFormatting sqref="Q98:Q99">
    <cfRule type="cellIs" dxfId="43" priority="30" operator="notEqual">
      <formula>R98+S98+T98</formula>
    </cfRule>
  </conditionalFormatting>
  <conditionalFormatting sqref="Q113:Q114 Q110:Q111 Q107:Q108 Q104:Q105 Q101:Q102">
    <cfRule type="cellIs" dxfId="42" priority="29" operator="notEqual">
      <formula>R101+S101+T101</formula>
    </cfRule>
  </conditionalFormatting>
  <conditionalFormatting sqref="Q8:Q78">
    <cfRule type="cellIs" dxfId="41" priority="28" operator="notEqual">
      <formula>R8+S8+T8</formula>
    </cfRule>
  </conditionalFormatting>
  <conditionalFormatting sqref="G10:H10 H11:H13 G11:G73">
    <cfRule type="expression" dxfId="40" priority="26">
      <formula>AND(F10=1,G10&gt;0,G10&lt;1)</formula>
    </cfRule>
  </conditionalFormatting>
  <conditionalFormatting sqref="I10:I13">
    <cfRule type="expression" dxfId="39" priority="27">
      <formula>AND(G10=1,I10&gt;0,I10&lt;1)</formula>
    </cfRule>
  </conditionalFormatting>
  <conditionalFormatting sqref="G116:G117">
    <cfRule type="expression" dxfId="38" priority="25">
      <formula>AND(F116=1,G116&gt;0,G116&lt;1)</formula>
    </cfRule>
  </conditionalFormatting>
  <conditionalFormatting sqref="H116:H117">
    <cfRule type="expression" dxfId="37" priority="23">
      <formula>AND(G116=1,H116&gt;0,H116&lt;1)</formula>
    </cfRule>
  </conditionalFormatting>
  <conditionalFormatting sqref="I116:I117">
    <cfRule type="expression" dxfId="36" priority="24">
      <formula>AND(G116=1,I116&gt;0,I116&lt;1)</formula>
    </cfRule>
  </conditionalFormatting>
  <conditionalFormatting sqref="Q116:Q117">
    <cfRule type="cellIs" dxfId="35" priority="22" operator="notEqual">
      <formula>R116+S116+T116</formula>
    </cfRule>
  </conditionalFormatting>
  <conditionalFormatting sqref="G119:G120">
    <cfRule type="expression" dxfId="34" priority="21">
      <formula>AND(F119=1,G119&gt;0,G119&lt;1)</formula>
    </cfRule>
  </conditionalFormatting>
  <conditionalFormatting sqref="H119:H120">
    <cfRule type="expression" dxfId="33" priority="19">
      <formula>AND(G119=1,H119&gt;0,H119&lt;1)</formula>
    </cfRule>
  </conditionalFormatting>
  <conditionalFormatting sqref="I119:I120">
    <cfRule type="expression" dxfId="32" priority="20">
      <formula>AND(G119=1,I119&gt;0,I119&lt;1)</formula>
    </cfRule>
  </conditionalFormatting>
  <conditionalFormatting sqref="Q119:Q120">
    <cfRule type="cellIs" dxfId="31" priority="18" operator="notEqual">
      <formula>R119+S119+T119</formula>
    </cfRule>
  </conditionalFormatting>
  <conditionalFormatting sqref="G122">
    <cfRule type="expression" dxfId="30" priority="17">
      <formula>AND(F122=1,G122&gt;0,G122&lt;1)</formula>
    </cfRule>
  </conditionalFormatting>
  <conditionalFormatting sqref="H122:H123">
    <cfRule type="expression" dxfId="29" priority="15">
      <formula>AND(G122=1,H122&gt;0,H122&lt;1)</formula>
    </cfRule>
  </conditionalFormatting>
  <conditionalFormatting sqref="I122:I123">
    <cfRule type="expression" dxfId="28" priority="16">
      <formula>AND(G122=1,I122&gt;0,I122&lt;1)</formula>
    </cfRule>
  </conditionalFormatting>
  <conditionalFormatting sqref="Q122:Q123">
    <cfRule type="cellIs" dxfId="27" priority="14" operator="notEqual">
      <formula>R122+S122+T122</formula>
    </cfRule>
  </conditionalFormatting>
  <conditionalFormatting sqref="H125:H126">
    <cfRule type="expression" dxfId="26" priority="12">
      <formula>AND(G125=1,H125&gt;0,H125&lt;1)</formula>
    </cfRule>
  </conditionalFormatting>
  <conditionalFormatting sqref="I125:I126">
    <cfRule type="expression" dxfId="25" priority="13">
      <formula>AND(G125=1,I125&gt;0,I125&lt;1)</formula>
    </cfRule>
  </conditionalFormatting>
  <conditionalFormatting sqref="Q125:Q126">
    <cfRule type="cellIs" dxfId="24" priority="11" operator="notEqual">
      <formula>R125+S125+T125</formula>
    </cfRule>
  </conditionalFormatting>
  <conditionalFormatting sqref="G125">
    <cfRule type="expression" dxfId="23" priority="10">
      <formula>AND(F125=1,G125&gt;0,G125&lt;1)</formula>
    </cfRule>
  </conditionalFormatting>
  <conditionalFormatting sqref="Q92">
    <cfRule type="cellIs" dxfId="22" priority="9" operator="notEqual">
      <formula>R92+S92+T92</formula>
    </cfRule>
  </conditionalFormatting>
  <conditionalFormatting sqref="G82:G83">
    <cfRule type="expression" dxfId="21" priority="8">
      <formula>AND(F82=1,G82&gt;0,G82&lt;1)</formula>
    </cfRule>
  </conditionalFormatting>
  <conditionalFormatting sqref="G89">
    <cfRule type="expression" dxfId="20" priority="7">
      <formula>AND(F89=1,G89&gt;0,G89&lt;1)</formula>
    </cfRule>
  </conditionalFormatting>
  <conditionalFormatting sqref="G84:G88">
    <cfRule type="expression" dxfId="19" priority="5">
      <formula>AND(F84=1,G84&gt;0,G84&lt;1)</formula>
    </cfRule>
  </conditionalFormatting>
  <conditionalFormatting sqref="I8">
    <cfRule type="expression" dxfId="18" priority="4">
      <formula>AND(G8=1,I8&gt;0,I8&lt;1)</formula>
    </cfRule>
  </conditionalFormatting>
  <conditionalFormatting sqref="G107:G108">
    <cfRule type="expression" dxfId="17" priority="3">
      <formula>AND(F107=1,G107&gt;0,G107&lt;1)</formula>
    </cfRule>
  </conditionalFormatting>
  <conditionalFormatting sqref="G110:G111">
    <cfRule type="expression" dxfId="16" priority="2">
      <formula>AND(F110=1,G110&gt;0,G110&lt;1)</formula>
    </cfRule>
  </conditionalFormatting>
  <conditionalFormatting sqref="G113:G114">
    <cfRule type="expression" dxfId="15" priority="1">
      <formula>AND(F113=1,G113&gt;0,G113&lt;1)</formula>
    </cfRule>
  </conditionalFormatting>
  <dataValidations count="8">
    <dataValidation type="list" allowBlank="1" showInputMessage="1" showErrorMessage="1" sqref="C92:C95 C79:C81 C90">
      <formula1>$R$10:$S$10</formula1>
    </dataValidation>
    <dataValidation type="list" allowBlank="1" showInputMessage="1" showErrorMessage="1" sqref="E92:E95 E79:E81 E90">
      <formula1>$R$5:$U$5</formula1>
    </dataValidation>
    <dataValidation type="list" allowBlank="1" showInputMessage="1" showErrorMessage="1" sqref="E107:E108 E125:E126 E122:E123 E119:E120 E116:E117 E113:E114 E101:E102 E99 E110:E111 E104:E105 E10:E78">
      <formula1>$W$5:$Z$5</formula1>
    </dataValidation>
    <dataValidation type="list" allowBlank="1" showInputMessage="1" showErrorMessage="1" sqref="C10:C78 C125:C126 C122:C123 C119:C120 C116:C117 C113:C114 C101:C102 C98:C99 C104:C105 C110:C111 C107:C108 C8">
      <formula1>$W$10:$X$10</formula1>
    </dataValidation>
    <dataValidation type="list" allowBlank="1" showInputMessage="1" showErrorMessage="1" sqref="G122 G10:G73 G125 G119:G120 G116:G117 G110:G111 G104:G105 G99 G101:G102 G107:G108 G113:G114">
      <formula1>$W$7:$AB$7</formula1>
    </dataValidation>
    <dataValidation type="list" allowBlank="1" showInputMessage="1" showErrorMessage="1" sqref="G8 G98">
      <formula1>$W$8:$AA$8</formula1>
    </dataValidation>
    <dataValidation type="list" allowBlank="1" showInputMessage="1" showErrorMessage="1" sqref="C82">
      <formula1>$R$13:$S$13</formula1>
    </dataValidation>
    <dataValidation type="list" allowBlank="1" showInputMessage="1" showErrorMessage="1" sqref="E82">
      <formula1>$R$8:$U$8</formula1>
    </dataValidation>
  </dataValidations>
  <hyperlinks>
    <hyperlink ref="B143" r:id="rId1"/>
  </hyperlinks>
  <pageMargins left="0.7" right="0.7" top="0.75" bottom="0.75" header="0.3" footer="0.3"/>
  <pageSetup paperSize="9" scale="1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85" zoomScaleNormal="85" zoomScaleSheetLayoutView="55" workbookViewId="0">
      <selection activeCell="K101" sqref="K101"/>
    </sheetView>
  </sheetViews>
  <sheetFormatPr defaultRowHeight="15" x14ac:dyDescent="0.25"/>
  <cols>
    <col min="1" max="2" width="6.28515625" style="350" customWidth="1"/>
    <col min="3" max="3" width="18.42578125" style="361" customWidth="1"/>
    <col min="4" max="4" width="9.85546875" style="361" customWidth="1"/>
    <col min="5" max="5" width="20.42578125" style="361" customWidth="1"/>
    <col min="6" max="6" width="22" style="356" customWidth="1"/>
    <col min="7" max="7" width="11.5703125" style="350" customWidth="1"/>
    <col min="8" max="8" width="11.42578125" style="350" customWidth="1"/>
    <col min="9" max="10" width="11" style="350" customWidth="1"/>
    <col min="11" max="12" width="9.85546875" style="350" customWidth="1"/>
    <col min="13" max="13" width="11" style="350" customWidth="1"/>
    <col min="14" max="14" width="10.140625" style="350" customWidth="1"/>
    <col min="15" max="15" width="9" style="350" customWidth="1"/>
    <col min="16" max="16" width="12.140625" style="350" customWidth="1"/>
    <col min="17" max="17" width="11" style="350" customWidth="1"/>
    <col min="18" max="18" width="7.42578125" style="350" customWidth="1"/>
    <col min="19" max="19" width="6.85546875" style="350" customWidth="1"/>
    <col min="20" max="21" width="6.140625" style="350" customWidth="1"/>
    <col min="22" max="26" width="9.140625" style="350" customWidth="1"/>
    <col min="27" max="16384" width="9.140625" style="350"/>
  </cols>
  <sheetData>
    <row r="1" spans="1:26" s="353" customFormat="1" ht="45" customHeight="1" x14ac:dyDescent="0.25">
      <c r="A1" s="351" t="s">
        <v>163</v>
      </c>
      <c r="B1" s="351" t="s">
        <v>164</v>
      </c>
      <c r="C1" s="351" t="s">
        <v>165</v>
      </c>
      <c r="D1" s="351" t="s">
        <v>166</v>
      </c>
      <c r="E1" s="351" t="s">
        <v>167</v>
      </c>
      <c r="F1" s="351" t="s">
        <v>168</v>
      </c>
      <c r="G1" s="351" t="s">
        <v>169</v>
      </c>
      <c r="H1" s="352" t="s">
        <v>170</v>
      </c>
      <c r="I1" s="352" t="s">
        <v>171</v>
      </c>
      <c r="J1" s="352" t="s">
        <v>172</v>
      </c>
      <c r="K1" s="351" t="s">
        <v>173</v>
      </c>
      <c r="L1" s="351" t="s">
        <v>174</v>
      </c>
      <c r="M1" s="351" t="s">
        <v>175</v>
      </c>
      <c r="N1" s="351" t="s">
        <v>176</v>
      </c>
      <c r="O1" s="351" t="s">
        <v>177</v>
      </c>
      <c r="P1" s="351" t="s">
        <v>178</v>
      </c>
      <c r="Q1" s="398" t="s">
        <v>192</v>
      </c>
      <c r="R1" s="398" t="s">
        <v>193</v>
      </c>
      <c r="S1" s="398" t="s">
        <v>194</v>
      </c>
      <c r="T1" s="398" t="s">
        <v>195</v>
      </c>
      <c r="U1" s="398" t="s">
        <v>196</v>
      </c>
      <c r="V1" s="399" t="s">
        <v>197</v>
      </c>
      <c r="X1" s="354"/>
      <c r="Y1" s="354"/>
      <c r="Z1" s="354"/>
    </row>
    <row r="2" spans="1:26" s="356" customFormat="1" x14ac:dyDescent="0.25">
      <c r="A2" s="527">
        <f>'Tabela I'!$F$1</f>
        <v>2023</v>
      </c>
      <c r="B2" s="527">
        <f>'Tabela I'!$F$2</f>
        <v>0</v>
      </c>
      <c r="C2" s="516">
        <f>'Tabela II'!B8</f>
        <v>0</v>
      </c>
      <c r="D2" s="516">
        <f>'Tabela II'!C8</f>
        <v>0</v>
      </c>
      <c r="E2" s="516">
        <f>'Tabela II'!D8</f>
        <v>0</v>
      </c>
      <c r="F2" s="516" t="str">
        <f>'Tabela II'!E8</f>
        <v>Predsjednik suda</v>
      </c>
      <c r="G2" s="516">
        <f>'Tabela II'!G8</f>
        <v>0</v>
      </c>
      <c r="H2" s="516">
        <f>'Tabela II'!H8</f>
        <v>0</v>
      </c>
      <c r="I2" s="516">
        <f>'Tabela II'!I8</f>
        <v>0</v>
      </c>
      <c r="J2" s="516">
        <f>'Tabela II'!J8</f>
        <v>260</v>
      </c>
      <c r="K2" s="516">
        <f>'Tabela II'!K8</f>
        <v>0</v>
      </c>
      <c r="L2" s="516">
        <f>'Tabela II'!L8</f>
        <v>0</v>
      </c>
      <c r="M2" s="516">
        <f>'Tabela II'!M8</f>
        <v>0</v>
      </c>
      <c r="N2" s="516">
        <f>'Tabela II'!N8</f>
        <v>0</v>
      </c>
      <c r="O2" s="516" t="str">
        <f>'Tabela II'!O8</f>
        <v/>
      </c>
      <c r="P2" s="516" t="str">
        <f>'Tabela II'!P8</f>
        <v/>
      </c>
      <c r="Q2" s="516">
        <f>'Tabela II'!Q8</f>
        <v>0</v>
      </c>
      <c r="R2" s="516">
        <f>'Tabela II'!R8</f>
        <v>0</v>
      </c>
      <c r="S2" s="516">
        <f>'Tabela II'!S8</f>
        <v>0</v>
      </c>
      <c r="T2" s="516">
        <f>'Tabela II'!T8</f>
        <v>0</v>
      </c>
      <c r="U2" s="516" t="str">
        <f>'Tabela II'!U8</f>
        <v/>
      </c>
      <c r="V2" s="516" t="str">
        <f>'Tabela II'!V8</f>
        <v/>
      </c>
      <c r="W2" s="355"/>
      <c r="X2" s="355"/>
      <c r="Y2" s="355"/>
    </row>
    <row r="3" spans="1:26" s="357" customFormat="1" x14ac:dyDescent="0.2">
      <c r="A3" s="527">
        <f>'Tabela I'!$F$1</f>
        <v>2023</v>
      </c>
      <c r="B3" s="527">
        <f>'Tabela I'!$F$2</f>
        <v>0</v>
      </c>
      <c r="C3" s="516">
        <f>C2</f>
        <v>0</v>
      </c>
      <c r="D3" s="516">
        <f>D2</f>
        <v>0</v>
      </c>
      <c r="E3" s="516">
        <f>E2</f>
        <v>0</v>
      </c>
      <c r="F3" s="516" t="str">
        <f>F2</f>
        <v>Predsjednik suda</v>
      </c>
      <c r="G3" s="516">
        <f>'Tabela II'!G9</f>
        <v>0</v>
      </c>
      <c r="H3" s="516">
        <f>'Tabela II'!H9</f>
        <v>0</v>
      </c>
      <c r="I3" s="516">
        <f>'Tabela II'!I9</f>
        <v>0</v>
      </c>
      <c r="J3" s="516">
        <f>'Tabela II'!J9</f>
        <v>260</v>
      </c>
      <c r="K3" s="516">
        <f>'Tabela II'!K9</f>
        <v>0</v>
      </c>
      <c r="L3" s="516">
        <f>'Tabela II'!L9</f>
        <v>0</v>
      </c>
      <c r="M3" s="516">
        <f>'Tabela II'!M9</f>
        <v>0</v>
      </c>
      <c r="N3" s="516">
        <f>'Tabela II'!N9</f>
        <v>0</v>
      </c>
      <c r="O3" s="516" t="str">
        <f>'Tabela II'!O9</f>
        <v/>
      </c>
      <c r="P3" s="516" t="str">
        <f>'Tabela II'!P9</f>
        <v/>
      </c>
      <c r="Q3" s="516">
        <f>'Tabela II'!Q9</f>
        <v>0</v>
      </c>
      <c r="R3" s="516">
        <f>'Tabela II'!R9</f>
        <v>0</v>
      </c>
      <c r="S3" s="516">
        <f>'Tabela II'!S9</f>
        <v>0</v>
      </c>
      <c r="T3" s="516">
        <f>'Tabela II'!T9</f>
        <v>0</v>
      </c>
      <c r="U3" s="516" t="str">
        <f>'Tabela II'!U9</f>
        <v/>
      </c>
      <c r="V3" s="516" t="str">
        <f>'Tabela II'!V9</f>
        <v/>
      </c>
    </row>
    <row r="4" spans="1:26" s="357" customFormat="1" x14ac:dyDescent="0.2">
      <c r="A4" s="527">
        <f>'Tabela I'!$F$1</f>
        <v>2023</v>
      </c>
      <c r="B4" s="527">
        <f>'Tabela I'!$F$2</f>
        <v>0</v>
      </c>
      <c r="C4" s="516">
        <f>'Tabela II'!B10</f>
        <v>0</v>
      </c>
      <c r="D4" s="516">
        <f>'Tabela II'!C10</f>
        <v>0</v>
      </c>
      <c r="E4" s="516">
        <f>'Tabela II'!D10</f>
        <v>0</v>
      </c>
      <c r="F4" s="516">
        <f>'Tabela II'!E10</f>
        <v>0</v>
      </c>
      <c r="G4" s="516">
        <f>'Tabela II'!G10</f>
        <v>0</v>
      </c>
      <c r="H4" s="516">
        <f>'Tabela II'!H10</f>
        <v>0</v>
      </c>
      <c r="I4" s="516">
        <f>'Tabela II'!I10</f>
        <v>0</v>
      </c>
      <c r="J4" s="516">
        <f>'Tabela II'!J10</f>
        <v>260</v>
      </c>
      <c r="K4" s="516">
        <f>'Tabela II'!K10</f>
        <v>0</v>
      </c>
      <c r="L4" s="516">
        <f>'Tabela II'!L10</f>
        <v>0</v>
      </c>
      <c r="M4" s="516">
        <f>'Tabela II'!M10</f>
        <v>0</v>
      </c>
      <c r="N4" s="516">
        <f>'Tabela II'!N10</f>
        <v>0</v>
      </c>
      <c r="O4" s="516" t="str">
        <f>'Tabela II'!O10</f>
        <v/>
      </c>
      <c r="P4" s="516" t="str">
        <f>'Tabela II'!P10</f>
        <v/>
      </c>
      <c r="Q4" s="516">
        <f>'Tabela II'!Q10</f>
        <v>0</v>
      </c>
      <c r="R4" s="516">
        <f>'Tabela II'!R10</f>
        <v>0</v>
      </c>
      <c r="S4" s="516">
        <f>'Tabela II'!S10</f>
        <v>0</v>
      </c>
      <c r="T4" s="516">
        <f>'Tabela II'!T10</f>
        <v>0</v>
      </c>
      <c r="U4" s="516" t="str">
        <f>'Tabela II'!U10</f>
        <v/>
      </c>
      <c r="V4" s="516" t="str">
        <f>'Tabela II'!V10</f>
        <v/>
      </c>
    </row>
    <row r="5" spans="1:26" s="357" customFormat="1" x14ac:dyDescent="0.2">
      <c r="A5" s="527">
        <f>'Tabela I'!$F$1</f>
        <v>2023</v>
      </c>
      <c r="B5" s="527">
        <f>'Tabela I'!$F$2</f>
        <v>0</v>
      </c>
      <c r="C5" s="516">
        <f>'Tabela II'!B11</f>
        <v>0</v>
      </c>
      <c r="D5" s="516">
        <f>'Tabela II'!C11</f>
        <v>0</v>
      </c>
      <c r="E5" s="516">
        <f>'Tabela II'!D11</f>
        <v>0</v>
      </c>
      <c r="F5" s="516">
        <f>'Tabela II'!E11</f>
        <v>0</v>
      </c>
      <c r="G5" s="516">
        <f>'Tabela II'!G11</f>
        <v>0</v>
      </c>
      <c r="H5" s="516">
        <f>'Tabela II'!H11</f>
        <v>0</v>
      </c>
      <c r="I5" s="516">
        <f>'Tabela II'!I11</f>
        <v>0</v>
      </c>
      <c r="J5" s="516">
        <f>'Tabela II'!J11</f>
        <v>260</v>
      </c>
      <c r="K5" s="516">
        <f>'Tabela II'!K11</f>
        <v>0</v>
      </c>
      <c r="L5" s="516">
        <f>'Tabela II'!L11</f>
        <v>0</v>
      </c>
      <c r="M5" s="516">
        <f>'Tabela II'!M11</f>
        <v>0</v>
      </c>
      <c r="N5" s="516">
        <f>'Tabela II'!N11</f>
        <v>0</v>
      </c>
      <c r="O5" s="516" t="str">
        <f>'Tabela II'!O11</f>
        <v/>
      </c>
      <c r="P5" s="516" t="str">
        <f>'Tabela II'!P11</f>
        <v/>
      </c>
      <c r="Q5" s="516">
        <f>'Tabela II'!Q11</f>
        <v>0</v>
      </c>
      <c r="R5" s="516">
        <f>'Tabela II'!R11</f>
        <v>0</v>
      </c>
      <c r="S5" s="516">
        <f>'Tabela II'!S11</f>
        <v>0</v>
      </c>
      <c r="T5" s="516">
        <f>'Tabela II'!T11</f>
        <v>0</v>
      </c>
      <c r="U5" s="516" t="str">
        <f>'Tabela II'!U11</f>
        <v/>
      </c>
      <c r="V5" s="516" t="str">
        <f>'Tabela II'!V11</f>
        <v/>
      </c>
    </row>
    <row r="6" spans="1:26" s="357" customFormat="1" x14ac:dyDescent="0.2">
      <c r="A6" s="527">
        <f>'Tabela I'!$F$1</f>
        <v>2023</v>
      </c>
      <c r="B6" s="527">
        <f>'Tabela I'!$F$2</f>
        <v>0</v>
      </c>
      <c r="C6" s="516">
        <f>'Tabela II'!B12</f>
        <v>0</v>
      </c>
      <c r="D6" s="516">
        <f>'Tabela II'!C12</f>
        <v>0</v>
      </c>
      <c r="E6" s="516">
        <f>'Tabela II'!D12</f>
        <v>0</v>
      </c>
      <c r="F6" s="516">
        <f>'Tabela II'!E12</f>
        <v>0</v>
      </c>
      <c r="G6" s="516">
        <f>'Tabela II'!G12</f>
        <v>0</v>
      </c>
      <c r="H6" s="516">
        <f>'Tabela II'!H12</f>
        <v>0</v>
      </c>
      <c r="I6" s="516">
        <f>'Tabela II'!I12</f>
        <v>0</v>
      </c>
      <c r="J6" s="516">
        <f>'Tabela II'!J12</f>
        <v>260</v>
      </c>
      <c r="K6" s="516">
        <f>'Tabela II'!K12</f>
        <v>0</v>
      </c>
      <c r="L6" s="516">
        <f>'Tabela II'!L12</f>
        <v>0</v>
      </c>
      <c r="M6" s="516">
        <f>'Tabela II'!M12</f>
        <v>0</v>
      </c>
      <c r="N6" s="516">
        <f>'Tabela II'!N12</f>
        <v>0</v>
      </c>
      <c r="O6" s="516" t="str">
        <f>'Tabela II'!O12</f>
        <v/>
      </c>
      <c r="P6" s="516" t="str">
        <f>'Tabela II'!P12</f>
        <v/>
      </c>
      <c r="Q6" s="516">
        <f>'Tabela II'!Q12</f>
        <v>0</v>
      </c>
      <c r="R6" s="516">
        <f>'Tabela II'!R12</f>
        <v>0</v>
      </c>
      <c r="S6" s="516">
        <f>'Tabela II'!S12</f>
        <v>0</v>
      </c>
      <c r="T6" s="516">
        <f>'Tabela II'!T12</f>
        <v>0</v>
      </c>
      <c r="U6" s="516" t="str">
        <f>'Tabela II'!U12</f>
        <v/>
      </c>
      <c r="V6" s="516" t="str">
        <f>'Tabela II'!V12</f>
        <v/>
      </c>
    </row>
    <row r="7" spans="1:26" s="357" customFormat="1" x14ac:dyDescent="0.2">
      <c r="A7" s="527">
        <f>'Tabela I'!$F$1</f>
        <v>2023</v>
      </c>
      <c r="B7" s="527">
        <f>'Tabela I'!$F$2</f>
        <v>0</v>
      </c>
      <c r="C7" s="516">
        <f>'Tabela II'!B13</f>
        <v>0</v>
      </c>
      <c r="D7" s="516">
        <f>'Tabela II'!C13</f>
        <v>0</v>
      </c>
      <c r="E7" s="516">
        <f>'Tabela II'!D13</f>
        <v>0</v>
      </c>
      <c r="F7" s="516">
        <f>'Tabela II'!E13</f>
        <v>0</v>
      </c>
      <c r="G7" s="516">
        <f>'Tabela II'!G13</f>
        <v>0</v>
      </c>
      <c r="H7" s="516">
        <f>'Tabela II'!H13</f>
        <v>0</v>
      </c>
      <c r="I7" s="516">
        <f>'Tabela II'!I13</f>
        <v>0</v>
      </c>
      <c r="J7" s="516">
        <f>'Tabela II'!J13</f>
        <v>260</v>
      </c>
      <c r="K7" s="516">
        <f>'Tabela II'!K13</f>
        <v>0</v>
      </c>
      <c r="L7" s="516">
        <f>'Tabela II'!L13</f>
        <v>0</v>
      </c>
      <c r="M7" s="516">
        <f>'Tabela II'!M13</f>
        <v>0</v>
      </c>
      <c r="N7" s="516">
        <f>'Tabela II'!N13</f>
        <v>0</v>
      </c>
      <c r="O7" s="516" t="str">
        <f>'Tabela II'!O13</f>
        <v/>
      </c>
      <c r="P7" s="516" t="str">
        <f>'Tabela II'!P13</f>
        <v/>
      </c>
      <c r="Q7" s="516">
        <f>'Tabela II'!Q13</f>
        <v>0</v>
      </c>
      <c r="R7" s="516">
        <f>'Tabela II'!R13</f>
        <v>0</v>
      </c>
      <c r="S7" s="516">
        <f>'Tabela II'!S13</f>
        <v>0</v>
      </c>
      <c r="T7" s="516">
        <f>'Tabela II'!T13</f>
        <v>0</v>
      </c>
      <c r="U7" s="516" t="str">
        <f>'Tabela II'!U13</f>
        <v/>
      </c>
      <c r="V7" s="516" t="str">
        <f>'Tabela II'!V13</f>
        <v/>
      </c>
    </row>
    <row r="8" spans="1:26" s="357" customFormat="1" x14ac:dyDescent="0.2">
      <c r="A8" s="527">
        <f>'Tabela I'!$F$1</f>
        <v>2023</v>
      </c>
      <c r="B8" s="527">
        <f>'Tabela I'!$F$2</f>
        <v>0</v>
      </c>
      <c r="C8" s="516">
        <f>'Tabela II'!B14</f>
        <v>0</v>
      </c>
      <c r="D8" s="516">
        <f>'Tabela II'!C14</f>
        <v>0</v>
      </c>
      <c r="E8" s="516">
        <f>'Tabela II'!D14</f>
        <v>0</v>
      </c>
      <c r="F8" s="516">
        <f>'Tabela II'!E14</f>
        <v>0</v>
      </c>
      <c r="G8" s="516">
        <f>'Tabela II'!G14</f>
        <v>0</v>
      </c>
      <c r="H8" s="516">
        <f>'Tabela II'!H14</f>
        <v>0</v>
      </c>
      <c r="I8" s="516">
        <f>'Tabela II'!I14</f>
        <v>0</v>
      </c>
      <c r="J8" s="516">
        <f>'Tabela II'!J14</f>
        <v>260</v>
      </c>
      <c r="K8" s="516">
        <f>'Tabela II'!K14</f>
        <v>0</v>
      </c>
      <c r="L8" s="516">
        <f>'Tabela II'!L14</f>
        <v>0</v>
      </c>
      <c r="M8" s="516">
        <f>'Tabela II'!M14</f>
        <v>0</v>
      </c>
      <c r="N8" s="516">
        <f>'Tabela II'!N14</f>
        <v>0</v>
      </c>
      <c r="O8" s="516" t="str">
        <f>'Tabela II'!O14</f>
        <v/>
      </c>
      <c r="P8" s="516" t="str">
        <f>'Tabela II'!P14</f>
        <v/>
      </c>
      <c r="Q8" s="516">
        <f>'Tabela II'!Q14</f>
        <v>0</v>
      </c>
      <c r="R8" s="516">
        <f>'Tabela II'!R14</f>
        <v>0</v>
      </c>
      <c r="S8" s="516">
        <f>'Tabela II'!S14</f>
        <v>0</v>
      </c>
      <c r="T8" s="516">
        <f>'Tabela II'!T14</f>
        <v>0</v>
      </c>
      <c r="U8" s="516" t="str">
        <f>'Tabela II'!U14</f>
        <v/>
      </c>
      <c r="V8" s="516" t="str">
        <f>'Tabela II'!V14</f>
        <v/>
      </c>
    </row>
    <row r="9" spans="1:26" s="357" customFormat="1" x14ac:dyDescent="0.2">
      <c r="A9" s="527">
        <f>'Tabela I'!$F$1</f>
        <v>2023</v>
      </c>
      <c r="B9" s="527">
        <f>'Tabela I'!$F$2</f>
        <v>0</v>
      </c>
      <c r="C9" s="516">
        <f>'Tabela II'!B15</f>
        <v>0</v>
      </c>
      <c r="D9" s="516">
        <f>'Tabela II'!C15</f>
        <v>0</v>
      </c>
      <c r="E9" s="516">
        <f>'Tabela II'!D15</f>
        <v>0</v>
      </c>
      <c r="F9" s="516">
        <f>'Tabela II'!E15</f>
        <v>0</v>
      </c>
      <c r="G9" s="516">
        <f>'Tabela II'!G15</f>
        <v>0</v>
      </c>
      <c r="H9" s="516">
        <f>'Tabela II'!H15</f>
        <v>0</v>
      </c>
      <c r="I9" s="516">
        <f>'Tabela II'!I15</f>
        <v>0</v>
      </c>
      <c r="J9" s="516">
        <f>'Tabela II'!J15</f>
        <v>260</v>
      </c>
      <c r="K9" s="516">
        <f>'Tabela II'!K15</f>
        <v>0</v>
      </c>
      <c r="L9" s="516">
        <f>'Tabela II'!L15</f>
        <v>0</v>
      </c>
      <c r="M9" s="516">
        <f>'Tabela II'!M15</f>
        <v>0</v>
      </c>
      <c r="N9" s="516">
        <f>'Tabela II'!N15</f>
        <v>0</v>
      </c>
      <c r="O9" s="516" t="str">
        <f>'Tabela II'!O15</f>
        <v/>
      </c>
      <c r="P9" s="516" t="str">
        <f>'Tabela II'!P15</f>
        <v/>
      </c>
      <c r="Q9" s="516">
        <f>'Tabela II'!Q15</f>
        <v>0</v>
      </c>
      <c r="R9" s="516">
        <f>'Tabela II'!R15</f>
        <v>0</v>
      </c>
      <c r="S9" s="516">
        <f>'Tabela II'!S15</f>
        <v>0</v>
      </c>
      <c r="T9" s="516">
        <f>'Tabela II'!T15</f>
        <v>0</v>
      </c>
      <c r="U9" s="516" t="str">
        <f>'Tabela II'!U15</f>
        <v/>
      </c>
      <c r="V9" s="516" t="str">
        <f>'Tabela II'!V15</f>
        <v/>
      </c>
    </row>
    <row r="10" spans="1:26" s="357" customFormat="1" x14ac:dyDescent="0.2">
      <c r="A10" s="527">
        <f>'Tabela I'!$F$1</f>
        <v>2023</v>
      </c>
      <c r="B10" s="527">
        <f>'Tabela I'!$F$2</f>
        <v>0</v>
      </c>
      <c r="C10" s="516">
        <f>'Tabela II'!B16</f>
        <v>0</v>
      </c>
      <c r="D10" s="516">
        <f>'Tabela II'!C16</f>
        <v>0</v>
      </c>
      <c r="E10" s="516">
        <f>'Tabela II'!D16</f>
        <v>0</v>
      </c>
      <c r="F10" s="516">
        <f>'Tabela II'!E16</f>
        <v>0</v>
      </c>
      <c r="G10" s="516">
        <f>'Tabela II'!G16</f>
        <v>0</v>
      </c>
      <c r="H10" s="516">
        <f>'Tabela II'!H16</f>
        <v>0</v>
      </c>
      <c r="I10" s="516">
        <f>'Tabela II'!I16</f>
        <v>0</v>
      </c>
      <c r="J10" s="516">
        <f>'Tabela II'!J16</f>
        <v>260</v>
      </c>
      <c r="K10" s="516">
        <f>'Tabela II'!K16</f>
        <v>0</v>
      </c>
      <c r="L10" s="516">
        <f>'Tabela II'!L16</f>
        <v>0</v>
      </c>
      <c r="M10" s="516">
        <f>'Tabela II'!M16</f>
        <v>0</v>
      </c>
      <c r="N10" s="516">
        <f>'Tabela II'!N16</f>
        <v>0</v>
      </c>
      <c r="O10" s="516" t="str">
        <f>'Tabela II'!O16</f>
        <v/>
      </c>
      <c r="P10" s="516" t="str">
        <f>'Tabela II'!P16</f>
        <v/>
      </c>
      <c r="Q10" s="516">
        <f>'Tabela II'!Q16</f>
        <v>0</v>
      </c>
      <c r="R10" s="516">
        <f>'Tabela II'!R16</f>
        <v>0</v>
      </c>
      <c r="S10" s="516">
        <f>'Tabela II'!S16</f>
        <v>0</v>
      </c>
      <c r="T10" s="516">
        <f>'Tabela II'!T16</f>
        <v>0</v>
      </c>
      <c r="U10" s="516" t="str">
        <f>'Tabela II'!U16</f>
        <v/>
      </c>
      <c r="V10" s="516" t="str">
        <f>'Tabela II'!V16</f>
        <v/>
      </c>
    </row>
    <row r="11" spans="1:26" s="357" customFormat="1" x14ac:dyDescent="0.2">
      <c r="A11" s="527">
        <f>'Tabela I'!$F$1</f>
        <v>2023</v>
      </c>
      <c r="B11" s="527">
        <f>'Tabela I'!$F$2</f>
        <v>0</v>
      </c>
      <c r="C11" s="516">
        <f>'Tabela II'!B17</f>
        <v>0</v>
      </c>
      <c r="D11" s="516">
        <f>'Tabela II'!C17</f>
        <v>0</v>
      </c>
      <c r="E11" s="516">
        <f>'Tabela II'!D17</f>
        <v>0</v>
      </c>
      <c r="F11" s="516">
        <f>'Tabela II'!E17</f>
        <v>0</v>
      </c>
      <c r="G11" s="516">
        <f>'Tabela II'!G17</f>
        <v>0</v>
      </c>
      <c r="H11" s="516">
        <f>'Tabela II'!H17</f>
        <v>0</v>
      </c>
      <c r="I11" s="516">
        <f>'Tabela II'!I17</f>
        <v>0</v>
      </c>
      <c r="J11" s="516">
        <f>'Tabela II'!J17</f>
        <v>260</v>
      </c>
      <c r="K11" s="516">
        <f>'Tabela II'!K17</f>
        <v>0</v>
      </c>
      <c r="L11" s="516">
        <f>'Tabela II'!L17</f>
        <v>0</v>
      </c>
      <c r="M11" s="516">
        <f>'Tabela II'!M17</f>
        <v>0</v>
      </c>
      <c r="N11" s="516">
        <f>'Tabela II'!N17</f>
        <v>0</v>
      </c>
      <c r="O11" s="516" t="str">
        <f>'Tabela II'!O17</f>
        <v/>
      </c>
      <c r="P11" s="516" t="str">
        <f>'Tabela II'!P17</f>
        <v/>
      </c>
      <c r="Q11" s="516">
        <f>'Tabela II'!Q17</f>
        <v>0</v>
      </c>
      <c r="R11" s="516">
        <f>'Tabela II'!R17</f>
        <v>0</v>
      </c>
      <c r="S11" s="516">
        <f>'Tabela II'!S17</f>
        <v>0</v>
      </c>
      <c r="T11" s="516">
        <f>'Tabela II'!T17</f>
        <v>0</v>
      </c>
      <c r="U11" s="516" t="str">
        <f>'Tabela II'!U17</f>
        <v/>
      </c>
      <c r="V11" s="516" t="str">
        <f>'Tabela II'!V17</f>
        <v/>
      </c>
    </row>
    <row r="12" spans="1:26" s="357" customFormat="1" x14ac:dyDescent="0.2">
      <c r="A12" s="527">
        <f>'Tabela I'!$F$1</f>
        <v>2023</v>
      </c>
      <c r="B12" s="527">
        <f>'Tabela I'!$F$2</f>
        <v>0</v>
      </c>
      <c r="C12" s="516">
        <f>'Tabela II'!B18</f>
        <v>0</v>
      </c>
      <c r="D12" s="516">
        <f>'Tabela II'!C18</f>
        <v>0</v>
      </c>
      <c r="E12" s="516">
        <f>'Tabela II'!D18</f>
        <v>0</v>
      </c>
      <c r="F12" s="516">
        <f>'Tabela II'!E18</f>
        <v>0</v>
      </c>
      <c r="G12" s="516">
        <f>'Tabela II'!G18</f>
        <v>0</v>
      </c>
      <c r="H12" s="516">
        <f>'Tabela II'!H18</f>
        <v>0</v>
      </c>
      <c r="I12" s="516">
        <f>'Tabela II'!I18</f>
        <v>0</v>
      </c>
      <c r="J12" s="516">
        <f>'Tabela II'!J18</f>
        <v>260</v>
      </c>
      <c r="K12" s="516">
        <f>'Tabela II'!K18</f>
        <v>0</v>
      </c>
      <c r="L12" s="516">
        <f>'Tabela II'!L18</f>
        <v>0</v>
      </c>
      <c r="M12" s="516">
        <f>'Tabela II'!M18</f>
        <v>0</v>
      </c>
      <c r="N12" s="516">
        <f>'Tabela II'!N18</f>
        <v>0</v>
      </c>
      <c r="O12" s="516" t="str">
        <f>'Tabela II'!O18</f>
        <v/>
      </c>
      <c r="P12" s="516" t="str">
        <f>'Tabela II'!P18</f>
        <v/>
      </c>
      <c r="Q12" s="516">
        <f>'Tabela II'!Q18</f>
        <v>0</v>
      </c>
      <c r="R12" s="516">
        <f>'Tabela II'!R18</f>
        <v>0</v>
      </c>
      <c r="S12" s="516">
        <f>'Tabela II'!S18</f>
        <v>0</v>
      </c>
      <c r="T12" s="516">
        <f>'Tabela II'!T18</f>
        <v>0</v>
      </c>
      <c r="U12" s="516" t="str">
        <f>'Tabela II'!U18</f>
        <v/>
      </c>
      <c r="V12" s="516" t="str">
        <f>'Tabela II'!V18</f>
        <v/>
      </c>
    </row>
    <row r="13" spans="1:26" s="357" customFormat="1" x14ac:dyDescent="0.2">
      <c r="A13" s="527">
        <f>'Tabela I'!$F$1</f>
        <v>2023</v>
      </c>
      <c r="B13" s="527">
        <f>'Tabela I'!$F$2</f>
        <v>0</v>
      </c>
      <c r="C13" s="516">
        <f>'Tabela II'!B19</f>
        <v>0</v>
      </c>
      <c r="D13" s="516">
        <f>'Tabela II'!C19</f>
        <v>0</v>
      </c>
      <c r="E13" s="516">
        <f>'Tabela II'!D19</f>
        <v>0</v>
      </c>
      <c r="F13" s="516">
        <f>'Tabela II'!E19</f>
        <v>0</v>
      </c>
      <c r="G13" s="516">
        <f>'Tabela II'!G19</f>
        <v>0</v>
      </c>
      <c r="H13" s="516">
        <f>'Tabela II'!H19</f>
        <v>0</v>
      </c>
      <c r="I13" s="516">
        <f>'Tabela II'!I19</f>
        <v>0</v>
      </c>
      <c r="J13" s="516">
        <f>'Tabela II'!J19</f>
        <v>260</v>
      </c>
      <c r="K13" s="516">
        <f>'Tabela II'!K19</f>
        <v>0</v>
      </c>
      <c r="L13" s="516">
        <f>'Tabela II'!L19</f>
        <v>0</v>
      </c>
      <c r="M13" s="516">
        <f>'Tabela II'!M19</f>
        <v>0</v>
      </c>
      <c r="N13" s="516">
        <f>'Tabela II'!N19</f>
        <v>0</v>
      </c>
      <c r="O13" s="516" t="str">
        <f>'Tabela II'!O19</f>
        <v/>
      </c>
      <c r="P13" s="516" t="str">
        <f>'Tabela II'!P19</f>
        <v/>
      </c>
      <c r="Q13" s="516">
        <f>'Tabela II'!Q19</f>
        <v>0</v>
      </c>
      <c r="R13" s="516">
        <f>'Tabela II'!R19</f>
        <v>0</v>
      </c>
      <c r="S13" s="516">
        <f>'Tabela II'!S19</f>
        <v>0</v>
      </c>
      <c r="T13" s="516">
        <f>'Tabela II'!T19</f>
        <v>0</v>
      </c>
      <c r="U13" s="516" t="str">
        <f>'Tabela II'!U19</f>
        <v/>
      </c>
      <c r="V13" s="516" t="str">
        <f>'Tabela II'!V19</f>
        <v/>
      </c>
    </row>
    <row r="14" spans="1:26" s="357" customFormat="1" x14ac:dyDescent="0.2">
      <c r="A14" s="527">
        <f>'Tabela I'!$F$1</f>
        <v>2023</v>
      </c>
      <c r="B14" s="527">
        <f>'Tabela I'!$F$2</f>
        <v>0</v>
      </c>
      <c r="C14" s="516">
        <f>'Tabela II'!B20</f>
        <v>0</v>
      </c>
      <c r="D14" s="516">
        <f>'Tabela II'!C20</f>
        <v>0</v>
      </c>
      <c r="E14" s="516">
        <f>'Tabela II'!D20</f>
        <v>0</v>
      </c>
      <c r="F14" s="516">
        <f>'Tabela II'!E20</f>
        <v>0</v>
      </c>
      <c r="G14" s="516">
        <f>'Tabela II'!G20</f>
        <v>0</v>
      </c>
      <c r="H14" s="516">
        <f>'Tabela II'!H20</f>
        <v>0</v>
      </c>
      <c r="I14" s="516">
        <f>'Tabela II'!I20</f>
        <v>0</v>
      </c>
      <c r="J14" s="516">
        <f>'Tabela II'!J20</f>
        <v>260</v>
      </c>
      <c r="K14" s="516">
        <f>'Tabela II'!K20</f>
        <v>0</v>
      </c>
      <c r="L14" s="516">
        <f>'Tabela II'!L20</f>
        <v>0</v>
      </c>
      <c r="M14" s="516">
        <f>'Tabela II'!M20</f>
        <v>0</v>
      </c>
      <c r="N14" s="516">
        <f>'Tabela II'!N20</f>
        <v>0</v>
      </c>
      <c r="O14" s="516" t="str">
        <f>'Tabela II'!O20</f>
        <v/>
      </c>
      <c r="P14" s="516" t="str">
        <f>'Tabela II'!P20</f>
        <v/>
      </c>
      <c r="Q14" s="516">
        <f>'Tabela II'!Q20</f>
        <v>0</v>
      </c>
      <c r="R14" s="516">
        <f>'Tabela II'!R20</f>
        <v>0</v>
      </c>
      <c r="S14" s="516">
        <f>'Tabela II'!S20</f>
        <v>0</v>
      </c>
      <c r="T14" s="516">
        <f>'Tabela II'!T20</f>
        <v>0</v>
      </c>
      <c r="U14" s="516" t="str">
        <f>'Tabela II'!U20</f>
        <v/>
      </c>
      <c r="V14" s="516" t="str">
        <f>'Tabela II'!V20</f>
        <v/>
      </c>
    </row>
    <row r="15" spans="1:26" s="357" customFormat="1" x14ac:dyDescent="0.2">
      <c r="A15" s="527">
        <f>'Tabela I'!$F$1</f>
        <v>2023</v>
      </c>
      <c r="B15" s="527">
        <f>'Tabela I'!$F$2</f>
        <v>0</v>
      </c>
      <c r="C15" s="516">
        <f>'Tabela II'!B21</f>
        <v>0</v>
      </c>
      <c r="D15" s="516">
        <f>'Tabela II'!C21</f>
        <v>0</v>
      </c>
      <c r="E15" s="516">
        <f>'Tabela II'!D21</f>
        <v>0</v>
      </c>
      <c r="F15" s="516">
        <f>'Tabela II'!E21</f>
        <v>0</v>
      </c>
      <c r="G15" s="516">
        <f>'Tabela II'!G21</f>
        <v>0</v>
      </c>
      <c r="H15" s="516">
        <f>'Tabela II'!H21</f>
        <v>0</v>
      </c>
      <c r="I15" s="516">
        <f>'Tabela II'!I21</f>
        <v>0</v>
      </c>
      <c r="J15" s="516">
        <f>'Tabela II'!J21</f>
        <v>260</v>
      </c>
      <c r="K15" s="516">
        <f>'Tabela II'!K21</f>
        <v>0</v>
      </c>
      <c r="L15" s="516">
        <f>'Tabela II'!L21</f>
        <v>0</v>
      </c>
      <c r="M15" s="516">
        <f>'Tabela II'!M21</f>
        <v>0</v>
      </c>
      <c r="N15" s="516">
        <f>'Tabela II'!N21</f>
        <v>0</v>
      </c>
      <c r="O15" s="516" t="str">
        <f>'Tabela II'!O21</f>
        <v/>
      </c>
      <c r="P15" s="516" t="str">
        <f>'Tabela II'!P21</f>
        <v/>
      </c>
      <c r="Q15" s="516">
        <f>'Tabela II'!Q21</f>
        <v>0</v>
      </c>
      <c r="R15" s="516">
        <f>'Tabela II'!R21</f>
        <v>0</v>
      </c>
      <c r="S15" s="516">
        <f>'Tabela II'!S21</f>
        <v>0</v>
      </c>
      <c r="T15" s="516">
        <f>'Tabela II'!T21</f>
        <v>0</v>
      </c>
      <c r="U15" s="516" t="str">
        <f>'Tabela II'!U21</f>
        <v/>
      </c>
      <c r="V15" s="516" t="str">
        <f>'Tabela II'!V21</f>
        <v/>
      </c>
    </row>
    <row r="16" spans="1:26" s="357" customFormat="1" x14ac:dyDescent="0.2">
      <c r="A16" s="527">
        <f>'Tabela I'!$F$1</f>
        <v>2023</v>
      </c>
      <c r="B16" s="527">
        <f>'Tabela I'!$F$2</f>
        <v>0</v>
      </c>
      <c r="C16" s="516">
        <f>'Tabela II'!B22</f>
        <v>0</v>
      </c>
      <c r="D16" s="516">
        <f>'Tabela II'!C22</f>
        <v>0</v>
      </c>
      <c r="E16" s="516">
        <f>'Tabela II'!D22</f>
        <v>0</v>
      </c>
      <c r="F16" s="516">
        <f>'Tabela II'!E22</f>
        <v>0</v>
      </c>
      <c r="G16" s="516">
        <f>'Tabela II'!G22</f>
        <v>0</v>
      </c>
      <c r="H16" s="516">
        <f>'Tabela II'!H22</f>
        <v>0</v>
      </c>
      <c r="I16" s="516">
        <f>'Tabela II'!I22</f>
        <v>0</v>
      </c>
      <c r="J16" s="516">
        <f>'Tabela II'!J22</f>
        <v>260</v>
      </c>
      <c r="K16" s="516">
        <f>'Tabela II'!K22</f>
        <v>0</v>
      </c>
      <c r="L16" s="516">
        <f>'Tabela II'!L22</f>
        <v>0</v>
      </c>
      <c r="M16" s="516">
        <f>'Tabela II'!M22</f>
        <v>0</v>
      </c>
      <c r="N16" s="516">
        <f>'Tabela II'!N22</f>
        <v>0</v>
      </c>
      <c r="O16" s="516" t="str">
        <f>'Tabela II'!O22</f>
        <v/>
      </c>
      <c r="P16" s="516" t="str">
        <f>'Tabela II'!P22</f>
        <v/>
      </c>
      <c r="Q16" s="516">
        <f>'Tabela II'!Q22</f>
        <v>0</v>
      </c>
      <c r="R16" s="516">
        <f>'Tabela II'!R22</f>
        <v>0</v>
      </c>
      <c r="S16" s="516">
        <f>'Tabela II'!S22</f>
        <v>0</v>
      </c>
      <c r="T16" s="516">
        <f>'Tabela II'!T22</f>
        <v>0</v>
      </c>
      <c r="U16" s="516" t="str">
        <f>'Tabela II'!U22</f>
        <v/>
      </c>
      <c r="V16" s="516" t="str">
        <f>'Tabela II'!V22</f>
        <v/>
      </c>
    </row>
    <row r="17" spans="1:22" s="357" customFormat="1" x14ac:dyDescent="0.2">
      <c r="A17" s="527">
        <f>'Tabela I'!$F$1</f>
        <v>2023</v>
      </c>
      <c r="B17" s="527">
        <f>'Tabela I'!$F$2</f>
        <v>0</v>
      </c>
      <c r="C17" s="516">
        <f>'Tabela II'!B23</f>
        <v>0</v>
      </c>
      <c r="D17" s="516">
        <f>'Tabela II'!C23</f>
        <v>0</v>
      </c>
      <c r="E17" s="516">
        <f>'Tabela II'!D23</f>
        <v>0</v>
      </c>
      <c r="F17" s="516">
        <f>'Tabela II'!E23</f>
        <v>0</v>
      </c>
      <c r="G17" s="516">
        <f>'Tabela II'!G23</f>
        <v>0</v>
      </c>
      <c r="H17" s="516">
        <f>'Tabela II'!H23</f>
        <v>0</v>
      </c>
      <c r="I17" s="516">
        <f>'Tabela II'!I23</f>
        <v>0</v>
      </c>
      <c r="J17" s="516">
        <f>'Tabela II'!J23</f>
        <v>260</v>
      </c>
      <c r="K17" s="516">
        <f>'Tabela II'!K23</f>
        <v>0</v>
      </c>
      <c r="L17" s="516">
        <f>'Tabela II'!L23</f>
        <v>0</v>
      </c>
      <c r="M17" s="516">
        <f>'Tabela II'!M23</f>
        <v>0</v>
      </c>
      <c r="N17" s="516">
        <f>'Tabela II'!N23</f>
        <v>0</v>
      </c>
      <c r="O17" s="516" t="str">
        <f>'Tabela II'!O23</f>
        <v/>
      </c>
      <c r="P17" s="516" t="str">
        <f>'Tabela II'!P23</f>
        <v/>
      </c>
      <c r="Q17" s="516">
        <f>'Tabela II'!Q23</f>
        <v>0</v>
      </c>
      <c r="R17" s="516">
        <f>'Tabela II'!R23</f>
        <v>0</v>
      </c>
      <c r="S17" s="516">
        <f>'Tabela II'!S23</f>
        <v>0</v>
      </c>
      <c r="T17" s="516">
        <f>'Tabela II'!T23</f>
        <v>0</v>
      </c>
      <c r="U17" s="516" t="str">
        <f>'Tabela II'!U23</f>
        <v/>
      </c>
      <c r="V17" s="516" t="str">
        <f>'Tabela II'!V23</f>
        <v/>
      </c>
    </row>
    <row r="18" spans="1:22" s="357" customFormat="1" x14ac:dyDescent="0.2">
      <c r="A18" s="527">
        <f>'Tabela I'!$F$1</f>
        <v>2023</v>
      </c>
      <c r="B18" s="527">
        <f>'Tabela I'!$F$2</f>
        <v>0</v>
      </c>
      <c r="C18" s="516">
        <f>'Tabela II'!B24</f>
        <v>0</v>
      </c>
      <c r="D18" s="516">
        <f>'Tabela II'!C24</f>
        <v>0</v>
      </c>
      <c r="E18" s="516">
        <f>'Tabela II'!D24</f>
        <v>0</v>
      </c>
      <c r="F18" s="516">
        <f>'Tabela II'!E24</f>
        <v>0</v>
      </c>
      <c r="G18" s="516">
        <f>'Tabela II'!G24</f>
        <v>0</v>
      </c>
      <c r="H18" s="516">
        <f>'Tabela II'!H24</f>
        <v>0</v>
      </c>
      <c r="I18" s="516">
        <f>'Tabela II'!I24</f>
        <v>0</v>
      </c>
      <c r="J18" s="516">
        <f>'Tabela II'!J24</f>
        <v>260</v>
      </c>
      <c r="K18" s="516">
        <f>'Tabela II'!K24</f>
        <v>0</v>
      </c>
      <c r="L18" s="516">
        <f>'Tabela II'!L24</f>
        <v>0</v>
      </c>
      <c r="M18" s="516">
        <f>'Tabela II'!M24</f>
        <v>0</v>
      </c>
      <c r="N18" s="516">
        <f>'Tabela II'!N24</f>
        <v>0</v>
      </c>
      <c r="O18" s="516" t="str">
        <f>'Tabela II'!O24</f>
        <v/>
      </c>
      <c r="P18" s="516" t="str">
        <f>'Tabela II'!P24</f>
        <v/>
      </c>
      <c r="Q18" s="516">
        <f>'Tabela II'!Q24</f>
        <v>0</v>
      </c>
      <c r="R18" s="516">
        <f>'Tabela II'!R24</f>
        <v>0</v>
      </c>
      <c r="S18" s="516">
        <f>'Tabela II'!S24</f>
        <v>0</v>
      </c>
      <c r="T18" s="516">
        <f>'Tabela II'!T24</f>
        <v>0</v>
      </c>
      <c r="U18" s="516" t="str">
        <f>'Tabela II'!U24</f>
        <v/>
      </c>
      <c r="V18" s="516" t="str">
        <f>'Tabela II'!V24</f>
        <v/>
      </c>
    </row>
    <row r="19" spans="1:22" s="357" customFormat="1" x14ac:dyDescent="0.2">
      <c r="A19" s="527">
        <f>'Tabela I'!$F$1</f>
        <v>2023</v>
      </c>
      <c r="B19" s="527">
        <f>'Tabela I'!$F$2</f>
        <v>0</v>
      </c>
      <c r="C19" s="516">
        <f>'Tabela II'!B25</f>
        <v>0</v>
      </c>
      <c r="D19" s="516">
        <f>'Tabela II'!C25</f>
        <v>0</v>
      </c>
      <c r="E19" s="516">
        <f>'Tabela II'!D25</f>
        <v>0</v>
      </c>
      <c r="F19" s="516">
        <f>'Tabela II'!E25</f>
        <v>0</v>
      </c>
      <c r="G19" s="516">
        <f>'Tabela II'!G25</f>
        <v>0</v>
      </c>
      <c r="H19" s="516">
        <f>'Tabela II'!H25</f>
        <v>0</v>
      </c>
      <c r="I19" s="516">
        <f>'Tabela II'!I25</f>
        <v>0</v>
      </c>
      <c r="J19" s="516">
        <f>'Tabela II'!J25</f>
        <v>260</v>
      </c>
      <c r="K19" s="516">
        <f>'Tabela II'!K25</f>
        <v>0</v>
      </c>
      <c r="L19" s="516">
        <f>'Tabela II'!L25</f>
        <v>0</v>
      </c>
      <c r="M19" s="516">
        <f>'Tabela II'!M25</f>
        <v>0</v>
      </c>
      <c r="N19" s="516">
        <f>'Tabela II'!N25</f>
        <v>0</v>
      </c>
      <c r="O19" s="516" t="str">
        <f>'Tabela II'!O25</f>
        <v/>
      </c>
      <c r="P19" s="516" t="str">
        <f>'Tabela II'!P25</f>
        <v/>
      </c>
      <c r="Q19" s="516">
        <f>'Tabela II'!Q25</f>
        <v>0</v>
      </c>
      <c r="R19" s="516">
        <f>'Tabela II'!R25</f>
        <v>0</v>
      </c>
      <c r="S19" s="516">
        <f>'Tabela II'!S25</f>
        <v>0</v>
      </c>
      <c r="T19" s="516">
        <f>'Tabela II'!T25</f>
        <v>0</v>
      </c>
      <c r="U19" s="516" t="str">
        <f>'Tabela II'!U25</f>
        <v/>
      </c>
      <c r="V19" s="516" t="str">
        <f>'Tabela II'!V25</f>
        <v/>
      </c>
    </row>
    <row r="20" spans="1:22" s="357" customFormat="1" x14ac:dyDescent="0.2">
      <c r="A20" s="527">
        <f>'Tabela I'!$F$1</f>
        <v>2023</v>
      </c>
      <c r="B20" s="527">
        <f>'Tabela I'!$F$2</f>
        <v>0</v>
      </c>
      <c r="C20" s="516">
        <f>'Tabela II'!B26</f>
        <v>0</v>
      </c>
      <c r="D20" s="516">
        <f>'Tabela II'!C26</f>
        <v>0</v>
      </c>
      <c r="E20" s="516">
        <f>'Tabela II'!D26</f>
        <v>0</v>
      </c>
      <c r="F20" s="516">
        <f>'Tabela II'!E26</f>
        <v>0</v>
      </c>
      <c r="G20" s="516">
        <f>'Tabela II'!G26</f>
        <v>0</v>
      </c>
      <c r="H20" s="516">
        <f>'Tabela II'!H26</f>
        <v>0</v>
      </c>
      <c r="I20" s="516">
        <f>'Tabela II'!I26</f>
        <v>0</v>
      </c>
      <c r="J20" s="516">
        <f>'Tabela II'!J26</f>
        <v>260</v>
      </c>
      <c r="K20" s="516">
        <f>'Tabela II'!K26</f>
        <v>0</v>
      </c>
      <c r="L20" s="516">
        <f>'Tabela II'!L26</f>
        <v>0</v>
      </c>
      <c r="M20" s="516">
        <f>'Tabela II'!M26</f>
        <v>0</v>
      </c>
      <c r="N20" s="516">
        <f>'Tabela II'!N26</f>
        <v>0</v>
      </c>
      <c r="O20" s="516" t="str">
        <f>'Tabela II'!O26</f>
        <v/>
      </c>
      <c r="P20" s="516" t="str">
        <f>'Tabela II'!P26</f>
        <v/>
      </c>
      <c r="Q20" s="516">
        <f>'Tabela II'!Q26</f>
        <v>0</v>
      </c>
      <c r="R20" s="516">
        <f>'Tabela II'!R26</f>
        <v>0</v>
      </c>
      <c r="S20" s="516">
        <f>'Tabela II'!S26</f>
        <v>0</v>
      </c>
      <c r="T20" s="516">
        <f>'Tabela II'!T26</f>
        <v>0</v>
      </c>
      <c r="U20" s="516" t="str">
        <f>'Tabela II'!U26</f>
        <v/>
      </c>
      <c r="V20" s="516" t="str">
        <f>'Tabela II'!V26</f>
        <v/>
      </c>
    </row>
    <row r="21" spans="1:22" s="357" customFormat="1" x14ac:dyDescent="0.2">
      <c r="A21" s="527">
        <f>'Tabela I'!$F$1</f>
        <v>2023</v>
      </c>
      <c r="B21" s="527">
        <f>'Tabela I'!$F$2</f>
        <v>0</v>
      </c>
      <c r="C21" s="516">
        <f>'Tabela II'!B27</f>
        <v>0</v>
      </c>
      <c r="D21" s="516">
        <f>'Tabela II'!C27</f>
        <v>0</v>
      </c>
      <c r="E21" s="516">
        <f>'Tabela II'!D27</f>
        <v>0</v>
      </c>
      <c r="F21" s="516">
        <f>'Tabela II'!E27</f>
        <v>0</v>
      </c>
      <c r="G21" s="516">
        <f>'Tabela II'!G27</f>
        <v>0</v>
      </c>
      <c r="H21" s="516">
        <f>'Tabela II'!H27</f>
        <v>0</v>
      </c>
      <c r="I21" s="516">
        <f>'Tabela II'!I27</f>
        <v>0</v>
      </c>
      <c r="J21" s="516">
        <f>'Tabela II'!J27</f>
        <v>260</v>
      </c>
      <c r="K21" s="516">
        <f>'Tabela II'!K27</f>
        <v>0</v>
      </c>
      <c r="L21" s="516">
        <f>'Tabela II'!L27</f>
        <v>0</v>
      </c>
      <c r="M21" s="516">
        <f>'Tabela II'!M27</f>
        <v>0</v>
      </c>
      <c r="N21" s="516">
        <f>'Tabela II'!N27</f>
        <v>0</v>
      </c>
      <c r="O21" s="516" t="str">
        <f>'Tabela II'!O27</f>
        <v/>
      </c>
      <c r="P21" s="516" t="str">
        <f>'Tabela II'!P27</f>
        <v/>
      </c>
      <c r="Q21" s="516">
        <f>'Tabela II'!Q27</f>
        <v>0</v>
      </c>
      <c r="R21" s="516">
        <f>'Tabela II'!R27</f>
        <v>0</v>
      </c>
      <c r="S21" s="516">
        <f>'Tabela II'!S27</f>
        <v>0</v>
      </c>
      <c r="T21" s="516">
        <f>'Tabela II'!T27</f>
        <v>0</v>
      </c>
      <c r="U21" s="516" t="str">
        <f>'Tabela II'!U27</f>
        <v/>
      </c>
      <c r="V21" s="516" t="str">
        <f>'Tabela II'!V27</f>
        <v/>
      </c>
    </row>
    <row r="22" spans="1:22" s="357" customFormat="1" x14ac:dyDescent="0.2">
      <c r="A22" s="527">
        <f>'Tabela I'!$F$1</f>
        <v>2023</v>
      </c>
      <c r="B22" s="527">
        <f>'Tabela I'!$F$2</f>
        <v>0</v>
      </c>
      <c r="C22" s="516">
        <f>'Tabela II'!B28</f>
        <v>0</v>
      </c>
      <c r="D22" s="516">
        <f>'Tabela II'!C28</f>
        <v>0</v>
      </c>
      <c r="E22" s="516">
        <f>'Tabela II'!D28</f>
        <v>0</v>
      </c>
      <c r="F22" s="516">
        <f>'Tabela II'!E28</f>
        <v>0</v>
      </c>
      <c r="G22" s="516">
        <f>'Tabela II'!G28</f>
        <v>0</v>
      </c>
      <c r="H22" s="516">
        <f>'Tabela II'!H28</f>
        <v>0</v>
      </c>
      <c r="I22" s="516">
        <f>'Tabela II'!I28</f>
        <v>0</v>
      </c>
      <c r="J22" s="516">
        <f>'Tabela II'!J28</f>
        <v>260</v>
      </c>
      <c r="K22" s="516">
        <f>'Tabela II'!K28</f>
        <v>0</v>
      </c>
      <c r="L22" s="516">
        <f>'Tabela II'!L28</f>
        <v>0</v>
      </c>
      <c r="M22" s="516">
        <f>'Tabela II'!M28</f>
        <v>0</v>
      </c>
      <c r="N22" s="516">
        <f>'Tabela II'!N28</f>
        <v>0</v>
      </c>
      <c r="O22" s="516" t="str">
        <f>'Tabela II'!O28</f>
        <v/>
      </c>
      <c r="P22" s="516" t="str">
        <f>'Tabela II'!P28</f>
        <v/>
      </c>
      <c r="Q22" s="516">
        <f>'Tabela II'!Q28</f>
        <v>0</v>
      </c>
      <c r="R22" s="516">
        <f>'Tabela II'!R28</f>
        <v>0</v>
      </c>
      <c r="S22" s="516">
        <f>'Tabela II'!S28</f>
        <v>0</v>
      </c>
      <c r="T22" s="516">
        <f>'Tabela II'!T28</f>
        <v>0</v>
      </c>
      <c r="U22" s="516" t="str">
        <f>'Tabela II'!U28</f>
        <v/>
      </c>
      <c r="V22" s="516" t="str">
        <f>'Tabela II'!V28</f>
        <v/>
      </c>
    </row>
    <row r="23" spans="1:22" s="357" customFormat="1" x14ac:dyDescent="0.2">
      <c r="A23" s="527">
        <f>'Tabela I'!$F$1</f>
        <v>2023</v>
      </c>
      <c r="B23" s="527">
        <f>'Tabela I'!$F$2</f>
        <v>0</v>
      </c>
      <c r="C23" s="516">
        <f>'Tabela II'!B29</f>
        <v>0</v>
      </c>
      <c r="D23" s="516">
        <f>'Tabela II'!C29</f>
        <v>0</v>
      </c>
      <c r="E23" s="516">
        <f>'Tabela II'!D29</f>
        <v>0</v>
      </c>
      <c r="F23" s="516">
        <f>'Tabela II'!E29</f>
        <v>0</v>
      </c>
      <c r="G23" s="516">
        <f>'Tabela II'!G29</f>
        <v>0</v>
      </c>
      <c r="H23" s="516">
        <f>'Tabela II'!H29</f>
        <v>0</v>
      </c>
      <c r="I23" s="516">
        <f>'Tabela II'!I29</f>
        <v>0</v>
      </c>
      <c r="J23" s="516">
        <f>'Tabela II'!J29</f>
        <v>260</v>
      </c>
      <c r="K23" s="516">
        <f>'Tabela II'!K29</f>
        <v>0</v>
      </c>
      <c r="L23" s="516">
        <f>'Tabela II'!L29</f>
        <v>0</v>
      </c>
      <c r="M23" s="516">
        <f>'Tabela II'!M29</f>
        <v>0</v>
      </c>
      <c r="N23" s="516">
        <f>'Tabela II'!N29</f>
        <v>0</v>
      </c>
      <c r="O23" s="516" t="str">
        <f>'Tabela II'!O29</f>
        <v/>
      </c>
      <c r="P23" s="516" t="str">
        <f>'Tabela II'!P29</f>
        <v/>
      </c>
      <c r="Q23" s="516">
        <f>'Tabela II'!Q29</f>
        <v>0</v>
      </c>
      <c r="R23" s="516">
        <f>'Tabela II'!R29</f>
        <v>0</v>
      </c>
      <c r="S23" s="516">
        <f>'Tabela II'!S29</f>
        <v>0</v>
      </c>
      <c r="T23" s="516">
        <f>'Tabela II'!T29</f>
        <v>0</v>
      </c>
      <c r="U23" s="516" t="str">
        <f>'Tabela II'!U29</f>
        <v/>
      </c>
      <c r="V23" s="516" t="str">
        <f>'Tabela II'!V29</f>
        <v/>
      </c>
    </row>
    <row r="24" spans="1:22" s="357" customFormat="1" x14ac:dyDescent="0.2">
      <c r="A24" s="527">
        <f>'Tabela I'!$F$1</f>
        <v>2023</v>
      </c>
      <c r="B24" s="527">
        <f>'Tabela I'!$F$2</f>
        <v>0</v>
      </c>
      <c r="C24" s="516">
        <f>'Tabela II'!B30</f>
        <v>0</v>
      </c>
      <c r="D24" s="516">
        <f>'Tabela II'!C30</f>
        <v>0</v>
      </c>
      <c r="E24" s="516">
        <f>'Tabela II'!D30</f>
        <v>0</v>
      </c>
      <c r="F24" s="516">
        <f>'Tabela II'!E30</f>
        <v>0</v>
      </c>
      <c r="G24" s="516">
        <f>'Tabela II'!G30</f>
        <v>0</v>
      </c>
      <c r="H24" s="516">
        <f>'Tabela II'!H30</f>
        <v>0</v>
      </c>
      <c r="I24" s="516">
        <f>'Tabela II'!I30</f>
        <v>0</v>
      </c>
      <c r="J24" s="516">
        <f>'Tabela II'!J30</f>
        <v>260</v>
      </c>
      <c r="K24" s="516">
        <f>'Tabela II'!K30</f>
        <v>0</v>
      </c>
      <c r="L24" s="516">
        <f>'Tabela II'!L30</f>
        <v>0</v>
      </c>
      <c r="M24" s="516">
        <f>'Tabela II'!M30</f>
        <v>0</v>
      </c>
      <c r="N24" s="516">
        <f>'Tabela II'!N30</f>
        <v>0</v>
      </c>
      <c r="O24" s="516" t="str">
        <f>'Tabela II'!O30</f>
        <v/>
      </c>
      <c r="P24" s="516" t="str">
        <f>'Tabela II'!P30</f>
        <v/>
      </c>
      <c r="Q24" s="516">
        <f>'Tabela II'!Q30</f>
        <v>0</v>
      </c>
      <c r="R24" s="516">
        <f>'Tabela II'!R30</f>
        <v>0</v>
      </c>
      <c r="S24" s="516">
        <f>'Tabela II'!S30</f>
        <v>0</v>
      </c>
      <c r="T24" s="516">
        <f>'Tabela II'!T30</f>
        <v>0</v>
      </c>
      <c r="U24" s="516" t="str">
        <f>'Tabela II'!U30</f>
        <v/>
      </c>
      <c r="V24" s="516" t="str">
        <f>'Tabela II'!V30</f>
        <v/>
      </c>
    </row>
    <row r="25" spans="1:22" s="357" customFormat="1" x14ac:dyDescent="0.2">
      <c r="A25" s="527">
        <f>'Tabela I'!$F$1</f>
        <v>2023</v>
      </c>
      <c r="B25" s="527">
        <f>'Tabela I'!$F$2</f>
        <v>0</v>
      </c>
      <c r="C25" s="516">
        <f>'Tabela II'!B31</f>
        <v>0</v>
      </c>
      <c r="D25" s="516">
        <f>'Tabela II'!C31</f>
        <v>0</v>
      </c>
      <c r="E25" s="516">
        <f>'Tabela II'!D31</f>
        <v>0</v>
      </c>
      <c r="F25" s="516">
        <f>'Tabela II'!E31</f>
        <v>0</v>
      </c>
      <c r="G25" s="516">
        <f>'Tabela II'!G31</f>
        <v>0</v>
      </c>
      <c r="H25" s="516">
        <f>'Tabela II'!H31</f>
        <v>0</v>
      </c>
      <c r="I25" s="516">
        <f>'Tabela II'!I31</f>
        <v>0</v>
      </c>
      <c r="J25" s="516">
        <f>'Tabela II'!J31</f>
        <v>260</v>
      </c>
      <c r="K25" s="516">
        <f>'Tabela II'!K31</f>
        <v>0</v>
      </c>
      <c r="L25" s="516">
        <f>'Tabela II'!L31</f>
        <v>0</v>
      </c>
      <c r="M25" s="516">
        <f>'Tabela II'!M31</f>
        <v>0</v>
      </c>
      <c r="N25" s="516">
        <f>'Tabela II'!N31</f>
        <v>0</v>
      </c>
      <c r="O25" s="516" t="str">
        <f>'Tabela II'!O31</f>
        <v/>
      </c>
      <c r="P25" s="516" t="str">
        <f>'Tabela II'!P31</f>
        <v/>
      </c>
      <c r="Q25" s="516">
        <f>'Tabela II'!Q31</f>
        <v>0</v>
      </c>
      <c r="R25" s="516">
        <f>'Tabela II'!R31</f>
        <v>0</v>
      </c>
      <c r="S25" s="516">
        <f>'Tabela II'!S31</f>
        <v>0</v>
      </c>
      <c r="T25" s="516">
        <f>'Tabela II'!T31</f>
        <v>0</v>
      </c>
      <c r="U25" s="516" t="str">
        <f>'Tabela II'!U31</f>
        <v/>
      </c>
      <c r="V25" s="516" t="str">
        <f>'Tabela II'!V31</f>
        <v/>
      </c>
    </row>
    <row r="26" spans="1:22" s="357" customFormat="1" x14ac:dyDescent="0.2">
      <c r="A26" s="527">
        <f>'Tabela I'!$F$1</f>
        <v>2023</v>
      </c>
      <c r="B26" s="527">
        <f>'Tabela I'!$F$2</f>
        <v>0</v>
      </c>
      <c r="C26" s="516">
        <f>'Tabela II'!B32</f>
        <v>0</v>
      </c>
      <c r="D26" s="516">
        <f>'Tabela II'!C32</f>
        <v>0</v>
      </c>
      <c r="E26" s="516">
        <f>'Tabela II'!D32</f>
        <v>0</v>
      </c>
      <c r="F26" s="516">
        <f>'Tabela II'!E32</f>
        <v>0</v>
      </c>
      <c r="G26" s="516">
        <f>'Tabela II'!G32</f>
        <v>0</v>
      </c>
      <c r="H26" s="516">
        <f>'Tabela II'!H32</f>
        <v>0</v>
      </c>
      <c r="I26" s="516">
        <f>'Tabela II'!I32</f>
        <v>0</v>
      </c>
      <c r="J26" s="516">
        <f>'Tabela II'!J32</f>
        <v>260</v>
      </c>
      <c r="K26" s="516">
        <f>'Tabela II'!K32</f>
        <v>0</v>
      </c>
      <c r="L26" s="516">
        <f>'Tabela II'!L32</f>
        <v>0</v>
      </c>
      <c r="M26" s="516">
        <f>'Tabela II'!M32</f>
        <v>0</v>
      </c>
      <c r="N26" s="516">
        <f>'Tabela II'!N32</f>
        <v>0</v>
      </c>
      <c r="O26" s="516" t="str">
        <f>'Tabela II'!O32</f>
        <v/>
      </c>
      <c r="P26" s="516" t="str">
        <f>'Tabela II'!P32</f>
        <v/>
      </c>
      <c r="Q26" s="516">
        <f>'Tabela II'!Q32</f>
        <v>0</v>
      </c>
      <c r="R26" s="516">
        <f>'Tabela II'!R32</f>
        <v>0</v>
      </c>
      <c r="S26" s="516">
        <f>'Tabela II'!S32</f>
        <v>0</v>
      </c>
      <c r="T26" s="516">
        <f>'Tabela II'!T32</f>
        <v>0</v>
      </c>
      <c r="U26" s="516" t="str">
        <f>'Tabela II'!U32</f>
        <v/>
      </c>
      <c r="V26" s="516" t="str">
        <f>'Tabela II'!V32</f>
        <v/>
      </c>
    </row>
    <row r="27" spans="1:22" s="357" customFormat="1" x14ac:dyDescent="0.2">
      <c r="A27" s="527">
        <f>'Tabela I'!$F$1</f>
        <v>2023</v>
      </c>
      <c r="B27" s="527">
        <f>'Tabela I'!$F$2</f>
        <v>0</v>
      </c>
      <c r="C27" s="516">
        <f>'Tabela II'!B33</f>
        <v>0</v>
      </c>
      <c r="D27" s="516">
        <f>'Tabela II'!C33</f>
        <v>0</v>
      </c>
      <c r="E27" s="516">
        <f>'Tabela II'!D33</f>
        <v>0</v>
      </c>
      <c r="F27" s="516">
        <f>'Tabela II'!E33</f>
        <v>0</v>
      </c>
      <c r="G27" s="516">
        <f>'Tabela II'!G33</f>
        <v>0</v>
      </c>
      <c r="H27" s="516">
        <f>'Tabela II'!H33</f>
        <v>0</v>
      </c>
      <c r="I27" s="516">
        <f>'Tabela II'!I33</f>
        <v>0</v>
      </c>
      <c r="J27" s="516">
        <f>'Tabela II'!J33</f>
        <v>260</v>
      </c>
      <c r="K27" s="516">
        <f>'Tabela II'!K33</f>
        <v>0</v>
      </c>
      <c r="L27" s="516">
        <f>'Tabela II'!L33</f>
        <v>0</v>
      </c>
      <c r="M27" s="516">
        <f>'Tabela II'!M33</f>
        <v>0</v>
      </c>
      <c r="N27" s="516">
        <f>'Tabela II'!N33</f>
        <v>0</v>
      </c>
      <c r="O27" s="516" t="str">
        <f>'Tabela II'!O33</f>
        <v/>
      </c>
      <c r="P27" s="516" t="str">
        <f>'Tabela II'!P33</f>
        <v/>
      </c>
      <c r="Q27" s="516">
        <f>'Tabela II'!Q33</f>
        <v>0</v>
      </c>
      <c r="R27" s="516">
        <f>'Tabela II'!R33</f>
        <v>0</v>
      </c>
      <c r="S27" s="516">
        <f>'Tabela II'!S33</f>
        <v>0</v>
      </c>
      <c r="T27" s="516">
        <f>'Tabela II'!T33</f>
        <v>0</v>
      </c>
      <c r="U27" s="516" t="str">
        <f>'Tabela II'!U33</f>
        <v/>
      </c>
      <c r="V27" s="516" t="str">
        <f>'Tabela II'!V33</f>
        <v/>
      </c>
    </row>
    <row r="28" spans="1:22" s="357" customFormat="1" x14ac:dyDescent="0.2">
      <c r="A28" s="527">
        <f>'Tabela I'!$F$1</f>
        <v>2023</v>
      </c>
      <c r="B28" s="527">
        <f>'Tabela I'!$F$2</f>
        <v>0</v>
      </c>
      <c r="C28" s="516">
        <f>'Tabela II'!B34</f>
        <v>0</v>
      </c>
      <c r="D28" s="516">
        <f>'Tabela II'!C34</f>
        <v>0</v>
      </c>
      <c r="E28" s="516">
        <f>'Tabela II'!D34</f>
        <v>0</v>
      </c>
      <c r="F28" s="516">
        <f>'Tabela II'!E34</f>
        <v>0</v>
      </c>
      <c r="G28" s="516">
        <f>'Tabela II'!G34</f>
        <v>0</v>
      </c>
      <c r="H28" s="516">
        <f>'Tabela II'!H34</f>
        <v>0</v>
      </c>
      <c r="I28" s="516">
        <f>'Tabela II'!I34</f>
        <v>0</v>
      </c>
      <c r="J28" s="516">
        <f>'Tabela II'!J34</f>
        <v>260</v>
      </c>
      <c r="K28" s="516">
        <f>'Tabela II'!K34</f>
        <v>0</v>
      </c>
      <c r="L28" s="516">
        <f>'Tabela II'!L34</f>
        <v>0</v>
      </c>
      <c r="M28" s="516">
        <f>'Tabela II'!M34</f>
        <v>0</v>
      </c>
      <c r="N28" s="516">
        <f>'Tabela II'!N34</f>
        <v>0</v>
      </c>
      <c r="O28" s="516" t="str">
        <f>'Tabela II'!O34</f>
        <v/>
      </c>
      <c r="P28" s="516" t="str">
        <f>'Tabela II'!P34</f>
        <v/>
      </c>
      <c r="Q28" s="516">
        <f>'Tabela II'!Q34</f>
        <v>0</v>
      </c>
      <c r="R28" s="516">
        <f>'Tabela II'!R34</f>
        <v>0</v>
      </c>
      <c r="S28" s="516">
        <f>'Tabela II'!S34</f>
        <v>0</v>
      </c>
      <c r="T28" s="516">
        <f>'Tabela II'!T34</f>
        <v>0</v>
      </c>
      <c r="U28" s="516" t="str">
        <f>'Tabela II'!U34</f>
        <v/>
      </c>
      <c r="V28" s="516" t="str">
        <f>'Tabela II'!V34</f>
        <v/>
      </c>
    </row>
    <row r="29" spans="1:22" s="357" customFormat="1" x14ac:dyDescent="0.2">
      <c r="A29" s="527">
        <f>'Tabela I'!$F$1</f>
        <v>2023</v>
      </c>
      <c r="B29" s="527">
        <f>'Tabela I'!$F$2</f>
        <v>0</v>
      </c>
      <c r="C29" s="516">
        <f>'Tabela II'!B35</f>
        <v>0</v>
      </c>
      <c r="D29" s="516">
        <f>'Tabela II'!C35</f>
        <v>0</v>
      </c>
      <c r="E29" s="516">
        <f>'Tabela II'!D35</f>
        <v>0</v>
      </c>
      <c r="F29" s="516">
        <f>'Tabela II'!E35</f>
        <v>0</v>
      </c>
      <c r="G29" s="516">
        <f>'Tabela II'!G35</f>
        <v>0</v>
      </c>
      <c r="H29" s="516">
        <f>'Tabela II'!H35</f>
        <v>0</v>
      </c>
      <c r="I29" s="516">
        <f>'Tabela II'!I35</f>
        <v>0</v>
      </c>
      <c r="J29" s="516">
        <f>'Tabela II'!J35</f>
        <v>260</v>
      </c>
      <c r="K29" s="516">
        <f>'Tabela II'!K35</f>
        <v>0</v>
      </c>
      <c r="L29" s="516">
        <f>'Tabela II'!L35</f>
        <v>0</v>
      </c>
      <c r="M29" s="516">
        <f>'Tabela II'!M35</f>
        <v>0</v>
      </c>
      <c r="N29" s="516">
        <f>'Tabela II'!N35</f>
        <v>0</v>
      </c>
      <c r="O29" s="516" t="str">
        <f>'Tabela II'!O35</f>
        <v/>
      </c>
      <c r="P29" s="516" t="str">
        <f>'Tabela II'!P35</f>
        <v/>
      </c>
      <c r="Q29" s="516">
        <f>'Tabela II'!Q35</f>
        <v>0</v>
      </c>
      <c r="R29" s="516">
        <f>'Tabela II'!R35</f>
        <v>0</v>
      </c>
      <c r="S29" s="516">
        <f>'Tabela II'!S35</f>
        <v>0</v>
      </c>
      <c r="T29" s="516">
        <f>'Tabela II'!T35</f>
        <v>0</v>
      </c>
      <c r="U29" s="516" t="str">
        <f>'Tabela II'!U35</f>
        <v/>
      </c>
      <c r="V29" s="516" t="str">
        <f>'Tabela II'!V35</f>
        <v/>
      </c>
    </row>
    <row r="30" spans="1:22" s="357" customFormat="1" x14ac:dyDescent="0.2">
      <c r="A30" s="527">
        <f>'Tabela I'!$F$1</f>
        <v>2023</v>
      </c>
      <c r="B30" s="527">
        <f>'Tabela I'!$F$2</f>
        <v>0</v>
      </c>
      <c r="C30" s="516">
        <f>'Tabela II'!B36</f>
        <v>0</v>
      </c>
      <c r="D30" s="516">
        <f>'Tabela II'!C36</f>
        <v>0</v>
      </c>
      <c r="E30" s="516">
        <f>'Tabela II'!D36</f>
        <v>0</v>
      </c>
      <c r="F30" s="516">
        <f>'Tabela II'!E36</f>
        <v>0</v>
      </c>
      <c r="G30" s="516">
        <f>'Tabela II'!G36</f>
        <v>0</v>
      </c>
      <c r="H30" s="516">
        <f>'Tabela II'!H36</f>
        <v>0</v>
      </c>
      <c r="I30" s="516">
        <f>'Tabela II'!I36</f>
        <v>0</v>
      </c>
      <c r="J30" s="516">
        <f>'Tabela II'!J36</f>
        <v>260</v>
      </c>
      <c r="K30" s="516">
        <f>'Tabela II'!K36</f>
        <v>0</v>
      </c>
      <c r="L30" s="516">
        <f>'Tabela II'!L36</f>
        <v>0</v>
      </c>
      <c r="M30" s="516">
        <f>'Tabela II'!M36</f>
        <v>0</v>
      </c>
      <c r="N30" s="516">
        <f>'Tabela II'!N36</f>
        <v>0</v>
      </c>
      <c r="O30" s="516" t="str">
        <f>'Tabela II'!O36</f>
        <v/>
      </c>
      <c r="P30" s="516" t="str">
        <f>'Tabela II'!P36</f>
        <v/>
      </c>
      <c r="Q30" s="516">
        <f>'Tabela II'!Q36</f>
        <v>0</v>
      </c>
      <c r="R30" s="516">
        <f>'Tabela II'!R36</f>
        <v>0</v>
      </c>
      <c r="S30" s="516">
        <f>'Tabela II'!S36</f>
        <v>0</v>
      </c>
      <c r="T30" s="516">
        <f>'Tabela II'!T36</f>
        <v>0</v>
      </c>
      <c r="U30" s="516" t="str">
        <f>'Tabela II'!U36</f>
        <v/>
      </c>
      <c r="V30" s="516" t="str">
        <f>'Tabela II'!V36</f>
        <v/>
      </c>
    </row>
    <row r="31" spans="1:22" s="357" customFormat="1" x14ac:dyDescent="0.2">
      <c r="A31" s="527">
        <f>'Tabela I'!$F$1</f>
        <v>2023</v>
      </c>
      <c r="B31" s="527">
        <f>'Tabela I'!$F$2</f>
        <v>0</v>
      </c>
      <c r="C31" s="516">
        <f>'Tabela II'!B37</f>
        <v>0</v>
      </c>
      <c r="D31" s="516">
        <f>'Tabela II'!C37</f>
        <v>0</v>
      </c>
      <c r="E31" s="516">
        <f>'Tabela II'!D37</f>
        <v>0</v>
      </c>
      <c r="F31" s="516">
        <f>'Tabela II'!E37</f>
        <v>0</v>
      </c>
      <c r="G31" s="516">
        <f>'Tabela II'!G37</f>
        <v>0</v>
      </c>
      <c r="H31" s="516">
        <f>'Tabela II'!H37</f>
        <v>0</v>
      </c>
      <c r="I31" s="516">
        <f>'Tabela II'!I37</f>
        <v>0</v>
      </c>
      <c r="J31" s="516">
        <f>'Tabela II'!J37</f>
        <v>260</v>
      </c>
      <c r="K31" s="516">
        <f>'Tabela II'!K37</f>
        <v>0</v>
      </c>
      <c r="L31" s="516">
        <f>'Tabela II'!L37</f>
        <v>0</v>
      </c>
      <c r="M31" s="516">
        <f>'Tabela II'!M37</f>
        <v>0</v>
      </c>
      <c r="N31" s="516">
        <f>'Tabela II'!N37</f>
        <v>0</v>
      </c>
      <c r="O31" s="516" t="str">
        <f>'Tabela II'!O37</f>
        <v/>
      </c>
      <c r="P31" s="516" t="str">
        <f>'Tabela II'!P37</f>
        <v/>
      </c>
      <c r="Q31" s="516">
        <f>'Tabela II'!Q37</f>
        <v>0</v>
      </c>
      <c r="R31" s="516">
        <f>'Tabela II'!R37</f>
        <v>0</v>
      </c>
      <c r="S31" s="516">
        <f>'Tabela II'!S37</f>
        <v>0</v>
      </c>
      <c r="T31" s="516">
        <f>'Tabela II'!T37</f>
        <v>0</v>
      </c>
      <c r="U31" s="516" t="str">
        <f>'Tabela II'!U37</f>
        <v/>
      </c>
      <c r="V31" s="516" t="str">
        <f>'Tabela II'!V37</f>
        <v/>
      </c>
    </row>
    <row r="32" spans="1:22" s="357" customFormat="1" x14ac:dyDescent="0.2">
      <c r="A32" s="527">
        <f>'Tabela I'!$F$1</f>
        <v>2023</v>
      </c>
      <c r="B32" s="527">
        <f>'Tabela I'!$F$2</f>
        <v>0</v>
      </c>
      <c r="C32" s="516">
        <f>'Tabela II'!B38</f>
        <v>0</v>
      </c>
      <c r="D32" s="516">
        <f>'Tabela II'!C38</f>
        <v>0</v>
      </c>
      <c r="E32" s="516">
        <f>'Tabela II'!D38</f>
        <v>0</v>
      </c>
      <c r="F32" s="516">
        <f>'Tabela II'!E38</f>
        <v>0</v>
      </c>
      <c r="G32" s="516">
        <f>'Tabela II'!G38</f>
        <v>0</v>
      </c>
      <c r="H32" s="516">
        <f>'Tabela II'!H38</f>
        <v>0</v>
      </c>
      <c r="I32" s="516">
        <f>'Tabela II'!I38</f>
        <v>0</v>
      </c>
      <c r="J32" s="516">
        <f>'Tabela II'!J38</f>
        <v>260</v>
      </c>
      <c r="K32" s="516">
        <f>'Tabela II'!K38</f>
        <v>0</v>
      </c>
      <c r="L32" s="516">
        <f>'Tabela II'!L38</f>
        <v>0</v>
      </c>
      <c r="M32" s="516">
        <f>'Tabela II'!M38</f>
        <v>0</v>
      </c>
      <c r="N32" s="516">
        <f>'Tabela II'!N38</f>
        <v>0</v>
      </c>
      <c r="O32" s="516" t="str">
        <f>'Tabela II'!O38</f>
        <v/>
      </c>
      <c r="P32" s="516" t="str">
        <f>'Tabela II'!P38</f>
        <v/>
      </c>
      <c r="Q32" s="516">
        <f>'Tabela II'!Q38</f>
        <v>0</v>
      </c>
      <c r="R32" s="516">
        <f>'Tabela II'!R38</f>
        <v>0</v>
      </c>
      <c r="S32" s="516">
        <f>'Tabela II'!S38</f>
        <v>0</v>
      </c>
      <c r="T32" s="516">
        <f>'Tabela II'!T38</f>
        <v>0</v>
      </c>
      <c r="U32" s="516" t="str">
        <f>'Tabela II'!U38</f>
        <v/>
      </c>
      <c r="V32" s="516" t="str">
        <f>'Tabela II'!V38</f>
        <v/>
      </c>
    </row>
    <row r="33" spans="1:22" s="357" customFormat="1" x14ac:dyDescent="0.2">
      <c r="A33" s="527">
        <f>'Tabela I'!$F$1</f>
        <v>2023</v>
      </c>
      <c r="B33" s="527">
        <f>'Tabela I'!$F$2</f>
        <v>0</v>
      </c>
      <c r="C33" s="516">
        <f>'Tabela II'!B39</f>
        <v>0</v>
      </c>
      <c r="D33" s="516">
        <f>'Tabela II'!C39</f>
        <v>0</v>
      </c>
      <c r="E33" s="516">
        <f>'Tabela II'!D39</f>
        <v>0</v>
      </c>
      <c r="F33" s="516">
        <f>'Tabela II'!E39</f>
        <v>0</v>
      </c>
      <c r="G33" s="516">
        <f>'Tabela II'!G39</f>
        <v>0</v>
      </c>
      <c r="H33" s="516">
        <f>'Tabela II'!H39</f>
        <v>0</v>
      </c>
      <c r="I33" s="516">
        <f>'Tabela II'!I39</f>
        <v>0</v>
      </c>
      <c r="J33" s="516">
        <f>'Tabela II'!J39</f>
        <v>260</v>
      </c>
      <c r="K33" s="516">
        <f>'Tabela II'!K39</f>
        <v>0</v>
      </c>
      <c r="L33" s="516">
        <f>'Tabela II'!L39</f>
        <v>0</v>
      </c>
      <c r="M33" s="516">
        <f>'Tabela II'!M39</f>
        <v>0</v>
      </c>
      <c r="N33" s="516">
        <f>'Tabela II'!N39</f>
        <v>0</v>
      </c>
      <c r="O33" s="516" t="str">
        <f>'Tabela II'!O39</f>
        <v/>
      </c>
      <c r="P33" s="516" t="str">
        <f>'Tabela II'!P39</f>
        <v/>
      </c>
      <c r="Q33" s="516">
        <f>'Tabela II'!Q39</f>
        <v>0</v>
      </c>
      <c r="R33" s="516">
        <f>'Tabela II'!R39</f>
        <v>0</v>
      </c>
      <c r="S33" s="516">
        <f>'Tabela II'!S39</f>
        <v>0</v>
      </c>
      <c r="T33" s="516">
        <f>'Tabela II'!T39</f>
        <v>0</v>
      </c>
      <c r="U33" s="516" t="str">
        <f>'Tabela II'!U39</f>
        <v/>
      </c>
      <c r="V33" s="516" t="str">
        <f>'Tabela II'!V39</f>
        <v/>
      </c>
    </row>
    <row r="34" spans="1:22" s="357" customFormat="1" x14ac:dyDescent="0.2">
      <c r="A34" s="527">
        <f>'Tabela I'!$F$1</f>
        <v>2023</v>
      </c>
      <c r="B34" s="527">
        <f>'Tabela I'!$F$2</f>
        <v>0</v>
      </c>
      <c r="C34" s="516">
        <f>'Tabela II'!B40</f>
        <v>0</v>
      </c>
      <c r="D34" s="516">
        <f>'Tabela II'!C40</f>
        <v>0</v>
      </c>
      <c r="E34" s="516">
        <f>'Tabela II'!D40</f>
        <v>0</v>
      </c>
      <c r="F34" s="516">
        <f>'Tabela II'!E40</f>
        <v>0</v>
      </c>
      <c r="G34" s="516">
        <f>'Tabela II'!G40</f>
        <v>0</v>
      </c>
      <c r="H34" s="516">
        <f>'Tabela II'!H40</f>
        <v>0</v>
      </c>
      <c r="I34" s="516">
        <f>'Tabela II'!I40</f>
        <v>0</v>
      </c>
      <c r="J34" s="516">
        <f>'Tabela II'!J40</f>
        <v>260</v>
      </c>
      <c r="K34" s="516">
        <f>'Tabela II'!K40</f>
        <v>0</v>
      </c>
      <c r="L34" s="516">
        <f>'Tabela II'!L40</f>
        <v>0</v>
      </c>
      <c r="M34" s="516">
        <f>'Tabela II'!M40</f>
        <v>0</v>
      </c>
      <c r="N34" s="516">
        <f>'Tabela II'!N40</f>
        <v>0</v>
      </c>
      <c r="O34" s="516" t="str">
        <f>'Tabela II'!O40</f>
        <v/>
      </c>
      <c r="P34" s="516" t="str">
        <f>'Tabela II'!P40</f>
        <v/>
      </c>
      <c r="Q34" s="516">
        <f>'Tabela II'!Q40</f>
        <v>0</v>
      </c>
      <c r="R34" s="516">
        <f>'Tabela II'!R40</f>
        <v>0</v>
      </c>
      <c r="S34" s="516">
        <f>'Tabela II'!S40</f>
        <v>0</v>
      </c>
      <c r="T34" s="516">
        <f>'Tabela II'!T40</f>
        <v>0</v>
      </c>
      <c r="U34" s="516" t="str">
        <f>'Tabela II'!U40</f>
        <v/>
      </c>
      <c r="V34" s="516" t="str">
        <f>'Tabela II'!V40</f>
        <v/>
      </c>
    </row>
    <row r="35" spans="1:22" s="357" customFormat="1" x14ac:dyDescent="0.2">
      <c r="A35" s="527">
        <f>'Tabela I'!$F$1</f>
        <v>2023</v>
      </c>
      <c r="B35" s="527">
        <f>'Tabela I'!$F$2</f>
        <v>0</v>
      </c>
      <c r="C35" s="516">
        <f>'Tabela II'!B41</f>
        <v>0</v>
      </c>
      <c r="D35" s="516">
        <f>'Tabela II'!C41</f>
        <v>0</v>
      </c>
      <c r="E35" s="516">
        <f>'Tabela II'!D41</f>
        <v>0</v>
      </c>
      <c r="F35" s="516">
        <f>'Tabela II'!E41</f>
        <v>0</v>
      </c>
      <c r="G35" s="516">
        <f>'Tabela II'!G41</f>
        <v>0</v>
      </c>
      <c r="H35" s="516">
        <f>'Tabela II'!H41</f>
        <v>0</v>
      </c>
      <c r="I35" s="516">
        <f>'Tabela II'!I41</f>
        <v>0</v>
      </c>
      <c r="J35" s="516">
        <f>'Tabela II'!J41</f>
        <v>260</v>
      </c>
      <c r="K35" s="516">
        <f>'Tabela II'!K41</f>
        <v>0</v>
      </c>
      <c r="L35" s="516">
        <f>'Tabela II'!L41</f>
        <v>0</v>
      </c>
      <c r="M35" s="516">
        <f>'Tabela II'!M41</f>
        <v>0</v>
      </c>
      <c r="N35" s="516">
        <f>'Tabela II'!N41</f>
        <v>0</v>
      </c>
      <c r="O35" s="516" t="str">
        <f>'Tabela II'!O41</f>
        <v/>
      </c>
      <c r="P35" s="516" t="str">
        <f>'Tabela II'!P41</f>
        <v/>
      </c>
      <c r="Q35" s="516">
        <f>'Tabela II'!Q41</f>
        <v>0</v>
      </c>
      <c r="R35" s="516">
        <f>'Tabela II'!R41</f>
        <v>0</v>
      </c>
      <c r="S35" s="516">
        <f>'Tabela II'!S41</f>
        <v>0</v>
      </c>
      <c r="T35" s="516">
        <f>'Tabela II'!T41</f>
        <v>0</v>
      </c>
      <c r="U35" s="516" t="str">
        <f>'Tabela II'!U41</f>
        <v/>
      </c>
      <c r="V35" s="516" t="str">
        <f>'Tabela II'!V41</f>
        <v/>
      </c>
    </row>
    <row r="36" spans="1:22" s="357" customFormat="1" x14ac:dyDescent="0.2">
      <c r="A36" s="527">
        <f>'Tabela I'!$F$1</f>
        <v>2023</v>
      </c>
      <c r="B36" s="527">
        <f>'Tabela I'!$F$2</f>
        <v>0</v>
      </c>
      <c r="C36" s="516">
        <f>'Tabela II'!B42</f>
        <v>0</v>
      </c>
      <c r="D36" s="516">
        <f>'Tabela II'!C42</f>
        <v>0</v>
      </c>
      <c r="E36" s="516">
        <f>'Tabela II'!D42</f>
        <v>0</v>
      </c>
      <c r="F36" s="516">
        <f>'Tabela II'!E42</f>
        <v>0</v>
      </c>
      <c r="G36" s="516">
        <f>'Tabela II'!G42</f>
        <v>0</v>
      </c>
      <c r="H36" s="516">
        <f>'Tabela II'!H42</f>
        <v>0</v>
      </c>
      <c r="I36" s="516">
        <f>'Tabela II'!I42</f>
        <v>0</v>
      </c>
      <c r="J36" s="516">
        <f>'Tabela II'!J42</f>
        <v>260</v>
      </c>
      <c r="K36" s="516">
        <f>'Tabela II'!K42</f>
        <v>0</v>
      </c>
      <c r="L36" s="516">
        <f>'Tabela II'!L42</f>
        <v>0</v>
      </c>
      <c r="M36" s="516">
        <f>'Tabela II'!M42</f>
        <v>0</v>
      </c>
      <c r="N36" s="516">
        <f>'Tabela II'!N42</f>
        <v>0</v>
      </c>
      <c r="O36" s="516" t="str">
        <f>'Tabela II'!O42</f>
        <v/>
      </c>
      <c r="P36" s="516" t="str">
        <f>'Tabela II'!P42</f>
        <v/>
      </c>
      <c r="Q36" s="516">
        <f>'Tabela II'!Q42</f>
        <v>0</v>
      </c>
      <c r="R36" s="516">
        <f>'Tabela II'!R42</f>
        <v>0</v>
      </c>
      <c r="S36" s="516">
        <f>'Tabela II'!S42</f>
        <v>0</v>
      </c>
      <c r="T36" s="516">
        <f>'Tabela II'!T42</f>
        <v>0</v>
      </c>
      <c r="U36" s="516" t="str">
        <f>'Tabela II'!U42</f>
        <v/>
      </c>
      <c r="V36" s="516" t="str">
        <f>'Tabela II'!V42</f>
        <v/>
      </c>
    </row>
    <row r="37" spans="1:22" s="357" customFormat="1" x14ac:dyDescent="0.2">
      <c r="A37" s="527">
        <f>'Tabela I'!$F$1</f>
        <v>2023</v>
      </c>
      <c r="B37" s="527">
        <f>'Tabela I'!$F$2</f>
        <v>0</v>
      </c>
      <c r="C37" s="516">
        <f>'Tabela II'!B43</f>
        <v>0</v>
      </c>
      <c r="D37" s="516">
        <f>'Tabela II'!C43</f>
        <v>0</v>
      </c>
      <c r="E37" s="516">
        <f>'Tabela II'!D43</f>
        <v>0</v>
      </c>
      <c r="F37" s="516">
        <f>'Tabela II'!E43</f>
        <v>0</v>
      </c>
      <c r="G37" s="516">
        <f>'Tabela II'!G43</f>
        <v>0</v>
      </c>
      <c r="H37" s="516">
        <f>'Tabela II'!H43</f>
        <v>0</v>
      </c>
      <c r="I37" s="516">
        <f>'Tabela II'!I43</f>
        <v>0</v>
      </c>
      <c r="J37" s="516">
        <f>'Tabela II'!J43</f>
        <v>260</v>
      </c>
      <c r="K37" s="516">
        <f>'Tabela II'!K43</f>
        <v>0</v>
      </c>
      <c r="L37" s="516">
        <f>'Tabela II'!L43</f>
        <v>0</v>
      </c>
      <c r="M37" s="516">
        <f>'Tabela II'!M43</f>
        <v>0</v>
      </c>
      <c r="N37" s="516">
        <f>'Tabela II'!N43</f>
        <v>0</v>
      </c>
      <c r="O37" s="516" t="str">
        <f>'Tabela II'!O43</f>
        <v/>
      </c>
      <c r="P37" s="516" t="str">
        <f>'Tabela II'!P43</f>
        <v/>
      </c>
      <c r="Q37" s="516">
        <f>'Tabela II'!Q43</f>
        <v>0</v>
      </c>
      <c r="R37" s="516">
        <f>'Tabela II'!R43</f>
        <v>0</v>
      </c>
      <c r="S37" s="516">
        <f>'Tabela II'!S43</f>
        <v>0</v>
      </c>
      <c r="T37" s="516">
        <f>'Tabela II'!T43</f>
        <v>0</v>
      </c>
      <c r="U37" s="516" t="str">
        <f>'Tabela II'!U43</f>
        <v/>
      </c>
      <c r="V37" s="516" t="str">
        <f>'Tabela II'!V43</f>
        <v/>
      </c>
    </row>
    <row r="38" spans="1:22" s="357" customFormat="1" x14ac:dyDescent="0.2">
      <c r="A38" s="527">
        <f>'Tabela I'!$F$1</f>
        <v>2023</v>
      </c>
      <c r="B38" s="527">
        <f>'Tabela I'!$F$2</f>
        <v>0</v>
      </c>
      <c r="C38" s="516">
        <f>'Tabela II'!B44</f>
        <v>0</v>
      </c>
      <c r="D38" s="516">
        <f>'Tabela II'!C44</f>
        <v>0</v>
      </c>
      <c r="E38" s="516">
        <f>'Tabela II'!D44</f>
        <v>0</v>
      </c>
      <c r="F38" s="516">
        <f>'Tabela II'!E44</f>
        <v>0</v>
      </c>
      <c r="G38" s="516">
        <f>'Tabela II'!G44</f>
        <v>0</v>
      </c>
      <c r="H38" s="516">
        <f>'Tabela II'!H44</f>
        <v>0</v>
      </c>
      <c r="I38" s="516">
        <f>'Tabela II'!I44</f>
        <v>0</v>
      </c>
      <c r="J38" s="516">
        <f>'Tabela II'!J44</f>
        <v>260</v>
      </c>
      <c r="K38" s="516">
        <f>'Tabela II'!K44</f>
        <v>0</v>
      </c>
      <c r="L38" s="516">
        <f>'Tabela II'!L44</f>
        <v>0</v>
      </c>
      <c r="M38" s="516">
        <f>'Tabela II'!M44</f>
        <v>0</v>
      </c>
      <c r="N38" s="516">
        <f>'Tabela II'!N44</f>
        <v>0</v>
      </c>
      <c r="O38" s="516" t="str">
        <f>'Tabela II'!O44</f>
        <v/>
      </c>
      <c r="P38" s="516" t="str">
        <f>'Tabela II'!P44</f>
        <v/>
      </c>
      <c r="Q38" s="516">
        <f>'Tabela II'!Q44</f>
        <v>0</v>
      </c>
      <c r="R38" s="516">
        <f>'Tabela II'!R44</f>
        <v>0</v>
      </c>
      <c r="S38" s="516">
        <f>'Tabela II'!S44</f>
        <v>0</v>
      </c>
      <c r="T38" s="516">
        <f>'Tabela II'!T44</f>
        <v>0</v>
      </c>
      <c r="U38" s="516" t="str">
        <f>'Tabela II'!U44</f>
        <v/>
      </c>
      <c r="V38" s="516" t="str">
        <f>'Tabela II'!V44</f>
        <v/>
      </c>
    </row>
    <row r="39" spans="1:22" s="357" customFormat="1" x14ac:dyDescent="0.2">
      <c r="A39" s="527">
        <f>'Tabela I'!$F$1</f>
        <v>2023</v>
      </c>
      <c r="B39" s="527">
        <f>'Tabela I'!$F$2</f>
        <v>0</v>
      </c>
      <c r="C39" s="516">
        <f>'Tabela II'!B45</f>
        <v>0</v>
      </c>
      <c r="D39" s="516">
        <f>'Tabela II'!C45</f>
        <v>0</v>
      </c>
      <c r="E39" s="516">
        <f>'Tabela II'!D45</f>
        <v>0</v>
      </c>
      <c r="F39" s="516">
        <f>'Tabela II'!E45</f>
        <v>0</v>
      </c>
      <c r="G39" s="516">
        <f>'Tabela II'!G45</f>
        <v>0</v>
      </c>
      <c r="H39" s="516">
        <f>'Tabela II'!H45</f>
        <v>0</v>
      </c>
      <c r="I39" s="516">
        <f>'Tabela II'!I45</f>
        <v>0</v>
      </c>
      <c r="J39" s="516">
        <f>'Tabela II'!J45</f>
        <v>260</v>
      </c>
      <c r="K39" s="516">
        <f>'Tabela II'!K45</f>
        <v>0</v>
      </c>
      <c r="L39" s="516">
        <f>'Tabela II'!L45</f>
        <v>0</v>
      </c>
      <c r="M39" s="516">
        <f>'Tabela II'!M45</f>
        <v>0</v>
      </c>
      <c r="N39" s="516">
        <f>'Tabela II'!N45</f>
        <v>0</v>
      </c>
      <c r="O39" s="516" t="str">
        <f>'Tabela II'!O45</f>
        <v/>
      </c>
      <c r="P39" s="516" t="str">
        <f>'Tabela II'!P45</f>
        <v/>
      </c>
      <c r="Q39" s="516">
        <f>'Tabela II'!Q45</f>
        <v>0</v>
      </c>
      <c r="R39" s="516">
        <f>'Tabela II'!R45</f>
        <v>0</v>
      </c>
      <c r="S39" s="516">
        <f>'Tabela II'!S45</f>
        <v>0</v>
      </c>
      <c r="T39" s="516">
        <f>'Tabela II'!T45</f>
        <v>0</v>
      </c>
      <c r="U39" s="516" t="str">
        <f>'Tabela II'!U45</f>
        <v/>
      </c>
      <c r="V39" s="516" t="str">
        <f>'Tabela II'!V45</f>
        <v/>
      </c>
    </row>
    <row r="40" spans="1:22" s="357" customFormat="1" x14ac:dyDescent="0.2">
      <c r="A40" s="527">
        <f>'Tabela I'!$F$1</f>
        <v>2023</v>
      </c>
      <c r="B40" s="527">
        <f>'Tabela I'!$F$2</f>
        <v>0</v>
      </c>
      <c r="C40" s="516">
        <f>'Tabela II'!B46</f>
        <v>0</v>
      </c>
      <c r="D40" s="516">
        <f>'Tabela II'!C46</f>
        <v>0</v>
      </c>
      <c r="E40" s="516">
        <f>'Tabela II'!D46</f>
        <v>0</v>
      </c>
      <c r="F40" s="516">
        <f>'Tabela II'!E46</f>
        <v>0</v>
      </c>
      <c r="G40" s="516">
        <f>'Tabela II'!G46</f>
        <v>0</v>
      </c>
      <c r="H40" s="516">
        <f>'Tabela II'!H46</f>
        <v>0</v>
      </c>
      <c r="I40" s="516">
        <f>'Tabela II'!I46</f>
        <v>0</v>
      </c>
      <c r="J40" s="516">
        <f>'Tabela II'!J46</f>
        <v>260</v>
      </c>
      <c r="K40" s="516">
        <f>'Tabela II'!K46</f>
        <v>0</v>
      </c>
      <c r="L40" s="516">
        <f>'Tabela II'!L46</f>
        <v>0</v>
      </c>
      <c r="M40" s="516">
        <f>'Tabela II'!M46</f>
        <v>0</v>
      </c>
      <c r="N40" s="516">
        <f>'Tabela II'!N46</f>
        <v>0</v>
      </c>
      <c r="O40" s="516" t="str">
        <f>'Tabela II'!O46</f>
        <v/>
      </c>
      <c r="P40" s="516" t="str">
        <f>'Tabela II'!P46</f>
        <v/>
      </c>
      <c r="Q40" s="516">
        <f>'Tabela II'!Q46</f>
        <v>0</v>
      </c>
      <c r="R40" s="516">
        <f>'Tabela II'!R46</f>
        <v>0</v>
      </c>
      <c r="S40" s="516">
        <f>'Tabela II'!S46</f>
        <v>0</v>
      </c>
      <c r="T40" s="516">
        <f>'Tabela II'!T46</f>
        <v>0</v>
      </c>
      <c r="U40" s="516" t="str">
        <f>'Tabela II'!U46</f>
        <v/>
      </c>
      <c r="V40" s="516" t="str">
        <f>'Tabela II'!V46</f>
        <v/>
      </c>
    </row>
    <row r="41" spans="1:22" s="357" customFormat="1" x14ac:dyDescent="0.2">
      <c r="A41" s="527">
        <f>'Tabela I'!$F$1</f>
        <v>2023</v>
      </c>
      <c r="B41" s="527">
        <f>'Tabela I'!$F$2</f>
        <v>0</v>
      </c>
      <c r="C41" s="516">
        <f>'Tabela II'!B47</f>
        <v>0</v>
      </c>
      <c r="D41" s="516">
        <f>'Tabela II'!C47</f>
        <v>0</v>
      </c>
      <c r="E41" s="516">
        <f>'Tabela II'!D47</f>
        <v>0</v>
      </c>
      <c r="F41" s="516">
        <f>'Tabela II'!E47</f>
        <v>0</v>
      </c>
      <c r="G41" s="516">
        <f>'Tabela II'!G47</f>
        <v>0</v>
      </c>
      <c r="H41" s="516">
        <f>'Tabela II'!H47</f>
        <v>0</v>
      </c>
      <c r="I41" s="516">
        <f>'Tabela II'!I47</f>
        <v>0</v>
      </c>
      <c r="J41" s="516">
        <f>'Tabela II'!J47</f>
        <v>260</v>
      </c>
      <c r="K41" s="516">
        <f>'Tabela II'!K47</f>
        <v>0</v>
      </c>
      <c r="L41" s="516">
        <f>'Tabela II'!L47</f>
        <v>0</v>
      </c>
      <c r="M41" s="516">
        <f>'Tabela II'!M47</f>
        <v>0</v>
      </c>
      <c r="N41" s="516">
        <f>'Tabela II'!N47</f>
        <v>0</v>
      </c>
      <c r="O41" s="516" t="str">
        <f>'Tabela II'!O47</f>
        <v/>
      </c>
      <c r="P41" s="516" t="str">
        <f>'Tabela II'!P47</f>
        <v/>
      </c>
      <c r="Q41" s="516">
        <f>'Tabela II'!Q47</f>
        <v>0</v>
      </c>
      <c r="R41" s="516">
        <f>'Tabela II'!R47</f>
        <v>0</v>
      </c>
      <c r="S41" s="516">
        <f>'Tabela II'!S47</f>
        <v>0</v>
      </c>
      <c r="T41" s="516">
        <f>'Tabela II'!T47</f>
        <v>0</v>
      </c>
      <c r="U41" s="516" t="str">
        <f>'Tabela II'!U47</f>
        <v/>
      </c>
      <c r="V41" s="516" t="str">
        <f>'Tabela II'!V47</f>
        <v/>
      </c>
    </row>
    <row r="42" spans="1:22" s="357" customFormat="1" x14ac:dyDescent="0.2">
      <c r="A42" s="527">
        <f>'Tabela I'!$F$1</f>
        <v>2023</v>
      </c>
      <c r="B42" s="527">
        <f>'Tabela I'!$F$2</f>
        <v>0</v>
      </c>
      <c r="C42" s="516">
        <f>'Tabela II'!B48</f>
        <v>0</v>
      </c>
      <c r="D42" s="516">
        <f>'Tabela II'!C48</f>
        <v>0</v>
      </c>
      <c r="E42" s="516">
        <f>'Tabela II'!D48</f>
        <v>0</v>
      </c>
      <c r="F42" s="516">
        <f>'Tabela II'!E48</f>
        <v>0</v>
      </c>
      <c r="G42" s="516">
        <f>'Tabela II'!G48</f>
        <v>0</v>
      </c>
      <c r="H42" s="516">
        <f>'Tabela II'!H48</f>
        <v>0</v>
      </c>
      <c r="I42" s="516">
        <f>'Tabela II'!I48</f>
        <v>0</v>
      </c>
      <c r="J42" s="516">
        <f>'Tabela II'!J48</f>
        <v>260</v>
      </c>
      <c r="K42" s="516">
        <f>'Tabela II'!K48</f>
        <v>0</v>
      </c>
      <c r="L42" s="516">
        <f>'Tabela II'!L48</f>
        <v>0</v>
      </c>
      <c r="M42" s="516">
        <f>'Tabela II'!M48</f>
        <v>0</v>
      </c>
      <c r="N42" s="516">
        <f>'Tabela II'!N48</f>
        <v>0</v>
      </c>
      <c r="O42" s="516" t="str">
        <f>'Tabela II'!O48</f>
        <v/>
      </c>
      <c r="P42" s="516" t="str">
        <f>'Tabela II'!P48</f>
        <v/>
      </c>
      <c r="Q42" s="516">
        <f>'Tabela II'!Q48</f>
        <v>0</v>
      </c>
      <c r="R42" s="516">
        <f>'Tabela II'!R48</f>
        <v>0</v>
      </c>
      <c r="S42" s="516">
        <f>'Tabela II'!S48</f>
        <v>0</v>
      </c>
      <c r="T42" s="516">
        <f>'Tabela II'!T48</f>
        <v>0</v>
      </c>
      <c r="U42" s="516" t="str">
        <f>'Tabela II'!U48</f>
        <v/>
      </c>
      <c r="V42" s="516" t="str">
        <f>'Tabela II'!V48</f>
        <v/>
      </c>
    </row>
    <row r="43" spans="1:22" s="357" customFormat="1" x14ac:dyDescent="0.2">
      <c r="A43" s="527">
        <f>'Tabela I'!$F$1</f>
        <v>2023</v>
      </c>
      <c r="B43" s="527">
        <f>'Tabela I'!$F$2</f>
        <v>0</v>
      </c>
      <c r="C43" s="516">
        <f>'Tabela II'!B49</f>
        <v>0</v>
      </c>
      <c r="D43" s="516">
        <f>'Tabela II'!C49</f>
        <v>0</v>
      </c>
      <c r="E43" s="516">
        <f>'Tabela II'!D49</f>
        <v>0</v>
      </c>
      <c r="F43" s="516">
        <f>'Tabela II'!E49</f>
        <v>0</v>
      </c>
      <c r="G43" s="516">
        <f>'Tabela II'!G49</f>
        <v>0</v>
      </c>
      <c r="H43" s="516">
        <f>'Tabela II'!H49</f>
        <v>0</v>
      </c>
      <c r="I43" s="516">
        <f>'Tabela II'!I49</f>
        <v>0</v>
      </c>
      <c r="J43" s="516">
        <f>'Tabela II'!J49</f>
        <v>260</v>
      </c>
      <c r="K43" s="516">
        <f>'Tabela II'!K49</f>
        <v>0</v>
      </c>
      <c r="L43" s="516">
        <f>'Tabela II'!L49</f>
        <v>0</v>
      </c>
      <c r="M43" s="516">
        <f>'Tabela II'!M49</f>
        <v>0</v>
      </c>
      <c r="N43" s="516">
        <f>'Tabela II'!N49</f>
        <v>0</v>
      </c>
      <c r="O43" s="516" t="str">
        <f>'Tabela II'!O49</f>
        <v/>
      </c>
      <c r="P43" s="516" t="str">
        <f>'Tabela II'!P49</f>
        <v/>
      </c>
      <c r="Q43" s="516">
        <f>'Tabela II'!Q49</f>
        <v>0</v>
      </c>
      <c r="R43" s="516">
        <f>'Tabela II'!R49</f>
        <v>0</v>
      </c>
      <c r="S43" s="516">
        <f>'Tabela II'!S49</f>
        <v>0</v>
      </c>
      <c r="T43" s="516">
        <f>'Tabela II'!T49</f>
        <v>0</v>
      </c>
      <c r="U43" s="516" t="str">
        <f>'Tabela II'!U49</f>
        <v/>
      </c>
      <c r="V43" s="516" t="str">
        <f>'Tabela II'!V49</f>
        <v/>
      </c>
    </row>
    <row r="44" spans="1:22" s="357" customFormat="1" x14ac:dyDescent="0.2">
      <c r="A44" s="527">
        <f>'Tabela I'!$F$1</f>
        <v>2023</v>
      </c>
      <c r="B44" s="527">
        <f>'Tabela I'!$F$2</f>
        <v>0</v>
      </c>
      <c r="C44" s="516">
        <f>'Tabela II'!B50</f>
        <v>0</v>
      </c>
      <c r="D44" s="516">
        <f>'Tabela II'!C50</f>
        <v>0</v>
      </c>
      <c r="E44" s="516">
        <f>'Tabela II'!D50</f>
        <v>0</v>
      </c>
      <c r="F44" s="516">
        <f>'Tabela II'!E50</f>
        <v>0</v>
      </c>
      <c r="G44" s="516">
        <f>'Tabela II'!G50</f>
        <v>0</v>
      </c>
      <c r="H44" s="516">
        <f>'Tabela II'!H50</f>
        <v>0</v>
      </c>
      <c r="I44" s="516">
        <f>'Tabela II'!I50</f>
        <v>0</v>
      </c>
      <c r="J44" s="516">
        <f>'Tabela II'!J50</f>
        <v>260</v>
      </c>
      <c r="K44" s="516">
        <f>'Tabela II'!K50</f>
        <v>0</v>
      </c>
      <c r="L44" s="516">
        <f>'Tabela II'!L50</f>
        <v>0</v>
      </c>
      <c r="M44" s="516">
        <f>'Tabela II'!M50</f>
        <v>0</v>
      </c>
      <c r="N44" s="516">
        <f>'Tabela II'!N50</f>
        <v>0</v>
      </c>
      <c r="O44" s="516" t="str">
        <f>'Tabela II'!O50</f>
        <v/>
      </c>
      <c r="P44" s="516" t="str">
        <f>'Tabela II'!P50</f>
        <v/>
      </c>
      <c r="Q44" s="516">
        <f>'Tabela II'!Q50</f>
        <v>0</v>
      </c>
      <c r="R44" s="516">
        <f>'Tabela II'!R50</f>
        <v>0</v>
      </c>
      <c r="S44" s="516">
        <f>'Tabela II'!S50</f>
        <v>0</v>
      </c>
      <c r="T44" s="516">
        <f>'Tabela II'!T50</f>
        <v>0</v>
      </c>
      <c r="U44" s="516" t="str">
        <f>'Tabela II'!U50</f>
        <v/>
      </c>
      <c r="V44" s="516" t="str">
        <f>'Tabela II'!V50</f>
        <v/>
      </c>
    </row>
    <row r="45" spans="1:22" s="357" customFormat="1" x14ac:dyDescent="0.2">
      <c r="A45" s="527">
        <f>'Tabela I'!$F$1</f>
        <v>2023</v>
      </c>
      <c r="B45" s="527">
        <f>'Tabela I'!$F$2</f>
        <v>0</v>
      </c>
      <c r="C45" s="516">
        <f>'Tabela II'!B51</f>
        <v>0</v>
      </c>
      <c r="D45" s="516">
        <f>'Tabela II'!C51</f>
        <v>0</v>
      </c>
      <c r="E45" s="516">
        <f>'Tabela II'!D51</f>
        <v>0</v>
      </c>
      <c r="F45" s="516">
        <f>'Tabela II'!E51</f>
        <v>0</v>
      </c>
      <c r="G45" s="516">
        <f>'Tabela II'!G51</f>
        <v>0</v>
      </c>
      <c r="H45" s="516">
        <f>'Tabela II'!H51</f>
        <v>0</v>
      </c>
      <c r="I45" s="516">
        <f>'Tabela II'!I51</f>
        <v>0</v>
      </c>
      <c r="J45" s="516">
        <f>'Tabela II'!J51</f>
        <v>260</v>
      </c>
      <c r="K45" s="516">
        <f>'Tabela II'!K51</f>
        <v>0</v>
      </c>
      <c r="L45" s="516">
        <f>'Tabela II'!L51</f>
        <v>0</v>
      </c>
      <c r="M45" s="516">
        <f>'Tabela II'!M51</f>
        <v>0</v>
      </c>
      <c r="N45" s="516">
        <f>'Tabela II'!N51</f>
        <v>0</v>
      </c>
      <c r="O45" s="516" t="str">
        <f>'Tabela II'!O51</f>
        <v/>
      </c>
      <c r="P45" s="516" t="str">
        <f>'Tabela II'!P51</f>
        <v/>
      </c>
      <c r="Q45" s="516">
        <f>'Tabela II'!Q51</f>
        <v>0</v>
      </c>
      <c r="R45" s="516">
        <f>'Tabela II'!R51</f>
        <v>0</v>
      </c>
      <c r="S45" s="516">
        <f>'Tabela II'!S51</f>
        <v>0</v>
      </c>
      <c r="T45" s="516">
        <f>'Tabela II'!T51</f>
        <v>0</v>
      </c>
      <c r="U45" s="516" t="str">
        <f>'Tabela II'!U51</f>
        <v/>
      </c>
      <c r="V45" s="516" t="str">
        <f>'Tabela II'!V51</f>
        <v/>
      </c>
    </row>
    <row r="46" spans="1:22" s="357" customFormat="1" x14ac:dyDescent="0.2">
      <c r="A46" s="527">
        <f>'Tabela I'!$F$1</f>
        <v>2023</v>
      </c>
      <c r="B46" s="527">
        <f>'Tabela I'!$F$2</f>
        <v>0</v>
      </c>
      <c r="C46" s="516">
        <f>'Tabela II'!B52</f>
        <v>0</v>
      </c>
      <c r="D46" s="516">
        <f>'Tabela II'!C52</f>
        <v>0</v>
      </c>
      <c r="E46" s="516">
        <f>'Tabela II'!D52</f>
        <v>0</v>
      </c>
      <c r="F46" s="516">
        <f>'Tabela II'!E52</f>
        <v>0</v>
      </c>
      <c r="G46" s="516">
        <f>'Tabela II'!G52</f>
        <v>0</v>
      </c>
      <c r="H46" s="516">
        <f>'Tabela II'!H52</f>
        <v>0</v>
      </c>
      <c r="I46" s="516">
        <f>'Tabela II'!I52</f>
        <v>0</v>
      </c>
      <c r="J46" s="516">
        <f>'Tabela II'!J52</f>
        <v>260</v>
      </c>
      <c r="K46" s="516">
        <f>'Tabela II'!K52</f>
        <v>0</v>
      </c>
      <c r="L46" s="516">
        <f>'Tabela II'!L52</f>
        <v>0</v>
      </c>
      <c r="M46" s="516">
        <f>'Tabela II'!M52</f>
        <v>0</v>
      </c>
      <c r="N46" s="516">
        <f>'Tabela II'!N52</f>
        <v>0</v>
      </c>
      <c r="O46" s="516" t="str">
        <f>'Tabela II'!O52</f>
        <v/>
      </c>
      <c r="P46" s="516" t="str">
        <f>'Tabela II'!P52</f>
        <v/>
      </c>
      <c r="Q46" s="516">
        <f>'Tabela II'!Q52</f>
        <v>0</v>
      </c>
      <c r="R46" s="516">
        <f>'Tabela II'!R52</f>
        <v>0</v>
      </c>
      <c r="S46" s="516">
        <f>'Tabela II'!S52</f>
        <v>0</v>
      </c>
      <c r="T46" s="516">
        <f>'Tabela II'!T52</f>
        <v>0</v>
      </c>
      <c r="U46" s="516" t="str">
        <f>'Tabela II'!U52</f>
        <v/>
      </c>
      <c r="V46" s="516" t="str">
        <f>'Tabela II'!V52</f>
        <v/>
      </c>
    </row>
    <row r="47" spans="1:22" s="357" customFormat="1" x14ac:dyDescent="0.2">
      <c r="A47" s="527">
        <f>'Tabela I'!$F$1</f>
        <v>2023</v>
      </c>
      <c r="B47" s="527">
        <f>'Tabela I'!$F$2</f>
        <v>0</v>
      </c>
      <c r="C47" s="516">
        <f>'Tabela II'!B53</f>
        <v>0</v>
      </c>
      <c r="D47" s="516">
        <f>'Tabela II'!C53</f>
        <v>0</v>
      </c>
      <c r="E47" s="516">
        <f>'Tabela II'!D53</f>
        <v>0</v>
      </c>
      <c r="F47" s="516">
        <f>'Tabela II'!E53</f>
        <v>0</v>
      </c>
      <c r="G47" s="516">
        <f>'Tabela II'!G53</f>
        <v>0</v>
      </c>
      <c r="H47" s="516">
        <f>'Tabela II'!H53</f>
        <v>0</v>
      </c>
      <c r="I47" s="516">
        <f>'Tabela II'!I53</f>
        <v>0</v>
      </c>
      <c r="J47" s="516">
        <f>'Tabela II'!J53</f>
        <v>260</v>
      </c>
      <c r="K47" s="516">
        <f>'Tabela II'!K53</f>
        <v>0</v>
      </c>
      <c r="L47" s="516">
        <f>'Tabela II'!L53</f>
        <v>0</v>
      </c>
      <c r="M47" s="516">
        <f>'Tabela II'!M53</f>
        <v>0</v>
      </c>
      <c r="N47" s="516">
        <f>'Tabela II'!N53</f>
        <v>0</v>
      </c>
      <c r="O47" s="516" t="str">
        <f>'Tabela II'!O53</f>
        <v/>
      </c>
      <c r="P47" s="516" t="str">
        <f>'Tabela II'!P53</f>
        <v/>
      </c>
      <c r="Q47" s="516">
        <f>'Tabela II'!Q53</f>
        <v>0</v>
      </c>
      <c r="R47" s="516">
        <f>'Tabela II'!R53</f>
        <v>0</v>
      </c>
      <c r="S47" s="516">
        <f>'Tabela II'!S53</f>
        <v>0</v>
      </c>
      <c r="T47" s="516">
        <f>'Tabela II'!T53</f>
        <v>0</v>
      </c>
      <c r="U47" s="516" t="str">
        <f>'Tabela II'!U53</f>
        <v/>
      </c>
      <c r="V47" s="516" t="str">
        <f>'Tabela II'!V53</f>
        <v/>
      </c>
    </row>
    <row r="48" spans="1:22" s="357" customFormat="1" x14ac:dyDescent="0.2">
      <c r="A48" s="527">
        <f>'Tabela I'!$F$1</f>
        <v>2023</v>
      </c>
      <c r="B48" s="527">
        <f>'Tabela I'!$F$2</f>
        <v>0</v>
      </c>
      <c r="C48" s="516">
        <f>'Tabela II'!B54</f>
        <v>0</v>
      </c>
      <c r="D48" s="516">
        <f>'Tabela II'!C54</f>
        <v>0</v>
      </c>
      <c r="E48" s="516">
        <f>'Tabela II'!D54</f>
        <v>0</v>
      </c>
      <c r="F48" s="516">
        <f>'Tabela II'!E54</f>
        <v>0</v>
      </c>
      <c r="G48" s="516">
        <f>'Tabela II'!G54</f>
        <v>0</v>
      </c>
      <c r="H48" s="516">
        <f>'Tabela II'!H54</f>
        <v>0</v>
      </c>
      <c r="I48" s="516">
        <f>'Tabela II'!I54</f>
        <v>0</v>
      </c>
      <c r="J48" s="516">
        <f>'Tabela II'!J54</f>
        <v>260</v>
      </c>
      <c r="K48" s="516">
        <f>'Tabela II'!K54</f>
        <v>0</v>
      </c>
      <c r="L48" s="516">
        <f>'Tabela II'!L54</f>
        <v>0</v>
      </c>
      <c r="M48" s="516">
        <f>'Tabela II'!M54</f>
        <v>0</v>
      </c>
      <c r="N48" s="516">
        <f>'Tabela II'!N54</f>
        <v>0</v>
      </c>
      <c r="O48" s="516" t="str">
        <f>'Tabela II'!O54</f>
        <v/>
      </c>
      <c r="P48" s="516" t="str">
        <f>'Tabela II'!P54</f>
        <v/>
      </c>
      <c r="Q48" s="516">
        <f>'Tabela II'!Q54</f>
        <v>0</v>
      </c>
      <c r="R48" s="516">
        <f>'Tabela II'!R54</f>
        <v>0</v>
      </c>
      <c r="S48" s="516">
        <f>'Tabela II'!S54</f>
        <v>0</v>
      </c>
      <c r="T48" s="516">
        <f>'Tabela II'!T54</f>
        <v>0</v>
      </c>
      <c r="U48" s="516" t="str">
        <f>'Tabela II'!U54</f>
        <v/>
      </c>
      <c r="V48" s="516" t="str">
        <f>'Tabela II'!V54</f>
        <v/>
      </c>
    </row>
    <row r="49" spans="1:26" s="357" customFormat="1" x14ac:dyDescent="0.2">
      <c r="A49" s="527">
        <f>'Tabela I'!$F$1</f>
        <v>2023</v>
      </c>
      <c r="B49" s="527">
        <f>'Tabela I'!$F$2</f>
        <v>0</v>
      </c>
      <c r="C49" s="516">
        <f>'Tabela II'!B55</f>
        <v>0</v>
      </c>
      <c r="D49" s="516">
        <f>'Tabela II'!C55</f>
        <v>0</v>
      </c>
      <c r="E49" s="516">
        <f>'Tabela II'!D55</f>
        <v>0</v>
      </c>
      <c r="F49" s="516">
        <f>'Tabela II'!E55</f>
        <v>0</v>
      </c>
      <c r="G49" s="516">
        <f>'Tabela II'!G55</f>
        <v>0</v>
      </c>
      <c r="H49" s="516">
        <f>'Tabela II'!H55</f>
        <v>0</v>
      </c>
      <c r="I49" s="516">
        <f>'Tabela II'!I55</f>
        <v>0</v>
      </c>
      <c r="J49" s="516">
        <f>'Tabela II'!J55</f>
        <v>260</v>
      </c>
      <c r="K49" s="516">
        <f>'Tabela II'!K55</f>
        <v>0</v>
      </c>
      <c r="L49" s="516">
        <f>'Tabela II'!L55</f>
        <v>0</v>
      </c>
      <c r="M49" s="516">
        <f>'Tabela II'!M55</f>
        <v>0</v>
      </c>
      <c r="N49" s="516">
        <f>'Tabela II'!N55</f>
        <v>0</v>
      </c>
      <c r="O49" s="516" t="str">
        <f>'Tabela II'!O55</f>
        <v/>
      </c>
      <c r="P49" s="516" t="str">
        <f>'Tabela II'!P55</f>
        <v/>
      </c>
      <c r="Q49" s="516">
        <f>'Tabela II'!Q55</f>
        <v>0</v>
      </c>
      <c r="R49" s="516">
        <f>'Tabela II'!R55</f>
        <v>0</v>
      </c>
      <c r="S49" s="516">
        <f>'Tabela II'!S55</f>
        <v>0</v>
      </c>
      <c r="T49" s="516">
        <f>'Tabela II'!T55</f>
        <v>0</v>
      </c>
      <c r="U49" s="516" t="str">
        <f>'Tabela II'!U55</f>
        <v/>
      </c>
      <c r="V49" s="516" t="str">
        <f>'Tabela II'!V55</f>
        <v/>
      </c>
    </row>
    <row r="50" spans="1:26" s="357" customFormat="1" x14ac:dyDescent="0.2">
      <c r="A50" s="527">
        <f>'Tabela I'!$F$1</f>
        <v>2023</v>
      </c>
      <c r="B50" s="527">
        <f>'Tabela I'!$F$2</f>
        <v>0</v>
      </c>
      <c r="C50" s="516">
        <f>'Tabela II'!B56</f>
        <v>0</v>
      </c>
      <c r="D50" s="516">
        <f>'Tabela II'!C56</f>
        <v>0</v>
      </c>
      <c r="E50" s="516">
        <f>'Tabela II'!D56</f>
        <v>0</v>
      </c>
      <c r="F50" s="516">
        <f>'Tabela II'!E56</f>
        <v>0</v>
      </c>
      <c r="G50" s="516">
        <f>'Tabela II'!G56</f>
        <v>0</v>
      </c>
      <c r="H50" s="516">
        <f>'Tabela II'!H56</f>
        <v>0</v>
      </c>
      <c r="I50" s="516">
        <f>'Tabela II'!I56</f>
        <v>0</v>
      </c>
      <c r="J50" s="516">
        <f>'Tabela II'!J56</f>
        <v>260</v>
      </c>
      <c r="K50" s="516">
        <f>'Tabela II'!K56</f>
        <v>0</v>
      </c>
      <c r="L50" s="516">
        <f>'Tabela II'!L56</f>
        <v>0</v>
      </c>
      <c r="M50" s="516">
        <f>'Tabela II'!M56</f>
        <v>0</v>
      </c>
      <c r="N50" s="516">
        <f>'Tabela II'!N56</f>
        <v>0</v>
      </c>
      <c r="O50" s="516" t="str">
        <f>'Tabela II'!O56</f>
        <v/>
      </c>
      <c r="P50" s="516" t="str">
        <f>'Tabela II'!P56</f>
        <v/>
      </c>
      <c r="Q50" s="516">
        <f>'Tabela II'!Q56</f>
        <v>0</v>
      </c>
      <c r="R50" s="516">
        <f>'Tabela II'!R56</f>
        <v>0</v>
      </c>
      <c r="S50" s="516">
        <f>'Tabela II'!S56</f>
        <v>0</v>
      </c>
      <c r="T50" s="516">
        <f>'Tabela II'!T56</f>
        <v>0</v>
      </c>
      <c r="U50" s="516" t="str">
        <f>'Tabela II'!U56</f>
        <v/>
      </c>
      <c r="V50" s="516" t="str">
        <f>'Tabela II'!V56</f>
        <v/>
      </c>
    </row>
    <row r="51" spans="1:26" s="357" customFormat="1" x14ac:dyDescent="0.2">
      <c r="A51" s="527">
        <f>'Tabela I'!$F$1</f>
        <v>2023</v>
      </c>
      <c r="B51" s="527">
        <f>'Tabela I'!$F$2</f>
        <v>0</v>
      </c>
      <c r="C51" s="516">
        <f>'Tabela II'!B57</f>
        <v>0</v>
      </c>
      <c r="D51" s="516">
        <f>'Tabela II'!C57</f>
        <v>0</v>
      </c>
      <c r="E51" s="516">
        <f>'Tabela II'!D57</f>
        <v>0</v>
      </c>
      <c r="F51" s="516">
        <f>'Tabela II'!E57</f>
        <v>0</v>
      </c>
      <c r="G51" s="516">
        <f>'Tabela II'!G57</f>
        <v>0</v>
      </c>
      <c r="H51" s="516">
        <f>'Tabela II'!H57</f>
        <v>0</v>
      </c>
      <c r="I51" s="516">
        <f>'Tabela II'!I57</f>
        <v>0</v>
      </c>
      <c r="J51" s="516">
        <f>'Tabela II'!J57</f>
        <v>260</v>
      </c>
      <c r="K51" s="516">
        <f>'Tabela II'!K57</f>
        <v>0</v>
      </c>
      <c r="L51" s="516">
        <f>'Tabela II'!L57</f>
        <v>0</v>
      </c>
      <c r="M51" s="516">
        <f>'Tabela II'!M57</f>
        <v>0</v>
      </c>
      <c r="N51" s="516">
        <f>'Tabela II'!N57</f>
        <v>0</v>
      </c>
      <c r="O51" s="516" t="str">
        <f>'Tabela II'!O57</f>
        <v/>
      </c>
      <c r="P51" s="516" t="str">
        <f>'Tabela II'!P57</f>
        <v/>
      </c>
      <c r="Q51" s="516">
        <f>'Tabela II'!Q57</f>
        <v>0</v>
      </c>
      <c r="R51" s="516">
        <f>'Tabela II'!R57</f>
        <v>0</v>
      </c>
      <c r="S51" s="516">
        <f>'Tabela II'!S57</f>
        <v>0</v>
      </c>
      <c r="T51" s="516">
        <f>'Tabela II'!T57</f>
        <v>0</v>
      </c>
      <c r="U51" s="516" t="str">
        <f>'Tabela II'!U57</f>
        <v/>
      </c>
      <c r="V51" s="516" t="str">
        <f>'Tabela II'!V57</f>
        <v/>
      </c>
    </row>
    <row r="52" spans="1:26" s="357" customFormat="1" x14ac:dyDescent="0.2">
      <c r="A52" s="527">
        <f>'Tabela I'!$F$1</f>
        <v>2023</v>
      </c>
      <c r="B52" s="527">
        <f>'Tabela I'!$F$2</f>
        <v>0</v>
      </c>
      <c r="C52" s="516">
        <f>'Tabela II'!B58</f>
        <v>0</v>
      </c>
      <c r="D52" s="516">
        <f>'Tabela II'!C58</f>
        <v>0</v>
      </c>
      <c r="E52" s="516">
        <f>'Tabela II'!D58</f>
        <v>0</v>
      </c>
      <c r="F52" s="516">
        <f>'Tabela II'!E58</f>
        <v>0</v>
      </c>
      <c r="G52" s="516">
        <f>'Tabela II'!G58</f>
        <v>0</v>
      </c>
      <c r="H52" s="516">
        <f>'Tabela II'!H58</f>
        <v>0</v>
      </c>
      <c r="I52" s="516">
        <f>'Tabela II'!I58</f>
        <v>0</v>
      </c>
      <c r="J52" s="516">
        <f>'Tabela II'!J58</f>
        <v>260</v>
      </c>
      <c r="K52" s="516">
        <f>'Tabela II'!K58</f>
        <v>0</v>
      </c>
      <c r="L52" s="516">
        <f>'Tabela II'!L58</f>
        <v>0</v>
      </c>
      <c r="M52" s="516">
        <f>'Tabela II'!M58</f>
        <v>0</v>
      </c>
      <c r="N52" s="516">
        <f>'Tabela II'!N58</f>
        <v>0</v>
      </c>
      <c r="O52" s="516" t="str">
        <f>'Tabela II'!O58</f>
        <v/>
      </c>
      <c r="P52" s="516" t="str">
        <f>'Tabela II'!P58</f>
        <v/>
      </c>
      <c r="Q52" s="516">
        <f>'Tabela II'!Q58</f>
        <v>0</v>
      </c>
      <c r="R52" s="516">
        <f>'Tabela II'!R58</f>
        <v>0</v>
      </c>
      <c r="S52" s="516">
        <f>'Tabela II'!S58</f>
        <v>0</v>
      </c>
      <c r="T52" s="516">
        <f>'Tabela II'!T58</f>
        <v>0</v>
      </c>
      <c r="U52" s="516" t="str">
        <f>'Tabela II'!U58</f>
        <v/>
      </c>
      <c r="V52" s="516" t="str">
        <f>'Tabela II'!V58</f>
        <v/>
      </c>
    </row>
    <row r="53" spans="1:26" s="357" customFormat="1" x14ac:dyDescent="0.2">
      <c r="A53" s="527">
        <f>'Tabela I'!$F$1</f>
        <v>2023</v>
      </c>
      <c r="B53" s="527">
        <f>'Tabela I'!$F$2</f>
        <v>0</v>
      </c>
      <c r="C53" s="516">
        <f>'Tabela II'!B59</f>
        <v>0</v>
      </c>
      <c r="D53" s="516">
        <f>'Tabela II'!C59</f>
        <v>0</v>
      </c>
      <c r="E53" s="516">
        <f>'Tabela II'!D59</f>
        <v>0</v>
      </c>
      <c r="F53" s="516">
        <f>'Tabela II'!E59</f>
        <v>0</v>
      </c>
      <c r="G53" s="516">
        <f>'Tabela II'!G59</f>
        <v>0</v>
      </c>
      <c r="H53" s="516">
        <f>'Tabela II'!H59</f>
        <v>0</v>
      </c>
      <c r="I53" s="516">
        <f>'Tabela II'!I59</f>
        <v>0</v>
      </c>
      <c r="J53" s="516">
        <f>'Tabela II'!J59</f>
        <v>260</v>
      </c>
      <c r="K53" s="516">
        <f>'Tabela II'!K59</f>
        <v>0</v>
      </c>
      <c r="L53" s="516">
        <f>'Tabela II'!L59</f>
        <v>0</v>
      </c>
      <c r="M53" s="516">
        <f>'Tabela II'!M59</f>
        <v>0</v>
      </c>
      <c r="N53" s="516">
        <f>'Tabela II'!N59</f>
        <v>0</v>
      </c>
      <c r="O53" s="516" t="str">
        <f>'Tabela II'!O59</f>
        <v/>
      </c>
      <c r="P53" s="516" t="str">
        <f>'Tabela II'!P59</f>
        <v/>
      </c>
      <c r="Q53" s="516">
        <f>'Tabela II'!Q59</f>
        <v>0</v>
      </c>
      <c r="R53" s="516">
        <f>'Tabela II'!R59</f>
        <v>0</v>
      </c>
      <c r="S53" s="516">
        <f>'Tabela II'!S59</f>
        <v>0</v>
      </c>
      <c r="T53" s="516">
        <f>'Tabela II'!T59</f>
        <v>0</v>
      </c>
      <c r="U53" s="516" t="str">
        <f>'Tabela II'!U59</f>
        <v/>
      </c>
      <c r="V53" s="516" t="str">
        <f>'Tabela II'!V59</f>
        <v/>
      </c>
    </row>
    <row r="54" spans="1:26" s="357" customFormat="1" x14ac:dyDescent="0.2">
      <c r="A54" s="527">
        <f>'Tabela I'!$F$1</f>
        <v>2023</v>
      </c>
      <c r="B54" s="527">
        <f>'Tabela I'!$F$2</f>
        <v>0</v>
      </c>
      <c r="C54" s="516">
        <f>'Tabela II'!B60</f>
        <v>0</v>
      </c>
      <c r="D54" s="516">
        <f>'Tabela II'!C60</f>
        <v>0</v>
      </c>
      <c r="E54" s="516">
        <f>'Tabela II'!D60</f>
        <v>0</v>
      </c>
      <c r="F54" s="516">
        <f>'Tabela II'!E60</f>
        <v>0</v>
      </c>
      <c r="G54" s="516">
        <f>'Tabela II'!G60</f>
        <v>0</v>
      </c>
      <c r="H54" s="516">
        <f>'Tabela II'!H60</f>
        <v>0</v>
      </c>
      <c r="I54" s="516">
        <f>'Tabela II'!I60</f>
        <v>0</v>
      </c>
      <c r="J54" s="516">
        <f>'Tabela II'!J60</f>
        <v>260</v>
      </c>
      <c r="K54" s="516">
        <f>'Tabela II'!K60</f>
        <v>0</v>
      </c>
      <c r="L54" s="516">
        <f>'Tabela II'!L60</f>
        <v>0</v>
      </c>
      <c r="M54" s="516">
        <f>'Tabela II'!M60</f>
        <v>0</v>
      </c>
      <c r="N54" s="516">
        <f>'Tabela II'!N60</f>
        <v>0</v>
      </c>
      <c r="O54" s="516" t="str">
        <f>'Tabela II'!O60</f>
        <v/>
      </c>
      <c r="P54" s="516" t="str">
        <f>'Tabela II'!P60</f>
        <v/>
      </c>
      <c r="Q54" s="516">
        <f>'Tabela II'!Q60</f>
        <v>0</v>
      </c>
      <c r="R54" s="516">
        <f>'Tabela II'!R60</f>
        <v>0</v>
      </c>
      <c r="S54" s="516">
        <f>'Tabela II'!S60</f>
        <v>0</v>
      </c>
      <c r="T54" s="516">
        <f>'Tabela II'!T60</f>
        <v>0</v>
      </c>
      <c r="U54" s="516" t="str">
        <f>'Tabela II'!U60</f>
        <v/>
      </c>
      <c r="V54" s="516" t="str">
        <f>'Tabela II'!V60</f>
        <v/>
      </c>
    </row>
    <row r="55" spans="1:26" s="357" customFormat="1" x14ac:dyDescent="0.2">
      <c r="A55" s="527">
        <f>'Tabela I'!$F$1</f>
        <v>2023</v>
      </c>
      <c r="B55" s="527">
        <f>'Tabela I'!$F$2</f>
        <v>0</v>
      </c>
      <c r="C55" s="516">
        <f>'Tabela II'!B61</f>
        <v>0</v>
      </c>
      <c r="D55" s="516">
        <f>'Tabela II'!C61</f>
        <v>0</v>
      </c>
      <c r="E55" s="516">
        <f>'Tabela II'!D61</f>
        <v>0</v>
      </c>
      <c r="F55" s="516">
        <f>'Tabela II'!E61</f>
        <v>0</v>
      </c>
      <c r="G55" s="516">
        <f>'Tabela II'!G61</f>
        <v>0</v>
      </c>
      <c r="H55" s="516">
        <f>'Tabela II'!H61</f>
        <v>0</v>
      </c>
      <c r="I55" s="516">
        <f>'Tabela II'!I61</f>
        <v>0</v>
      </c>
      <c r="J55" s="516">
        <f>'Tabela II'!J61</f>
        <v>260</v>
      </c>
      <c r="K55" s="516">
        <f>'Tabela II'!K61</f>
        <v>0</v>
      </c>
      <c r="L55" s="516">
        <f>'Tabela II'!L61</f>
        <v>0</v>
      </c>
      <c r="M55" s="516">
        <f>'Tabela II'!M61</f>
        <v>0</v>
      </c>
      <c r="N55" s="516">
        <f>'Tabela II'!N61</f>
        <v>0</v>
      </c>
      <c r="O55" s="516" t="str">
        <f>'Tabela II'!O61</f>
        <v/>
      </c>
      <c r="P55" s="516" t="str">
        <f>'Tabela II'!P61</f>
        <v/>
      </c>
      <c r="Q55" s="516">
        <f>'Tabela II'!Q61</f>
        <v>0</v>
      </c>
      <c r="R55" s="516">
        <f>'Tabela II'!R61</f>
        <v>0</v>
      </c>
      <c r="S55" s="516">
        <f>'Tabela II'!S61</f>
        <v>0</v>
      </c>
      <c r="T55" s="516">
        <f>'Tabela II'!T61</f>
        <v>0</v>
      </c>
      <c r="U55" s="516" t="str">
        <f>'Tabela II'!U61</f>
        <v/>
      </c>
      <c r="V55" s="516" t="str">
        <f>'Tabela II'!V61</f>
        <v/>
      </c>
    </row>
    <row r="56" spans="1:26" s="357" customFormat="1" x14ac:dyDescent="0.2">
      <c r="A56" s="527">
        <f>'Tabela I'!$F$1</f>
        <v>2023</v>
      </c>
      <c r="B56" s="527">
        <f>'Tabela I'!$F$2</f>
        <v>0</v>
      </c>
      <c r="C56" s="516">
        <f>'Tabela II'!B62</f>
        <v>0</v>
      </c>
      <c r="D56" s="516">
        <f>'Tabela II'!C62</f>
        <v>0</v>
      </c>
      <c r="E56" s="516">
        <f>'Tabela II'!D62</f>
        <v>0</v>
      </c>
      <c r="F56" s="516">
        <f>'Tabela II'!E62</f>
        <v>0</v>
      </c>
      <c r="G56" s="516">
        <f>'Tabela II'!G62</f>
        <v>0</v>
      </c>
      <c r="H56" s="516">
        <f>'Tabela II'!H62</f>
        <v>0</v>
      </c>
      <c r="I56" s="516">
        <f>'Tabela II'!I62</f>
        <v>0</v>
      </c>
      <c r="J56" s="516">
        <f>'Tabela II'!J62</f>
        <v>260</v>
      </c>
      <c r="K56" s="516">
        <f>'Tabela II'!K62</f>
        <v>0</v>
      </c>
      <c r="L56" s="516">
        <f>'Tabela II'!L62</f>
        <v>0</v>
      </c>
      <c r="M56" s="516">
        <f>'Tabela II'!M62</f>
        <v>0</v>
      </c>
      <c r="N56" s="516">
        <f>'Tabela II'!N62</f>
        <v>0</v>
      </c>
      <c r="O56" s="516" t="str">
        <f>'Tabela II'!O62</f>
        <v/>
      </c>
      <c r="P56" s="516" t="str">
        <f>'Tabela II'!P62</f>
        <v/>
      </c>
      <c r="Q56" s="516">
        <f>'Tabela II'!Q62</f>
        <v>0</v>
      </c>
      <c r="R56" s="516">
        <f>'Tabela II'!R62</f>
        <v>0</v>
      </c>
      <c r="S56" s="516">
        <f>'Tabela II'!S62</f>
        <v>0</v>
      </c>
      <c r="T56" s="516">
        <f>'Tabela II'!T62</f>
        <v>0</v>
      </c>
      <c r="U56" s="516" t="str">
        <f>'Tabela II'!U62</f>
        <v/>
      </c>
      <c r="V56" s="516" t="str">
        <f>'Tabela II'!V62</f>
        <v/>
      </c>
    </row>
    <row r="57" spans="1:26" s="357" customFormat="1" x14ac:dyDescent="0.2">
      <c r="A57" s="527">
        <f>'Tabela I'!$F$1</f>
        <v>2023</v>
      </c>
      <c r="B57" s="527">
        <f>'Tabela I'!$F$2</f>
        <v>0</v>
      </c>
      <c r="C57" s="516">
        <f>'Tabela II'!B63</f>
        <v>0</v>
      </c>
      <c r="D57" s="516">
        <f>'Tabela II'!C63</f>
        <v>0</v>
      </c>
      <c r="E57" s="516">
        <f>'Tabela II'!D63</f>
        <v>0</v>
      </c>
      <c r="F57" s="516">
        <f>'Tabela II'!E63</f>
        <v>0</v>
      </c>
      <c r="G57" s="516">
        <f>'Tabela II'!G63</f>
        <v>0</v>
      </c>
      <c r="H57" s="516">
        <f>'Tabela II'!H63</f>
        <v>0</v>
      </c>
      <c r="I57" s="516">
        <f>'Tabela II'!I63</f>
        <v>0</v>
      </c>
      <c r="J57" s="516">
        <f>'Tabela II'!J63</f>
        <v>260</v>
      </c>
      <c r="K57" s="516">
        <f>'Tabela II'!K63</f>
        <v>0</v>
      </c>
      <c r="L57" s="516">
        <f>'Tabela II'!L63</f>
        <v>0</v>
      </c>
      <c r="M57" s="516">
        <f>'Tabela II'!M63</f>
        <v>0</v>
      </c>
      <c r="N57" s="516">
        <f>'Tabela II'!N63</f>
        <v>0</v>
      </c>
      <c r="O57" s="516" t="str">
        <f>'Tabela II'!O63</f>
        <v/>
      </c>
      <c r="P57" s="516" t="str">
        <f>'Tabela II'!P63</f>
        <v/>
      </c>
      <c r="Q57" s="516">
        <f>'Tabela II'!Q63</f>
        <v>0</v>
      </c>
      <c r="R57" s="516">
        <f>'Tabela II'!R63</f>
        <v>0</v>
      </c>
      <c r="S57" s="516">
        <f>'Tabela II'!S63</f>
        <v>0</v>
      </c>
      <c r="T57" s="516">
        <f>'Tabela II'!T63</f>
        <v>0</v>
      </c>
      <c r="U57" s="516" t="str">
        <f>'Tabela II'!U63</f>
        <v/>
      </c>
      <c r="V57" s="516" t="str">
        <f>'Tabela II'!V63</f>
        <v/>
      </c>
    </row>
    <row r="58" spans="1:26" s="357" customFormat="1" x14ac:dyDescent="0.2">
      <c r="A58" s="527">
        <f>'Tabela I'!$F$1</f>
        <v>2023</v>
      </c>
      <c r="B58" s="527">
        <f>'Tabela I'!$F$2</f>
        <v>0</v>
      </c>
      <c r="C58" s="516">
        <f>'Tabela II'!B64</f>
        <v>0</v>
      </c>
      <c r="D58" s="516">
        <f>'Tabela II'!C64</f>
        <v>0</v>
      </c>
      <c r="E58" s="516">
        <f>'Tabela II'!D64</f>
        <v>0</v>
      </c>
      <c r="F58" s="516">
        <f>'Tabela II'!E64</f>
        <v>0</v>
      </c>
      <c r="G58" s="516">
        <f>'Tabela II'!G64</f>
        <v>0</v>
      </c>
      <c r="H58" s="516">
        <f>'Tabela II'!H64</f>
        <v>0</v>
      </c>
      <c r="I58" s="516">
        <f>'Tabela II'!I64</f>
        <v>0</v>
      </c>
      <c r="J58" s="516">
        <f>'Tabela II'!J64</f>
        <v>260</v>
      </c>
      <c r="K58" s="516">
        <f>'Tabela II'!K64</f>
        <v>0</v>
      </c>
      <c r="L58" s="516">
        <f>'Tabela II'!L64</f>
        <v>0</v>
      </c>
      <c r="M58" s="516">
        <f>'Tabela II'!M64</f>
        <v>0</v>
      </c>
      <c r="N58" s="516">
        <f>'Tabela II'!N64</f>
        <v>0</v>
      </c>
      <c r="O58" s="516" t="str">
        <f>'Tabela II'!O64</f>
        <v/>
      </c>
      <c r="P58" s="516" t="str">
        <f>'Tabela II'!P64</f>
        <v/>
      </c>
      <c r="Q58" s="516">
        <f>'Tabela II'!Q64</f>
        <v>0</v>
      </c>
      <c r="R58" s="516">
        <f>'Tabela II'!R64</f>
        <v>0</v>
      </c>
      <c r="S58" s="516">
        <f>'Tabela II'!S64</f>
        <v>0</v>
      </c>
      <c r="T58" s="516">
        <f>'Tabela II'!T64</f>
        <v>0</v>
      </c>
      <c r="U58" s="516" t="str">
        <f>'Tabela II'!U64</f>
        <v/>
      </c>
      <c r="V58" s="516" t="str">
        <f>'Tabela II'!V64</f>
        <v/>
      </c>
    </row>
    <row r="59" spans="1:26" s="357" customFormat="1" x14ac:dyDescent="0.2">
      <c r="A59" s="527">
        <f>'Tabela I'!$F$1</f>
        <v>2023</v>
      </c>
      <c r="B59" s="527">
        <f>'Tabela I'!$F$2</f>
        <v>0</v>
      </c>
      <c r="C59" s="516">
        <f>'Tabela II'!B65</f>
        <v>0</v>
      </c>
      <c r="D59" s="516">
        <f>'Tabela II'!C65</f>
        <v>0</v>
      </c>
      <c r="E59" s="516">
        <f>'Tabela II'!D65</f>
        <v>0</v>
      </c>
      <c r="F59" s="516">
        <f>'Tabela II'!E65</f>
        <v>0</v>
      </c>
      <c r="G59" s="516">
        <f>'Tabela II'!G65</f>
        <v>0</v>
      </c>
      <c r="H59" s="516">
        <f>'Tabela II'!H65</f>
        <v>0</v>
      </c>
      <c r="I59" s="516">
        <f>'Tabela II'!I65</f>
        <v>0</v>
      </c>
      <c r="J59" s="516">
        <f>'Tabela II'!J65</f>
        <v>260</v>
      </c>
      <c r="K59" s="516">
        <f>'Tabela II'!K65</f>
        <v>0</v>
      </c>
      <c r="L59" s="516">
        <f>'Tabela II'!L65</f>
        <v>0</v>
      </c>
      <c r="M59" s="516">
        <f>'Tabela II'!M65</f>
        <v>0</v>
      </c>
      <c r="N59" s="516">
        <f>'Tabela II'!N65</f>
        <v>0</v>
      </c>
      <c r="O59" s="516" t="str">
        <f>'Tabela II'!O65</f>
        <v/>
      </c>
      <c r="P59" s="516" t="str">
        <f>'Tabela II'!P65</f>
        <v/>
      </c>
      <c r="Q59" s="516">
        <f>'Tabela II'!Q65</f>
        <v>0</v>
      </c>
      <c r="R59" s="516">
        <f>'Tabela II'!R65</f>
        <v>0</v>
      </c>
      <c r="S59" s="516">
        <f>'Tabela II'!S65</f>
        <v>0</v>
      </c>
      <c r="T59" s="516">
        <f>'Tabela II'!T65</f>
        <v>0</v>
      </c>
      <c r="U59" s="516" t="str">
        <f>'Tabela II'!U65</f>
        <v/>
      </c>
      <c r="V59" s="516" t="str">
        <f>'Tabela II'!V65</f>
        <v/>
      </c>
    </row>
    <row r="60" spans="1:26" s="357" customFormat="1" x14ac:dyDescent="0.2">
      <c r="A60" s="527">
        <f>'Tabela I'!$F$1</f>
        <v>2023</v>
      </c>
      <c r="B60" s="527">
        <f>'Tabela I'!$F$2</f>
        <v>0</v>
      </c>
      <c r="C60" s="516">
        <f>'Tabela II'!B66</f>
        <v>0</v>
      </c>
      <c r="D60" s="516">
        <f>'Tabela II'!C66</f>
        <v>0</v>
      </c>
      <c r="E60" s="516">
        <f>'Tabela II'!D66</f>
        <v>0</v>
      </c>
      <c r="F60" s="516">
        <f>'Tabela II'!E66</f>
        <v>0</v>
      </c>
      <c r="G60" s="516">
        <f>'Tabela II'!G66</f>
        <v>0</v>
      </c>
      <c r="H60" s="516">
        <f>'Tabela II'!H66</f>
        <v>0</v>
      </c>
      <c r="I60" s="516">
        <f>'Tabela II'!I66</f>
        <v>0</v>
      </c>
      <c r="J60" s="516">
        <f>'Tabela II'!J66</f>
        <v>260</v>
      </c>
      <c r="K60" s="516">
        <f>'Tabela II'!K66</f>
        <v>0</v>
      </c>
      <c r="L60" s="516">
        <f>'Tabela II'!L66</f>
        <v>0</v>
      </c>
      <c r="M60" s="516">
        <f>'Tabela II'!M66</f>
        <v>0</v>
      </c>
      <c r="N60" s="516">
        <f>'Tabela II'!N66</f>
        <v>0</v>
      </c>
      <c r="O60" s="516" t="str">
        <f>'Tabela II'!O66</f>
        <v/>
      </c>
      <c r="P60" s="516" t="str">
        <f>'Tabela II'!P66</f>
        <v/>
      </c>
      <c r="Q60" s="516">
        <f>'Tabela II'!Q66</f>
        <v>0</v>
      </c>
      <c r="R60" s="516">
        <f>'Tabela II'!R66</f>
        <v>0</v>
      </c>
      <c r="S60" s="516">
        <f>'Tabela II'!S66</f>
        <v>0</v>
      </c>
      <c r="T60" s="516">
        <f>'Tabela II'!T66</f>
        <v>0</v>
      </c>
      <c r="U60" s="516" t="str">
        <f>'Tabela II'!U66</f>
        <v/>
      </c>
      <c r="V60" s="516" t="str">
        <f>'Tabela II'!V66</f>
        <v/>
      </c>
    </row>
    <row r="61" spans="1:26" s="357" customFormat="1" ht="15" customHeight="1" x14ac:dyDescent="0.2">
      <c r="A61" s="527">
        <f>'Tabela I'!$F$1</f>
        <v>2023</v>
      </c>
      <c r="B61" s="527">
        <f>'Tabela I'!$F$2</f>
        <v>0</v>
      </c>
      <c r="C61" s="516">
        <f>'Tabela II'!B67</f>
        <v>0</v>
      </c>
      <c r="D61" s="516">
        <f>'Tabela II'!C67</f>
        <v>0</v>
      </c>
      <c r="E61" s="516">
        <f>'Tabela II'!D67</f>
        <v>0</v>
      </c>
      <c r="F61" s="516">
        <f>'Tabela II'!E67</f>
        <v>0</v>
      </c>
      <c r="G61" s="516">
        <f>'Tabela II'!G67</f>
        <v>0</v>
      </c>
      <c r="H61" s="516">
        <f>'Tabela II'!H67</f>
        <v>0</v>
      </c>
      <c r="I61" s="516">
        <f>'Tabela II'!I67</f>
        <v>0</v>
      </c>
      <c r="J61" s="516">
        <f>'Tabela II'!J67</f>
        <v>260</v>
      </c>
      <c r="K61" s="516">
        <f>'Tabela II'!K67</f>
        <v>0</v>
      </c>
      <c r="L61" s="516">
        <f>'Tabela II'!L67</f>
        <v>0</v>
      </c>
      <c r="M61" s="516">
        <f>'Tabela II'!M67</f>
        <v>0</v>
      </c>
      <c r="N61" s="516">
        <f>'Tabela II'!N67</f>
        <v>0</v>
      </c>
      <c r="O61" s="516" t="str">
        <f>'Tabela II'!O67</f>
        <v/>
      </c>
      <c r="P61" s="516" t="str">
        <f>'Tabela II'!P67</f>
        <v/>
      </c>
      <c r="Q61" s="516">
        <f>'Tabela II'!Q67</f>
        <v>0</v>
      </c>
      <c r="R61" s="516">
        <f>'Tabela II'!R67</f>
        <v>0</v>
      </c>
      <c r="S61" s="516">
        <f>'Tabela II'!S67</f>
        <v>0</v>
      </c>
      <c r="T61" s="516">
        <f>'Tabela II'!T67</f>
        <v>0</v>
      </c>
      <c r="U61" s="516" t="str">
        <f>'Tabela II'!U67</f>
        <v/>
      </c>
      <c r="V61" s="516" t="str">
        <f>'Tabela II'!V67</f>
        <v/>
      </c>
      <c r="W61" s="400"/>
      <c r="X61" s="213"/>
      <c r="Y61" s="358"/>
      <c r="Z61" s="358"/>
    </row>
    <row r="62" spans="1:26" s="357" customFormat="1" x14ac:dyDescent="0.2">
      <c r="A62" s="527">
        <f>'Tabela I'!$F$1</f>
        <v>2023</v>
      </c>
      <c r="B62" s="527">
        <f>'Tabela I'!$F$2</f>
        <v>0</v>
      </c>
      <c r="C62" s="516">
        <f>'Tabela II'!B68</f>
        <v>0</v>
      </c>
      <c r="D62" s="516">
        <f>'Tabela II'!C68</f>
        <v>0</v>
      </c>
      <c r="E62" s="516">
        <f>'Tabela II'!D68</f>
        <v>0</v>
      </c>
      <c r="F62" s="516">
        <f>'Tabela II'!E68</f>
        <v>0</v>
      </c>
      <c r="G62" s="516">
        <f>'Tabela II'!G68</f>
        <v>0</v>
      </c>
      <c r="H62" s="516">
        <f>'Tabela II'!H68</f>
        <v>0</v>
      </c>
      <c r="I62" s="516">
        <f>'Tabela II'!I68</f>
        <v>0</v>
      </c>
      <c r="J62" s="516">
        <f>'Tabela II'!J68</f>
        <v>260</v>
      </c>
      <c r="K62" s="516">
        <f>'Tabela II'!K68</f>
        <v>0</v>
      </c>
      <c r="L62" s="516">
        <f>'Tabela II'!L68</f>
        <v>0</v>
      </c>
      <c r="M62" s="516">
        <f>'Tabela II'!M68</f>
        <v>0</v>
      </c>
      <c r="N62" s="516">
        <f>'Tabela II'!N68</f>
        <v>0</v>
      </c>
      <c r="O62" s="516" t="str">
        <f>'Tabela II'!O68</f>
        <v/>
      </c>
      <c r="P62" s="516" t="str">
        <f>'Tabela II'!P68</f>
        <v/>
      </c>
      <c r="Q62" s="516">
        <f>'Tabela II'!Q68</f>
        <v>0</v>
      </c>
      <c r="R62" s="516">
        <f>'Tabela II'!R68</f>
        <v>0</v>
      </c>
      <c r="S62" s="516">
        <f>'Tabela II'!S68</f>
        <v>0</v>
      </c>
      <c r="T62" s="516">
        <f>'Tabela II'!T68</f>
        <v>0</v>
      </c>
      <c r="U62" s="516" t="str">
        <f>'Tabela II'!U68</f>
        <v/>
      </c>
      <c r="V62" s="516" t="str">
        <f>'Tabela II'!V68</f>
        <v/>
      </c>
      <c r="W62" s="401"/>
      <c r="X62" s="214"/>
      <c r="Y62" s="359"/>
      <c r="Z62" s="358"/>
    </row>
    <row r="63" spans="1:26" s="357" customFormat="1" x14ac:dyDescent="0.2">
      <c r="A63" s="527">
        <f>'Tabela I'!$F$1</f>
        <v>2023</v>
      </c>
      <c r="B63" s="527">
        <f>'Tabela I'!$F$2</f>
        <v>0</v>
      </c>
      <c r="C63" s="516">
        <f>'Tabela II'!B69</f>
        <v>0</v>
      </c>
      <c r="D63" s="516">
        <f>'Tabela II'!C69</f>
        <v>0</v>
      </c>
      <c r="E63" s="516">
        <f>'Tabela II'!D69</f>
        <v>0</v>
      </c>
      <c r="F63" s="516">
        <f>'Tabela II'!E69</f>
        <v>0</v>
      </c>
      <c r="G63" s="516">
        <f>'Tabela II'!G69</f>
        <v>0</v>
      </c>
      <c r="H63" s="516">
        <f>'Tabela II'!H69</f>
        <v>0</v>
      </c>
      <c r="I63" s="516">
        <f>'Tabela II'!I69</f>
        <v>0</v>
      </c>
      <c r="J63" s="516">
        <f>'Tabela II'!J69</f>
        <v>260</v>
      </c>
      <c r="K63" s="516">
        <f>'Tabela II'!K69</f>
        <v>0</v>
      </c>
      <c r="L63" s="516">
        <f>'Tabela II'!L69</f>
        <v>0</v>
      </c>
      <c r="M63" s="516">
        <f>'Tabela II'!M69</f>
        <v>0</v>
      </c>
      <c r="N63" s="516">
        <f>'Tabela II'!N69</f>
        <v>0</v>
      </c>
      <c r="O63" s="516" t="str">
        <f>'Tabela II'!O69</f>
        <v/>
      </c>
      <c r="P63" s="516" t="str">
        <f>'Tabela II'!P69</f>
        <v/>
      </c>
      <c r="Q63" s="516">
        <f>'Tabela II'!Q69</f>
        <v>0</v>
      </c>
      <c r="R63" s="516">
        <f>'Tabela II'!R69</f>
        <v>0</v>
      </c>
      <c r="S63" s="516">
        <f>'Tabela II'!S69</f>
        <v>0</v>
      </c>
      <c r="T63" s="516">
        <f>'Tabela II'!T69</f>
        <v>0</v>
      </c>
      <c r="U63" s="516" t="str">
        <f>'Tabela II'!U69</f>
        <v/>
      </c>
      <c r="V63" s="516" t="str">
        <f>'Tabela II'!V69</f>
        <v/>
      </c>
    </row>
    <row r="64" spans="1:26" s="357" customFormat="1" x14ac:dyDescent="0.2">
      <c r="A64" s="527">
        <f>'Tabela I'!$F$1</f>
        <v>2023</v>
      </c>
      <c r="B64" s="527">
        <f>'Tabela I'!$F$2</f>
        <v>0</v>
      </c>
      <c r="C64" s="516">
        <f>'Tabela II'!B70</f>
        <v>0</v>
      </c>
      <c r="D64" s="516">
        <f>'Tabela II'!C70</f>
        <v>0</v>
      </c>
      <c r="E64" s="516">
        <f>'Tabela II'!D70</f>
        <v>0</v>
      </c>
      <c r="F64" s="516">
        <f>'Tabela II'!E70</f>
        <v>0</v>
      </c>
      <c r="G64" s="516">
        <f>'Tabela II'!G70</f>
        <v>0</v>
      </c>
      <c r="H64" s="516">
        <f>'Tabela II'!H70</f>
        <v>0</v>
      </c>
      <c r="I64" s="516">
        <f>'Tabela II'!I70</f>
        <v>0</v>
      </c>
      <c r="J64" s="516">
        <f>'Tabela II'!J70</f>
        <v>260</v>
      </c>
      <c r="K64" s="516">
        <f>'Tabela II'!K70</f>
        <v>0</v>
      </c>
      <c r="L64" s="516">
        <f>'Tabela II'!L70</f>
        <v>0</v>
      </c>
      <c r="M64" s="516">
        <f>'Tabela II'!M70</f>
        <v>0</v>
      </c>
      <c r="N64" s="516">
        <f>'Tabela II'!N70</f>
        <v>0</v>
      </c>
      <c r="O64" s="516" t="str">
        <f>'Tabela II'!O70</f>
        <v/>
      </c>
      <c r="P64" s="516" t="str">
        <f>'Tabela II'!P70</f>
        <v/>
      </c>
      <c r="Q64" s="516">
        <f>'Tabela II'!Q70</f>
        <v>0</v>
      </c>
      <c r="R64" s="516">
        <f>'Tabela II'!R70</f>
        <v>0</v>
      </c>
      <c r="S64" s="516">
        <f>'Tabela II'!S70</f>
        <v>0</v>
      </c>
      <c r="T64" s="516">
        <f>'Tabela II'!T70</f>
        <v>0</v>
      </c>
      <c r="U64" s="516" t="str">
        <f>'Tabela II'!U70</f>
        <v/>
      </c>
      <c r="V64" s="516" t="str">
        <f>'Tabela II'!V70</f>
        <v/>
      </c>
    </row>
    <row r="65" spans="1:23" s="357" customFormat="1" x14ac:dyDescent="0.2">
      <c r="A65" s="527">
        <f>'Tabela I'!$F$1</f>
        <v>2023</v>
      </c>
      <c r="B65" s="527">
        <f>'Tabela I'!$F$2</f>
        <v>0</v>
      </c>
      <c r="C65" s="516">
        <f>'Tabela II'!B71</f>
        <v>0</v>
      </c>
      <c r="D65" s="516">
        <f>'Tabela II'!C71</f>
        <v>0</v>
      </c>
      <c r="E65" s="516">
        <f>'Tabela II'!D71</f>
        <v>0</v>
      </c>
      <c r="F65" s="516">
        <f>'Tabela II'!E71</f>
        <v>0</v>
      </c>
      <c r="G65" s="516">
        <f>'Tabela II'!G71</f>
        <v>0</v>
      </c>
      <c r="H65" s="516">
        <f>'Tabela II'!H71</f>
        <v>0</v>
      </c>
      <c r="I65" s="516">
        <f>'Tabela II'!I71</f>
        <v>0</v>
      </c>
      <c r="J65" s="516">
        <f>'Tabela II'!J71</f>
        <v>260</v>
      </c>
      <c r="K65" s="516">
        <f>'Tabela II'!K71</f>
        <v>0</v>
      </c>
      <c r="L65" s="516">
        <f>'Tabela II'!L71</f>
        <v>0</v>
      </c>
      <c r="M65" s="516">
        <f>'Tabela II'!M71</f>
        <v>0</v>
      </c>
      <c r="N65" s="516">
        <f>'Tabela II'!N71</f>
        <v>0</v>
      </c>
      <c r="O65" s="516" t="str">
        <f>'Tabela II'!O71</f>
        <v/>
      </c>
      <c r="P65" s="516" t="str">
        <f>'Tabela II'!P71</f>
        <v/>
      </c>
      <c r="Q65" s="516">
        <f>'Tabela II'!Q71</f>
        <v>0</v>
      </c>
      <c r="R65" s="516">
        <f>'Tabela II'!R71</f>
        <v>0</v>
      </c>
      <c r="S65" s="516">
        <f>'Tabela II'!S71</f>
        <v>0</v>
      </c>
      <c r="T65" s="516">
        <f>'Tabela II'!T71</f>
        <v>0</v>
      </c>
      <c r="U65" s="516" t="str">
        <f>'Tabela II'!U71</f>
        <v/>
      </c>
      <c r="V65" s="516" t="str">
        <f>'Tabela II'!V71</f>
        <v/>
      </c>
    </row>
    <row r="66" spans="1:23" s="357" customFormat="1" x14ac:dyDescent="0.2">
      <c r="A66" s="527">
        <f>'Tabela I'!$F$1</f>
        <v>2023</v>
      </c>
      <c r="B66" s="527">
        <f>'Tabela I'!$F$2</f>
        <v>0</v>
      </c>
      <c r="C66" s="516">
        <f>'Tabela II'!B72</f>
        <v>0</v>
      </c>
      <c r="D66" s="516">
        <f>'Tabela II'!C72</f>
        <v>0</v>
      </c>
      <c r="E66" s="516">
        <f>'Tabela II'!D72</f>
        <v>0</v>
      </c>
      <c r="F66" s="516">
        <f>'Tabela II'!E72</f>
        <v>0</v>
      </c>
      <c r="G66" s="516">
        <f>'Tabela II'!G72</f>
        <v>0</v>
      </c>
      <c r="H66" s="516">
        <f>'Tabela II'!H72</f>
        <v>0</v>
      </c>
      <c r="I66" s="516">
        <f>'Tabela II'!I72</f>
        <v>0</v>
      </c>
      <c r="J66" s="516">
        <f>'Tabela II'!J72</f>
        <v>260</v>
      </c>
      <c r="K66" s="516">
        <f>'Tabela II'!K72</f>
        <v>0</v>
      </c>
      <c r="L66" s="516">
        <f>'Tabela II'!L72</f>
        <v>0</v>
      </c>
      <c r="M66" s="516">
        <f>'Tabela II'!M72</f>
        <v>0</v>
      </c>
      <c r="N66" s="516">
        <f>'Tabela II'!N72</f>
        <v>0</v>
      </c>
      <c r="O66" s="516" t="str">
        <f>'Tabela II'!O72</f>
        <v/>
      </c>
      <c r="P66" s="516" t="str">
        <f>'Tabela II'!P72</f>
        <v/>
      </c>
      <c r="Q66" s="516">
        <f>'Tabela II'!Q72</f>
        <v>0</v>
      </c>
      <c r="R66" s="516">
        <f>'Tabela II'!R72</f>
        <v>0</v>
      </c>
      <c r="S66" s="516">
        <f>'Tabela II'!S72</f>
        <v>0</v>
      </c>
      <c r="T66" s="516">
        <f>'Tabela II'!T72</f>
        <v>0</v>
      </c>
      <c r="U66" s="516" t="str">
        <f>'Tabela II'!U72</f>
        <v/>
      </c>
      <c r="V66" s="516" t="str">
        <f>'Tabela II'!V72</f>
        <v/>
      </c>
    </row>
    <row r="67" spans="1:23" s="357" customFormat="1" x14ac:dyDescent="0.2">
      <c r="A67" s="527">
        <f>'Tabela I'!$F$1</f>
        <v>2023</v>
      </c>
      <c r="B67" s="527">
        <f>'Tabela I'!$F$2</f>
        <v>0</v>
      </c>
      <c r="C67" s="516">
        <f>'Tabela II'!B73</f>
        <v>0</v>
      </c>
      <c r="D67" s="516">
        <f>'Tabela II'!C73</f>
        <v>0</v>
      </c>
      <c r="E67" s="516">
        <f>'Tabela II'!D73</f>
        <v>0</v>
      </c>
      <c r="F67" s="516">
        <f>'Tabela II'!E73</f>
        <v>0</v>
      </c>
      <c r="G67" s="516">
        <f>'Tabela II'!G73</f>
        <v>0</v>
      </c>
      <c r="H67" s="516">
        <f>'Tabela II'!H73</f>
        <v>0</v>
      </c>
      <c r="I67" s="516">
        <f>'Tabela II'!I73</f>
        <v>0</v>
      </c>
      <c r="J67" s="516">
        <f>'Tabela II'!J73</f>
        <v>260</v>
      </c>
      <c r="K67" s="516">
        <f>'Tabela II'!K73</f>
        <v>0</v>
      </c>
      <c r="L67" s="516">
        <f>'Tabela II'!L73</f>
        <v>0</v>
      </c>
      <c r="M67" s="516">
        <f>'Tabela II'!M73</f>
        <v>0</v>
      </c>
      <c r="N67" s="516">
        <f>'Tabela II'!N73</f>
        <v>0</v>
      </c>
      <c r="O67" s="516" t="str">
        <f>'Tabela II'!O73</f>
        <v/>
      </c>
      <c r="P67" s="516" t="str">
        <f>'Tabela II'!P73</f>
        <v/>
      </c>
      <c r="Q67" s="516">
        <f>'Tabela II'!Q73</f>
        <v>0</v>
      </c>
      <c r="R67" s="516">
        <f>'Tabela II'!R73</f>
        <v>0</v>
      </c>
      <c r="S67" s="516">
        <f>'Tabela II'!S73</f>
        <v>0</v>
      </c>
      <c r="T67" s="516">
        <f>'Tabela II'!T73</f>
        <v>0</v>
      </c>
      <c r="U67" s="516" t="str">
        <f>'Tabela II'!U73</f>
        <v/>
      </c>
      <c r="V67" s="516" t="str">
        <f>'Tabela II'!V73</f>
        <v/>
      </c>
    </row>
    <row r="68" spans="1:23" s="357" customFormat="1" x14ac:dyDescent="0.2">
      <c r="A68" s="527">
        <f>'Tabela I'!$F$1</f>
        <v>2023</v>
      </c>
      <c r="B68" s="527">
        <f>'Tabela I'!$F$2</f>
        <v>0</v>
      </c>
      <c r="C68" s="516">
        <f>'Tabela II'!B74</f>
        <v>0</v>
      </c>
      <c r="D68" s="516">
        <f>'Tabela II'!C74</f>
        <v>0</v>
      </c>
      <c r="E68" s="516">
        <f>'Tabela II'!D74</f>
        <v>0</v>
      </c>
      <c r="F68" s="516">
        <f>'Tabela II'!E74</f>
        <v>0</v>
      </c>
      <c r="G68" s="516">
        <f>'Tabela II'!G74</f>
        <v>0</v>
      </c>
      <c r="H68" s="516">
        <f>'Tabela II'!H74</f>
        <v>0</v>
      </c>
      <c r="I68" s="516">
        <f>'Tabela II'!I74</f>
        <v>0</v>
      </c>
      <c r="J68" s="516">
        <f>'Tabela II'!J74</f>
        <v>260</v>
      </c>
      <c r="K68" s="516">
        <f>'Tabela II'!K74</f>
        <v>0</v>
      </c>
      <c r="L68" s="516">
        <f>'Tabela II'!L74</f>
        <v>0</v>
      </c>
      <c r="M68" s="516">
        <f>'Tabela II'!M74</f>
        <v>0</v>
      </c>
      <c r="N68" s="516">
        <f>'Tabela II'!N74</f>
        <v>0</v>
      </c>
      <c r="O68" s="516" t="str">
        <f>'Tabela II'!O74</f>
        <v/>
      </c>
      <c r="P68" s="516" t="str">
        <f>'Tabela II'!P74</f>
        <v/>
      </c>
      <c r="Q68" s="516">
        <f>'Tabela II'!Q74</f>
        <v>0</v>
      </c>
      <c r="R68" s="516">
        <f>'Tabela II'!R74</f>
        <v>0</v>
      </c>
      <c r="S68" s="516">
        <f>'Tabela II'!S74</f>
        <v>0</v>
      </c>
      <c r="T68" s="516">
        <f>'Tabela II'!T74</f>
        <v>0</v>
      </c>
      <c r="U68" s="516" t="str">
        <f>'Tabela II'!U74</f>
        <v/>
      </c>
      <c r="V68" s="516" t="str">
        <f>'Tabela II'!V74</f>
        <v/>
      </c>
    </row>
    <row r="69" spans="1:23" s="357" customFormat="1" x14ac:dyDescent="0.2">
      <c r="A69" s="527">
        <f>'Tabela I'!$F$1</f>
        <v>2023</v>
      </c>
      <c r="B69" s="527">
        <f>'Tabela I'!$F$2</f>
        <v>0</v>
      </c>
      <c r="C69" s="516">
        <f>'Tabela II'!B75</f>
        <v>0</v>
      </c>
      <c r="D69" s="516">
        <f>'Tabela II'!C75</f>
        <v>0</v>
      </c>
      <c r="E69" s="516">
        <f>'Tabela II'!D75</f>
        <v>0</v>
      </c>
      <c r="F69" s="516">
        <f>'Tabela II'!E75</f>
        <v>0</v>
      </c>
      <c r="G69" s="516">
        <f>'Tabela II'!G75</f>
        <v>0</v>
      </c>
      <c r="H69" s="516">
        <f>'Tabela II'!H75</f>
        <v>0</v>
      </c>
      <c r="I69" s="516">
        <f>'Tabela II'!I75</f>
        <v>0</v>
      </c>
      <c r="J69" s="516">
        <f>'Tabela II'!J75</f>
        <v>260</v>
      </c>
      <c r="K69" s="516">
        <f>'Tabela II'!K75</f>
        <v>0</v>
      </c>
      <c r="L69" s="516">
        <f>'Tabela II'!L75</f>
        <v>0</v>
      </c>
      <c r="M69" s="516">
        <f>'Tabela II'!M75</f>
        <v>0</v>
      </c>
      <c r="N69" s="516">
        <f>'Tabela II'!N75</f>
        <v>0</v>
      </c>
      <c r="O69" s="516" t="str">
        <f>'Tabela II'!O75</f>
        <v/>
      </c>
      <c r="P69" s="516" t="str">
        <f>'Tabela II'!P75</f>
        <v/>
      </c>
      <c r="Q69" s="516">
        <f>'Tabela II'!Q75</f>
        <v>0</v>
      </c>
      <c r="R69" s="516">
        <f>'Tabela II'!R75</f>
        <v>0</v>
      </c>
      <c r="S69" s="516">
        <f>'Tabela II'!S75</f>
        <v>0</v>
      </c>
      <c r="T69" s="516">
        <f>'Tabela II'!T75</f>
        <v>0</v>
      </c>
      <c r="U69" s="516" t="str">
        <f>'Tabela II'!U75</f>
        <v/>
      </c>
      <c r="V69" s="516" t="str">
        <f>'Tabela II'!V75</f>
        <v/>
      </c>
    </row>
    <row r="70" spans="1:23" s="357" customFormat="1" x14ac:dyDescent="0.2">
      <c r="A70" s="527">
        <f>'Tabela I'!$F$1</f>
        <v>2023</v>
      </c>
      <c r="B70" s="527">
        <f>'Tabela I'!$F$2</f>
        <v>0</v>
      </c>
      <c r="C70" s="516">
        <f>'Tabela II'!B76</f>
        <v>0</v>
      </c>
      <c r="D70" s="516">
        <f>'Tabela II'!C76</f>
        <v>0</v>
      </c>
      <c r="E70" s="516">
        <f>'Tabela II'!D76</f>
        <v>0</v>
      </c>
      <c r="F70" s="516">
        <f>'Tabela II'!E76</f>
        <v>0</v>
      </c>
      <c r="G70" s="516">
        <f>'Tabela II'!G76</f>
        <v>0</v>
      </c>
      <c r="H70" s="516">
        <f>'Tabela II'!H76</f>
        <v>0</v>
      </c>
      <c r="I70" s="516">
        <f>'Tabela II'!I76</f>
        <v>0</v>
      </c>
      <c r="J70" s="516">
        <f>'Tabela II'!J76</f>
        <v>260</v>
      </c>
      <c r="K70" s="516">
        <f>'Tabela II'!K76</f>
        <v>0</v>
      </c>
      <c r="L70" s="516">
        <f>'Tabela II'!L76</f>
        <v>0</v>
      </c>
      <c r="M70" s="516">
        <f>'Tabela II'!M76</f>
        <v>0</v>
      </c>
      <c r="N70" s="516">
        <f>'Tabela II'!N76</f>
        <v>0</v>
      </c>
      <c r="O70" s="516" t="str">
        <f>'Tabela II'!O76</f>
        <v/>
      </c>
      <c r="P70" s="516" t="str">
        <f>'Tabela II'!P76</f>
        <v/>
      </c>
      <c r="Q70" s="516">
        <f>'Tabela II'!Q76</f>
        <v>0</v>
      </c>
      <c r="R70" s="516">
        <f>'Tabela II'!R76</f>
        <v>0</v>
      </c>
      <c r="S70" s="516">
        <f>'Tabela II'!S76</f>
        <v>0</v>
      </c>
      <c r="T70" s="516">
        <f>'Tabela II'!T76</f>
        <v>0</v>
      </c>
      <c r="U70" s="516" t="str">
        <f>'Tabela II'!U76</f>
        <v/>
      </c>
      <c r="V70" s="516" t="str">
        <f>'Tabela II'!V76</f>
        <v/>
      </c>
    </row>
    <row r="71" spans="1:23" s="357" customFormat="1" x14ac:dyDescent="0.2">
      <c r="A71" s="527">
        <f>'Tabela I'!$F$1</f>
        <v>2023</v>
      </c>
      <c r="B71" s="527">
        <f>'Tabela I'!$F$2</f>
        <v>0</v>
      </c>
      <c r="C71" s="516">
        <f>'Tabela II'!B77</f>
        <v>0</v>
      </c>
      <c r="D71" s="516">
        <f>'Tabela II'!C77</f>
        <v>0</v>
      </c>
      <c r="E71" s="516">
        <f>'Tabela II'!D77</f>
        <v>0</v>
      </c>
      <c r="F71" s="516">
        <f>'Tabela II'!E77</f>
        <v>0</v>
      </c>
      <c r="G71" s="516">
        <f>'Tabela II'!G77</f>
        <v>0</v>
      </c>
      <c r="H71" s="516">
        <f>'Tabela II'!H77</f>
        <v>0</v>
      </c>
      <c r="I71" s="516">
        <f>'Tabela II'!I77</f>
        <v>0</v>
      </c>
      <c r="J71" s="516">
        <f>'Tabela II'!J77</f>
        <v>260</v>
      </c>
      <c r="K71" s="516">
        <f>'Tabela II'!K77</f>
        <v>0</v>
      </c>
      <c r="L71" s="516">
        <f>'Tabela II'!L77</f>
        <v>0</v>
      </c>
      <c r="M71" s="516">
        <f>'Tabela II'!M77</f>
        <v>0</v>
      </c>
      <c r="N71" s="516">
        <f>'Tabela II'!N77</f>
        <v>0</v>
      </c>
      <c r="O71" s="516" t="str">
        <f>'Tabela II'!O77</f>
        <v/>
      </c>
      <c r="P71" s="516" t="str">
        <f>'Tabela II'!P77</f>
        <v/>
      </c>
      <c r="Q71" s="516">
        <f>'Tabela II'!Q77</f>
        <v>0</v>
      </c>
      <c r="R71" s="516">
        <f>'Tabela II'!R77</f>
        <v>0</v>
      </c>
      <c r="S71" s="516">
        <f>'Tabela II'!S77</f>
        <v>0</v>
      </c>
      <c r="T71" s="516">
        <f>'Tabela II'!T77</f>
        <v>0</v>
      </c>
      <c r="U71" s="516" t="str">
        <f>'Tabela II'!U77</f>
        <v/>
      </c>
      <c r="V71" s="516" t="str">
        <f>'Tabela II'!V77</f>
        <v/>
      </c>
    </row>
    <row r="72" spans="1:23" s="357" customFormat="1" x14ac:dyDescent="0.2">
      <c r="A72" s="527">
        <f>'Tabela I'!$F$1</f>
        <v>2023</v>
      </c>
      <c r="B72" s="527">
        <f>'Tabela I'!$F$2</f>
        <v>0</v>
      </c>
      <c r="C72" s="516">
        <f>'Tabela II'!B78</f>
        <v>0</v>
      </c>
      <c r="D72" s="516">
        <f>'Tabela II'!C78</f>
        <v>0</v>
      </c>
      <c r="E72" s="516">
        <f>'Tabela II'!D78</f>
        <v>0</v>
      </c>
      <c r="F72" s="516">
        <f>'Tabela II'!E78</f>
        <v>0</v>
      </c>
      <c r="G72" s="516">
        <f>'Tabela II'!G78</f>
        <v>0</v>
      </c>
      <c r="H72" s="516">
        <f>'Tabela II'!H78</f>
        <v>0</v>
      </c>
      <c r="I72" s="516">
        <f>'Tabela II'!I78</f>
        <v>0</v>
      </c>
      <c r="J72" s="516">
        <f>'Tabela II'!J78</f>
        <v>260</v>
      </c>
      <c r="K72" s="516">
        <f>'Tabela II'!K78</f>
        <v>0</v>
      </c>
      <c r="L72" s="516">
        <f>'Tabela II'!L78</f>
        <v>0</v>
      </c>
      <c r="M72" s="516">
        <f>'Tabela II'!M78</f>
        <v>0</v>
      </c>
      <c r="N72" s="516">
        <f>'Tabela II'!N78</f>
        <v>0</v>
      </c>
      <c r="O72" s="516" t="str">
        <f>'Tabela II'!O78</f>
        <v/>
      </c>
      <c r="P72" s="516" t="str">
        <f>'Tabela II'!P78</f>
        <v/>
      </c>
      <c r="Q72" s="516">
        <f>'Tabela II'!Q78</f>
        <v>0</v>
      </c>
      <c r="R72" s="516">
        <f>'Tabela II'!R78</f>
        <v>0</v>
      </c>
      <c r="S72" s="516">
        <f>'Tabela II'!S78</f>
        <v>0</v>
      </c>
      <c r="T72" s="516">
        <f>'Tabela II'!T78</f>
        <v>0</v>
      </c>
      <c r="U72" s="516" t="str">
        <f>'Tabela II'!U78</f>
        <v/>
      </c>
      <c r="V72" s="516" t="str">
        <f>'Tabela II'!V78</f>
        <v/>
      </c>
    </row>
    <row r="73" spans="1:23" s="357" customFormat="1" x14ac:dyDescent="0.2">
      <c r="A73" s="517"/>
      <c r="B73" s="517"/>
      <c r="C73" s="518"/>
      <c r="D73" s="518"/>
      <c r="E73" s="518"/>
      <c r="F73" s="518"/>
      <c r="G73" s="518"/>
      <c r="H73" s="518"/>
      <c r="I73" s="518"/>
      <c r="J73" s="518"/>
      <c r="K73" s="518"/>
      <c r="L73" s="518"/>
      <c r="M73" s="518"/>
      <c r="N73" s="518"/>
      <c r="O73" s="518"/>
      <c r="P73" s="518"/>
      <c r="Q73" s="518"/>
    </row>
    <row r="74" spans="1:23" s="357" customFormat="1" ht="57" customHeight="1" x14ac:dyDescent="0.2">
      <c r="A74" s="351" t="s">
        <v>163</v>
      </c>
      <c r="B74" s="351" t="s">
        <v>164</v>
      </c>
      <c r="C74" s="351" t="s">
        <v>165</v>
      </c>
      <c r="D74" s="351" t="s">
        <v>166</v>
      </c>
      <c r="E74" s="351" t="s">
        <v>167</v>
      </c>
      <c r="F74" s="351" t="s">
        <v>168</v>
      </c>
      <c r="G74" s="351" t="s">
        <v>169</v>
      </c>
      <c r="H74" s="352" t="s">
        <v>170</v>
      </c>
      <c r="I74" s="352" t="s">
        <v>171</v>
      </c>
      <c r="J74" s="352" t="s">
        <v>172</v>
      </c>
      <c r="K74" s="351" t="s">
        <v>173</v>
      </c>
      <c r="L74" s="351" t="s">
        <v>174</v>
      </c>
      <c r="M74" s="351" t="s">
        <v>175</v>
      </c>
      <c r="N74" s="351" t="s">
        <v>176</v>
      </c>
      <c r="O74" s="351" t="s">
        <v>177</v>
      </c>
      <c r="P74" s="351" t="s">
        <v>178</v>
      </c>
      <c r="Q74" s="398" t="s">
        <v>192</v>
      </c>
      <c r="R74" s="398" t="s">
        <v>193</v>
      </c>
      <c r="S74" s="398" t="s">
        <v>194</v>
      </c>
      <c r="T74" s="398" t="s">
        <v>195</v>
      </c>
      <c r="U74" s="398" t="s">
        <v>196</v>
      </c>
      <c r="V74" s="399" t="s">
        <v>197</v>
      </c>
      <c r="W74" s="399" t="s">
        <v>164</v>
      </c>
    </row>
    <row r="75" spans="1:23" s="357" customFormat="1" x14ac:dyDescent="0.2">
      <c r="A75" s="527">
        <f>'Tabela I'!$F$1</f>
        <v>2023</v>
      </c>
      <c r="B75" s="527">
        <f>'Tabela I'!$F$2</f>
        <v>0</v>
      </c>
      <c r="C75" s="516">
        <f>'Tabela II'!D97</f>
        <v>0</v>
      </c>
      <c r="D75" s="516">
        <f>'Tabela II'!C98</f>
        <v>0</v>
      </c>
      <c r="E75" s="516">
        <f>'Tabela II'!D98</f>
        <v>0</v>
      </c>
      <c r="F75" s="516" t="str">
        <f>'Tabela II'!E98</f>
        <v>Predsjednik suda</v>
      </c>
      <c r="G75" s="516">
        <f>'Tabela II'!G98</f>
        <v>0</v>
      </c>
      <c r="H75" s="516">
        <f>'Tabela II'!H98</f>
        <v>0</v>
      </c>
      <c r="I75" s="516">
        <f>'Tabela II'!I98</f>
        <v>0</v>
      </c>
      <c r="J75" s="516">
        <f>'Tabela II'!J98</f>
        <v>0</v>
      </c>
      <c r="K75" s="516">
        <f>'Tabela II'!K98</f>
        <v>0</v>
      </c>
      <c r="L75" s="516">
        <f>'Tabela II'!L98</f>
        <v>0</v>
      </c>
      <c r="M75" s="516">
        <f>'Tabela II'!M98</f>
        <v>0</v>
      </c>
      <c r="N75" s="516">
        <f>'Tabela II'!N98</f>
        <v>0</v>
      </c>
      <c r="O75" s="516">
        <f>'Tabela II'!O98</f>
        <v>0</v>
      </c>
      <c r="P75" s="516">
        <f>'Tabela II'!P98</f>
        <v>0</v>
      </c>
      <c r="Q75" s="516">
        <f>'Tabela II'!Q98</f>
        <v>0</v>
      </c>
      <c r="R75" s="516">
        <f>'Tabela II'!R98</f>
        <v>0</v>
      </c>
      <c r="S75" s="516">
        <f>'Tabela II'!S98</f>
        <v>0</v>
      </c>
      <c r="T75" s="516">
        <f>'Tabela II'!T98</f>
        <v>0</v>
      </c>
      <c r="U75" s="516" t="str">
        <f>'Tabela II'!U98</f>
        <v/>
      </c>
      <c r="V75" s="516">
        <f>'Tabela II'!V98</f>
        <v>0</v>
      </c>
      <c r="W75" s="516" t="str">
        <f>'Tabela II'!A98</f>
        <v>Sud 1</v>
      </c>
    </row>
    <row r="76" spans="1:23" s="357" customFormat="1" x14ac:dyDescent="0.2">
      <c r="A76" s="527">
        <f>'Tabela I'!$F$1</f>
        <v>2023</v>
      </c>
      <c r="B76" s="527">
        <f>'Tabela I'!$F$2</f>
        <v>0</v>
      </c>
      <c r="C76" s="516">
        <f>C75</f>
        <v>0</v>
      </c>
      <c r="D76" s="516">
        <f>'Tabela II'!C99</f>
        <v>0</v>
      </c>
      <c r="E76" s="516">
        <f>'Tabela II'!D99</f>
        <v>0</v>
      </c>
      <c r="F76" s="516">
        <f>'Tabela II'!E99</f>
        <v>0</v>
      </c>
      <c r="G76" s="516">
        <f>'Tabela II'!G99</f>
        <v>0</v>
      </c>
      <c r="H76" s="516">
        <f>'Tabela II'!H99</f>
        <v>0</v>
      </c>
      <c r="I76" s="516">
        <f>'Tabela II'!I99</f>
        <v>0</v>
      </c>
      <c r="J76" s="516">
        <f>'Tabela II'!J99</f>
        <v>0</v>
      </c>
      <c r="K76" s="516">
        <f>'Tabela II'!K99</f>
        <v>0</v>
      </c>
      <c r="L76" s="516">
        <f>'Tabela II'!L99</f>
        <v>0</v>
      </c>
      <c r="M76" s="516">
        <f>'Tabela II'!M99</f>
        <v>0</v>
      </c>
      <c r="N76" s="516">
        <f>'Tabela II'!N99</f>
        <v>0</v>
      </c>
      <c r="O76" s="516">
        <f>'Tabela II'!O99</f>
        <v>0</v>
      </c>
      <c r="P76" s="516">
        <f>'Tabela II'!P99</f>
        <v>0</v>
      </c>
      <c r="Q76" s="516">
        <f>'Tabela II'!Q99</f>
        <v>0</v>
      </c>
      <c r="R76" s="516">
        <f>'Tabela II'!R99</f>
        <v>0</v>
      </c>
      <c r="S76" s="516">
        <f>'Tabela II'!S99</f>
        <v>0</v>
      </c>
      <c r="T76" s="516">
        <f>'Tabela II'!T99</f>
        <v>0</v>
      </c>
      <c r="U76" s="516">
        <f>'Tabela II'!U99</f>
        <v>0</v>
      </c>
      <c r="V76" s="516">
        <f>'Tabela II'!V99</f>
        <v>0</v>
      </c>
      <c r="W76" s="516" t="str">
        <f>'Tabela II'!A99</f>
        <v xml:space="preserve">Sud 2 </v>
      </c>
    </row>
    <row r="77" spans="1:23" s="357" customFormat="1" x14ac:dyDescent="0.2">
      <c r="A77" s="527">
        <f>'Tabela I'!$F$1</f>
        <v>2023</v>
      </c>
      <c r="B77" s="527">
        <f>'Tabela I'!$F$2</f>
        <v>0</v>
      </c>
      <c r="C77" s="519">
        <f>'Tabela II'!D100</f>
        <v>0</v>
      </c>
      <c r="D77" s="519">
        <f>'Tabela II'!C101</f>
        <v>0</v>
      </c>
      <c r="E77" s="519">
        <f>'Tabela II'!D101</f>
        <v>0</v>
      </c>
      <c r="F77" s="519">
        <f>'Tabela II'!E101</f>
        <v>0</v>
      </c>
      <c r="G77" s="519">
        <f>'Tabela II'!G101</f>
        <v>0</v>
      </c>
      <c r="H77" s="519">
        <f>'Tabela II'!H101</f>
        <v>0</v>
      </c>
      <c r="I77" s="519">
        <f>'Tabela II'!I101</f>
        <v>0</v>
      </c>
      <c r="J77" s="519">
        <f>'Tabela II'!J101</f>
        <v>0</v>
      </c>
      <c r="K77" s="519">
        <f>'Tabela II'!K101</f>
        <v>0</v>
      </c>
      <c r="L77" s="519">
        <f>'Tabela II'!L101</f>
        <v>0</v>
      </c>
      <c r="M77" s="519">
        <f>'Tabela II'!M101</f>
        <v>0</v>
      </c>
      <c r="N77" s="519">
        <f>'Tabela II'!N101</f>
        <v>0</v>
      </c>
      <c r="O77" s="519">
        <f>'Tabela II'!O101</f>
        <v>0</v>
      </c>
      <c r="P77" s="519">
        <f>'Tabela II'!P101</f>
        <v>0</v>
      </c>
      <c r="Q77" s="519">
        <f>'Tabela II'!Q101</f>
        <v>0</v>
      </c>
      <c r="R77" s="519">
        <f>'Tabela II'!R101</f>
        <v>0</v>
      </c>
      <c r="S77" s="519">
        <f>'Tabela II'!S101</f>
        <v>0</v>
      </c>
      <c r="T77" s="519">
        <f>'Tabela II'!T101</f>
        <v>0</v>
      </c>
      <c r="U77" s="519" t="str">
        <f>'Tabela II'!U101</f>
        <v/>
      </c>
      <c r="V77" s="519">
        <f>'Tabela II'!V101</f>
        <v>0</v>
      </c>
      <c r="W77" s="519" t="str">
        <f>'Tabela II'!A101</f>
        <v>Sud 1</v>
      </c>
    </row>
    <row r="78" spans="1:23" s="357" customFormat="1" x14ac:dyDescent="0.2">
      <c r="A78" s="527">
        <f>'Tabela I'!$F$1</f>
        <v>2023</v>
      </c>
      <c r="B78" s="527">
        <f>'Tabela I'!$F$2</f>
        <v>0</v>
      </c>
      <c r="C78" s="519">
        <f>C77</f>
        <v>0</v>
      </c>
      <c r="D78" s="519">
        <f>'Tabela II'!C102</f>
        <v>0</v>
      </c>
      <c r="E78" s="519">
        <f>'Tabela II'!D102</f>
        <v>0</v>
      </c>
      <c r="F78" s="519">
        <f>'Tabela II'!E102</f>
        <v>0</v>
      </c>
      <c r="G78" s="519">
        <f>'Tabela II'!G102</f>
        <v>0</v>
      </c>
      <c r="H78" s="519">
        <f>'Tabela II'!H102</f>
        <v>0</v>
      </c>
      <c r="I78" s="519">
        <f>'Tabela II'!I102</f>
        <v>0</v>
      </c>
      <c r="J78" s="519">
        <f>'Tabela II'!J102</f>
        <v>0</v>
      </c>
      <c r="K78" s="519">
        <f>'Tabela II'!K102</f>
        <v>0</v>
      </c>
      <c r="L78" s="519">
        <f>'Tabela II'!L102</f>
        <v>0</v>
      </c>
      <c r="M78" s="519">
        <f>'Tabela II'!M102</f>
        <v>0</v>
      </c>
      <c r="N78" s="519">
        <f>'Tabela II'!N102</f>
        <v>0</v>
      </c>
      <c r="O78" s="519">
        <f>'Tabela II'!O102</f>
        <v>0</v>
      </c>
      <c r="P78" s="519">
        <f>'Tabela II'!P102</f>
        <v>0</v>
      </c>
      <c r="Q78" s="519">
        <f>'Tabela II'!Q102</f>
        <v>0</v>
      </c>
      <c r="R78" s="519">
        <f>'Tabela II'!R102</f>
        <v>0</v>
      </c>
      <c r="S78" s="519">
        <f>'Tabela II'!S102</f>
        <v>0</v>
      </c>
      <c r="T78" s="519">
        <f>'Tabela II'!T102</f>
        <v>0</v>
      </c>
      <c r="U78" s="519">
        <f>'Tabela II'!U102</f>
        <v>0</v>
      </c>
      <c r="V78" s="519">
        <f>'Tabela II'!V102</f>
        <v>0</v>
      </c>
      <c r="W78" s="519" t="str">
        <f>'Tabela II'!A102</f>
        <v xml:space="preserve">Sud 2 </v>
      </c>
    </row>
    <row r="79" spans="1:23" s="357" customFormat="1" x14ac:dyDescent="0.2">
      <c r="A79" s="527">
        <f>'Tabela I'!$F$1</f>
        <v>2023</v>
      </c>
      <c r="B79" s="527">
        <f>'Tabela I'!$F$2</f>
        <v>0</v>
      </c>
      <c r="C79" s="516">
        <f>'Tabela II'!D103</f>
        <v>0</v>
      </c>
      <c r="D79" s="516">
        <f>'Tabela II'!C104</f>
        <v>0</v>
      </c>
      <c r="E79" s="516">
        <f>'Tabela II'!D104</f>
        <v>0</v>
      </c>
      <c r="F79" s="516">
        <f>'Tabela II'!E104</f>
        <v>0</v>
      </c>
      <c r="G79" s="516">
        <f>'Tabela II'!G104</f>
        <v>0</v>
      </c>
      <c r="H79" s="516">
        <f>'Tabela II'!H104</f>
        <v>0</v>
      </c>
      <c r="I79" s="516">
        <f>'Tabela II'!I104</f>
        <v>0</v>
      </c>
      <c r="J79" s="516">
        <f>'Tabela II'!J104</f>
        <v>0</v>
      </c>
      <c r="K79" s="516">
        <f>'Tabela II'!K104</f>
        <v>0</v>
      </c>
      <c r="L79" s="516">
        <f>'Tabela II'!L104</f>
        <v>0</v>
      </c>
      <c r="M79" s="516">
        <f>'Tabela II'!M104</f>
        <v>0</v>
      </c>
      <c r="N79" s="516">
        <f>'Tabela II'!N104</f>
        <v>0</v>
      </c>
      <c r="O79" s="516">
        <f>'Tabela II'!O104</f>
        <v>0</v>
      </c>
      <c r="P79" s="516">
        <f>'Tabela II'!P104</f>
        <v>0</v>
      </c>
      <c r="Q79" s="516">
        <f>'Tabela II'!Q104</f>
        <v>0</v>
      </c>
      <c r="R79" s="516">
        <f>'Tabela II'!R104</f>
        <v>0</v>
      </c>
      <c r="S79" s="516">
        <f>'Tabela II'!S104</f>
        <v>0</v>
      </c>
      <c r="T79" s="516">
        <f>'Tabela II'!T104</f>
        <v>0</v>
      </c>
      <c r="U79" s="516" t="str">
        <f>'Tabela II'!U104</f>
        <v/>
      </c>
      <c r="V79" s="516">
        <f>'Tabela II'!V104</f>
        <v>0</v>
      </c>
      <c r="W79" s="516" t="str">
        <f>'Tabela II'!A104</f>
        <v>Sud 1</v>
      </c>
    </row>
    <row r="80" spans="1:23" s="357" customFormat="1" x14ac:dyDescent="0.2">
      <c r="A80" s="527">
        <f>'Tabela I'!$F$1</f>
        <v>2023</v>
      </c>
      <c r="B80" s="527">
        <f>'Tabela I'!$F$2</f>
        <v>0</v>
      </c>
      <c r="C80" s="516">
        <f>C79</f>
        <v>0</v>
      </c>
      <c r="D80" s="516">
        <f>'Tabela II'!C105</f>
        <v>0</v>
      </c>
      <c r="E80" s="516">
        <f>'Tabela II'!D105</f>
        <v>0</v>
      </c>
      <c r="F80" s="516">
        <f>'Tabela II'!E105</f>
        <v>0</v>
      </c>
      <c r="G80" s="516">
        <f>'Tabela II'!G105</f>
        <v>0</v>
      </c>
      <c r="H80" s="516">
        <f>'Tabela II'!H105</f>
        <v>0</v>
      </c>
      <c r="I80" s="516">
        <f>'Tabela II'!I105</f>
        <v>0</v>
      </c>
      <c r="J80" s="516">
        <f>'Tabela II'!J105</f>
        <v>0</v>
      </c>
      <c r="K80" s="516">
        <f>'Tabela II'!K105</f>
        <v>0</v>
      </c>
      <c r="L80" s="516">
        <f>'Tabela II'!L105</f>
        <v>0</v>
      </c>
      <c r="M80" s="516">
        <f>'Tabela II'!M105</f>
        <v>0</v>
      </c>
      <c r="N80" s="516">
        <f>'Tabela II'!N105</f>
        <v>0</v>
      </c>
      <c r="O80" s="516">
        <f>'Tabela II'!O105</f>
        <v>0</v>
      </c>
      <c r="P80" s="516">
        <f>'Tabela II'!P105</f>
        <v>0</v>
      </c>
      <c r="Q80" s="516">
        <f>'Tabela II'!Q105</f>
        <v>0</v>
      </c>
      <c r="R80" s="516">
        <f>'Tabela II'!R105</f>
        <v>0</v>
      </c>
      <c r="S80" s="516">
        <f>'Tabela II'!S105</f>
        <v>0</v>
      </c>
      <c r="T80" s="516">
        <f>'Tabela II'!T105</f>
        <v>0</v>
      </c>
      <c r="U80" s="516">
        <f>'Tabela II'!U105</f>
        <v>0</v>
      </c>
      <c r="V80" s="516">
        <f>'Tabela II'!V105</f>
        <v>0</v>
      </c>
      <c r="W80" s="516" t="str">
        <f>'Tabela II'!A105</f>
        <v xml:space="preserve">Sud 2 </v>
      </c>
    </row>
    <row r="81" spans="1:25" s="357" customFormat="1" x14ac:dyDescent="0.2">
      <c r="A81" s="527">
        <f>'Tabela I'!$F$1</f>
        <v>2023</v>
      </c>
      <c r="B81" s="527">
        <f>'Tabela I'!$F$2</f>
        <v>0</v>
      </c>
      <c r="C81" s="519">
        <f>'Tabela II'!D106</f>
        <v>0</v>
      </c>
      <c r="D81" s="519">
        <f>'Tabela II'!C107</f>
        <v>0</v>
      </c>
      <c r="E81" s="519">
        <f>'Tabela II'!D107</f>
        <v>0</v>
      </c>
      <c r="F81" s="519">
        <f>'Tabela II'!E107</f>
        <v>0</v>
      </c>
      <c r="G81" s="519">
        <f>'Tabela II'!G107</f>
        <v>0</v>
      </c>
      <c r="H81" s="519">
        <f>'Tabela II'!H107</f>
        <v>0</v>
      </c>
      <c r="I81" s="519">
        <f>'Tabela II'!I107</f>
        <v>0</v>
      </c>
      <c r="J81" s="519">
        <f>'Tabela II'!J107</f>
        <v>0</v>
      </c>
      <c r="K81" s="519">
        <f>'Tabela II'!K107</f>
        <v>0</v>
      </c>
      <c r="L81" s="519">
        <f>'Tabela II'!L107</f>
        <v>0</v>
      </c>
      <c r="M81" s="519">
        <f>'Tabela II'!M107</f>
        <v>0</v>
      </c>
      <c r="N81" s="519">
        <f>'Tabela II'!N107</f>
        <v>0</v>
      </c>
      <c r="O81" s="519">
        <f>'Tabela II'!O107</f>
        <v>0</v>
      </c>
      <c r="P81" s="519">
        <f>'Tabela II'!P107</f>
        <v>0</v>
      </c>
      <c r="Q81" s="519">
        <f>'Tabela II'!Q107</f>
        <v>0</v>
      </c>
      <c r="R81" s="519">
        <f>'Tabela II'!R107</f>
        <v>0</v>
      </c>
      <c r="S81" s="519">
        <f>'Tabela II'!S107</f>
        <v>0</v>
      </c>
      <c r="T81" s="519">
        <f>'Tabela II'!T107</f>
        <v>0</v>
      </c>
      <c r="U81" s="519" t="str">
        <f>'Tabela II'!U107</f>
        <v/>
      </c>
      <c r="V81" s="519">
        <f>'Tabela II'!V107</f>
        <v>0</v>
      </c>
      <c r="W81" s="519" t="str">
        <f>'Tabela II'!A107</f>
        <v>Sud 1</v>
      </c>
    </row>
    <row r="82" spans="1:25" s="357" customFormat="1" x14ac:dyDescent="0.2">
      <c r="A82" s="527">
        <f>'Tabela I'!$F$1</f>
        <v>2023</v>
      </c>
      <c r="B82" s="527">
        <f>'Tabela I'!$F$2</f>
        <v>0</v>
      </c>
      <c r="C82" s="519">
        <f>C81</f>
        <v>0</v>
      </c>
      <c r="D82" s="519">
        <f>'Tabela II'!C108</f>
        <v>0</v>
      </c>
      <c r="E82" s="519">
        <f>'Tabela II'!D108</f>
        <v>0</v>
      </c>
      <c r="F82" s="519">
        <f>'Tabela II'!E108</f>
        <v>0</v>
      </c>
      <c r="G82" s="519">
        <f>'Tabela II'!G108</f>
        <v>0</v>
      </c>
      <c r="H82" s="519">
        <f>'Tabela II'!H108</f>
        <v>0</v>
      </c>
      <c r="I82" s="519">
        <f>'Tabela II'!I108</f>
        <v>0</v>
      </c>
      <c r="J82" s="519">
        <f>'Tabela II'!J108</f>
        <v>0</v>
      </c>
      <c r="K82" s="519">
        <f>'Tabela II'!K108</f>
        <v>0</v>
      </c>
      <c r="L82" s="519">
        <f>'Tabela II'!L108</f>
        <v>0</v>
      </c>
      <c r="M82" s="519">
        <f>'Tabela II'!M108</f>
        <v>0</v>
      </c>
      <c r="N82" s="519">
        <f>'Tabela II'!N108</f>
        <v>0</v>
      </c>
      <c r="O82" s="519">
        <f>'Tabela II'!O108</f>
        <v>0</v>
      </c>
      <c r="P82" s="519">
        <f>'Tabela II'!P108</f>
        <v>0</v>
      </c>
      <c r="Q82" s="519">
        <f>'Tabela II'!Q108</f>
        <v>0</v>
      </c>
      <c r="R82" s="519">
        <f>'Tabela II'!R108</f>
        <v>0</v>
      </c>
      <c r="S82" s="519">
        <f>'Tabela II'!S108</f>
        <v>0</v>
      </c>
      <c r="T82" s="519">
        <f>'Tabela II'!T108</f>
        <v>0</v>
      </c>
      <c r="U82" s="519">
        <f>'Tabela II'!U108</f>
        <v>0</v>
      </c>
      <c r="V82" s="519">
        <f>'Tabela II'!V108</f>
        <v>0</v>
      </c>
      <c r="W82" s="519" t="str">
        <f>'Tabela II'!A108</f>
        <v xml:space="preserve">Sud 2 </v>
      </c>
    </row>
    <row r="83" spans="1:25" s="357" customFormat="1" x14ac:dyDescent="0.2">
      <c r="A83" s="527">
        <f>'Tabela I'!$F$1</f>
        <v>2023</v>
      </c>
      <c r="B83" s="527">
        <f>'Tabela I'!$F$2</f>
        <v>0</v>
      </c>
      <c r="C83" s="516">
        <f>'Tabela II'!D109</f>
        <v>0</v>
      </c>
      <c r="D83" s="516">
        <f>'Tabela II'!C110</f>
        <v>0</v>
      </c>
      <c r="E83" s="516">
        <f>'Tabela II'!D110</f>
        <v>0</v>
      </c>
      <c r="F83" s="516">
        <f>'Tabela II'!E110</f>
        <v>0</v>
      </c>
      <c r="G83" s="516">
        <f>'Tabela II'!G110</f>
        <v>0</v>
      </c>
      <c r="H83" s="516">
        <f>'Tabela II'!H110</f>
        <v>0</v>
      </c>
      <c r="I83" s="516">
        <f>'Tabela II'!I110</f>
        <v>0</v>
      </c>
      <c r="J83" s="516">
        <f>'Tabela II'!J110</f>
        <v>0</v>
      </c>
      <c r="K83" s="516">
        <f>'Tabela II'!K110</f>
        <v>0</v>
      </c>
      <c r="L83" s="516">
        <f>'Tabela II'!L110</f>
        <v>0</v>
      </c>
      <c r="M83" s="516">
        <f>'Tabela II'!M110</f>
        <v>0</v>
      </c>
      <c r="N83" s="516">
        <f>'Tabela II'!N110</f>
        <v>0</v>
      </c>
      <c r="O83" s="516">
        <f>'Tabela II'!O110</f>
        <v>0</v>
      </c>
      <c r="P83" s="516">
        <f>'Tabela II'!P110</f>
        <v>0</v>
      </c>
      <c r="Q83" s="516">
        <f>'Tabela II'!Q110</f>
        <v>0</v>
      </c>
      <c r="R83" s="516">
        <f>'Tabela II'!R110</f>
        <v>0</v>
      </c>
      <c r="S83" s="516">
        <f>'Tabela II'!S110</f>
        <v>0</v>
      </c>
      <c r="T83" s="516">
        <f>'Tabela II'!T110</f>
        <v>0</v>
      </c>
      <c r="U83" s="516" t="str">
        <f>'Tabela II'!U110</f>
        <v/>
      </c>
      <c r="V83" s="516">
        <f>'Tabela II'!V110</f>
        <v>0</v>
      </c>
      <c r="W83" s="516" t="str">
        <f>'Tabela II'!A110</f>
        <v>Sud 1</v>
      </c>
    </row>
    <row r="84" spans="1:25" s="357" customFormat="1" x14ac:dyDescent="0.2">
      <c r="A84" s="527">
        <f>'Tabela I'!$F$1</f>
        <v>2023</v>
      </c>
      <c r="B84" s="527">
        <f>'Tabela I'!$F$2</f>
        <v>0</v>
      </c>
      <c r="C84" s="516">
        <f>C83</f>
        <v>0</v>
      </c>
      <c r="D84" s="516">
        <f>'Tabela II'!C111</f>
        <v>0</v>
      </c>
      <c r="E84" s="516">
        <f>'Tabela II'!D111</f>
        <v>0</v>
      </c>
      <c r="F84" s="516">
        <f>'Tabela II'!E111</f>
        <v>0</v>
      </c>
      <c r="G84" s="516">
        <f>'Tabela II'!G111</f>
        <v>0</v>
      </c>
      <c r="H84" s="516">
        <f>'Tabela II'!H111</f>
        <v>0</v>
      </c>
      <c r="I84" s="516">
        <f>'Tabela II'!I111</f>
        <v>0</v>
      </c>
      <c r="J84" s="516">
        <f>'Tabela II'!J111</f>
        <v>0</v>
      </c>
      <c r="K84" s="516">
        <f>'Tabela II'!K111</f>
        <v>0</v>
      </c>
      <c r="L84" s="516">
        <f>'Tabela II'!L111</f>
        <v>0</v>
      </c>
      <c r="M84" s="516">
        <f>'Tabela II'!M111</f>
        <v>0</v>
      </c>
      <c r="N84" s="516">
        <f>'Tabela II'!N111</f>
        <v>0</v>
      </c>
      <c r="O84" s="516">
        <f>'Tabela II'!O111</f>
        <v>0</v>
      </c>
      <c r="P84" s="516">
        <f>'Tabela II'!P111</f>
        <v>0</v>
      </c>
      <c r="Q84" s="516">
        <f>'Tabela II'!Q111</f>
        <v>0</v>
      </c>
      <c r="R84" s="516">
        <f>'Tabela II'!R111</f>
        <v>0</v>
      </c>
      <c r="S84" s="516">
        <f>'Tabela II'!S111</f>
        <v>0</v>
      </c>
      <c r="T84" s="516">
        <f>'Tabela II'!T111</f>
        <v>0</v>
      </c>
      <c r="U84" s="516">
        <f>'Tabela II'!U111</f>
        <v>0</v>
      </c>
      <c r="V84" s="516">
        <f>'Tabela II'!V111</f>
        <v>0</v>
      </c>
      <c r="W84" s="516" t="str">
        <f>'Tabela II'!A111</f>
        <v xml:space="preserve">Sud 2 </v>
      </c>
    </row>
    <row r="85" spans="1:25" s="357" customFormat="1" x14ac:dyDescent="0.2">
      <c r="A85" s="527">
        <f>'Tabela I'!$F$1</f>
        <v>2023</v>
      </c>
      <c r="B85" s="527">
        <f>'Tabela I'!$F$2</f>
        <v>0</v>
      </c>
      <c r="C85" s="519">
        <f>'Tabela II'!D112</f>
        <v>0</v>
      </c>
      <c r="D85" s="519">
        <f>'Tabela II'!C113</f>
        <v>0</v>
      </c>
      <c r="E85" s="519">
        <f>'Tabela II'!D113</f>
        <v>0</v>
      </c>
      <c r="F85" s="519">
        <f>'Tabela II'!E113</f>
        <v>0</v>
      </c>
      <c r="G85" s="519">
        <f>'Tabela II'!G113</f>
        <v>0</v>
      </c>
      <c r="H85" s="519">
        <f>'Tabela II'!H113</f>
        <v>0</v>
      </c>
      <c r="I85" s="519">
        <f>'Tabela II'!I113</f>
        <v>0</v>
      </c>
      <c r="J85" s="519">
        <f>'Tabela II'!J113</f>
        <v>0</v>
      </c>
      <c r="K85" s="519">
        <f>'Tabela II'!K113</f>
        <v>0</v>
      </c>
      <c r="L85" s="519">
        <f>'Tabela II'!L113</f>
        <v>0</v>
      </c>
      <c r="M85" s="519">
        <f>'Tabela II'!M113</f>
        <v>0</v>
      </c>
      <c r="N85" s="519">
        <f>'Tabela II'!N113</f>
        <v>0</v>
      </c>
      <c r="O85" s="519">
        <f>'Tabela II'!O113</f>
        <v>0</v>
      </c>
      <c r="P85" s="519">
        <f>'Tabela II'!P113</f>
        <v>0</v>
      </c>
      <c r="Q85" s="519">
        <f>'Tabela II'!Q113</f>
        <v>0</v>
      </c>
      <c r="R85" s="519">
        <f>'Tabela II'!R113</f>
        <v>0</v>
      </c>
      <c r="S85" s="519">
        <f>'Tabela II'!S113</f>
        <v>0</v>
      </c>
      <c r="T85" s="519">
        <f>'Tabela II'!T113</f>
        <v>0</v>
      </c>
      <c r="U85" s="519" t="str">
        <f>'Tabela II'!U113</f>
        <v/>
      </c>
      <c r="V85" s="519">
        <f>'Tabela II'!V113</f>
        <v>0</v>
      </c>
      <c r="W85" s="519" t="str">
        <f>'Tabela II'!A113</f>
        <v>Sud 1</v>
      </c>
    </row>
    <row r="86" spans="1:25" s="357" customFormat="1" x14ac:dyDescent="0.2">
      <c r="A86" s="527">
        <f>'Tabela I'!$F$1</f>
        <v>2023</v>
      </c>
      <c r="B86" s="527">
        <f>'Tabela I'!$F$2</f>
        <v>0</v>
      </c>
      <c r="C86" s="519">
        <f>C85</f>
        <v>0</v>
      </c>
      <c r="D86" s="519">
        <f>'Tabela II'!C114</f>
        <v>0</v>
      </c>
      <c r="E86" s="519">
        <f>'Tabela II'!D114</f>
        <v>0</v>
      </c>
      <c r="F86" s="519">
        <f>'Tabela II'!E114</f>
        <v>0</v>
      </c>
      <c r="G86" s="519">
        <f>'Tabela II'!G114</f>
        <v>0</v>
      </c>
      <c r="H86" s="519">
        <f>'Tabela II'!H114</f>
        <v>0</v>
      </c>
      <c r="I86" s="519">
        <f>'Tabela II'!I114</f>
        <v>0</v>
      </c>
      <c r="J86" s="519">
        <f>'Tabela II'!J114</f>
        <v>0</v>
      </c>
      <c r="K86" s="519">
        <f>'Tabela II'!K114</f>
        <v>0</v>
      </c>
      <c r="L86" s="519">
        <f>'Tabela II'!L114</f>
        <v>0</v>
      </c>
      <c r="M86" s="519">
        <f>'Tabela II'!M114</f>
        <v>0</v>
      </c>
      <c r="N86" s="519">
        <f>'Tabela II'!N114</f>
        <v>0</v>
      </c>
      <c r="O86" s="519">
        <f>'Tabela II'!O114</f>
        <v>0</v>
      </c>
      <c r="P86" s="519">
        <f>'Tabela II'!P114</f>
        <v>0</v>
      </c>
      <c r="Q86" s="519">
        <f>'Tabela II'!Q114</f>
        <v>0</v>
      </c>
      <c r="R86" s="519">
        <f>'Tabela II'!R114</f>
        <v>0</v>
      </c>
      <c r="S86" s="519">
        <f>'Tabela II'!S114</f>
        <v>0</v>
      </c>
      <c r="T86" s="519">
        <f>'Tabela II'!T114</f>
        <v>0</v>
      </c>
      <c r="U86" s="519">
        <f>'Tabela II'!U114</f>
        <v>0</v>
      </c>
      <c r="V86" s="519">
        <f>'Tabela II'!V114</f>
        <v>0</v>
      </c>
      <c r="W86" s="519" t="str">
        <f>'Tabela II'!A114</f>
        <v xml:space="preserve">Sud 2 </v>
      </c>
    </row>
    <row r="87" spans="1:25" s="357" customFormat="1" x14ac:dyDescent="0.2">
      <c r="A87" s="527">
        <f>'Tabela I'!$F$1</f>
        <v>2023</v>
      </c>
      <c r="B87" s="527">
        <f>'Tabela I'!$F$2</f>
        <v>0</v>
      </c>
      <c r="C87" s="516">
        <f>'Tabela II'!D115</f>
        <v>0</v>
      </c>
      <c r="D87" s="516">
        <f>'Tabela II'!C116</f>
        <v>0</v>
      </c>
      <c r="E87" s="516">
        <f>'Tabela II'!D116</f>
        <v>0</v>
      </c>
      <c r="F87" s="516">
        <f>'Tabela II'!E116</f>
        <v>0</v>
      </c>
      <c r="G87" s="516">
        <f>'Tabela II'!G116</f>
        <v>0</v>
      </c>
      <c r="H87" s="516">
        <f>'Tabela II'!H116</f>
        <v>0</v>
      </c>
      <c r="I87" s="516">
        <f>'Tabela II'!I116</f>
        <v>0</v>
      </c>
      <c r="J87" s="516">
        <f>'Tabela II'!J116</f>
        <v>0</v>
      </c>
      <c r="K87" s="516">
        <f>'Tabela II'!K116</f>
        <v>0</v>
      </c>
      <c r="L87" s="516">
        <f>'Tabela II'!L116</f>
        <v>0</v>
      </c>
      <c r="M87" s="516">
        <f>'Tabela II'!M116</f>
        <v>0</v>
      </c>
      <c r="N87" s="516">
        <f>'Tabela II'!N116</f>
        <v>0</v>
      </c>
      <c r="O87" s="516">
        <f>'Tabela II'!O116</f>
        <v>0</v>
      </c>
      <c r="P87" s="516">
        <f>'Tabela II'!P116</f>
        <v>0</v>
      </c>
      <c r="Q87" s="516">
        <f>'Tabela II'!Q116</f>
        <v>0</v>
      </c>
      <c r="R87" s="516">
        <f>'Tabela II'!R116</f>
        <v>0</v>
      </c>
      <c r="S87" s="516">
        <f>'Tabela II'!S116</f>
        <v>0</v>
      </c>
      <c r="T87" s="516">
        <f>'Tabela II'!T116</f>
        <v>0</v>
      </c>
      <c r="U87" s="516" t="str">
        <f>'Tabela II'!U116</f>
        <v/>
      </c>
      <c r="V87" s="516">
        <f>'Tabela II'!V116</f>
        <v>0</v>
      </c>
      <c r="W87" s="516" t="str">
        <f>'Tabela II'!A116</f>
        <v>Sud 1</v>
      </c>
      <c r="Y87" s="360"/>
    </row>
    <row r="88" spans="1:25" s="357" customFormat="1" x14ac:dyDescent="0.2">
      <c r="A88" s="527">
        <f>'Tabela I'!$F$1</f>
        <v>2023</v>
      </c>
      <c r="B88" s="527">
        <f>'Tabela I'!$F$2</f>
        <v>0</v>
      </c>
      <c r="C88" s="516">
        <f>C87</f>
        <v>0</v>
      </c>
      <c r="D88" s="516">
        <f>'Tabela II'!C117</f>
        <v>0</v>
      </c>
      <c r="E88" s="516">
        <f>'Tabela II'!D117</f>
        <v>0</v>
      </c>
      <c r="F88" s="516">
        <f>'Tabela II'!E117</f>
        <v>0</v>
      </c>
      <c r="G88" s="516">
        <f>'Tabela II'!G117</f>
        <v>0</v>
      </c>
      <c r="H88" s="516">
        <f>'Tabela II'!H117</f>
        <v>0</v>
      </c>
      <c r="I88" s="516">
        <f>'Tabela II'!I117</f>
        <v>0</v>
      </c>
      <c r="J88" s="516">
        <f>'Tabela II'!J117</f>
        <v>0</v>
      </c>
      <c r="K88" s="516">
        <f>'Tabela II'!K117</f>
        <v>0</v>
      </c>
      <c r="L88" s="516">
        <f>'Tabela II'!L117</f>
        <v>0</v>
      </c>
      <c r="M88" s="516">
        <f>'Tabela II'!M117</f>
        <v>0</v>
      </c>
      <c r="N88" s="516">
        <f>'Tabela II'!N117</f>
        <v>0</v>
      </c>
      <c r="O88" s="516">
        <f>'Tabela II'!O117</f>
        <v>0</v>
      </c>
      <c r="P88" s="516">
        <f>'Tabela II'!P117</f>
        <v>0</v>
      </c>
      <c r="Q88" s="516">
        <f>'Tabela II'!Q117</f>
        <v>0</v>
      </c>
      <c r="R88" s="516">
        <f>'Tabela II'!R117</f>
        <v>0</v>
      </c>
      <c r="S88" s="516">
        <f>'Tabela II'!S117</f>
        <v>0</v>
      </c>
      <c r="T88" s="516">
        <f>'Tabela II'!T117</f>
        <v>0</v>
      </c>
      <c r="U88" s="516">
        <f>'Tabela II'!U117</f>
        <v>0</v>
      </c>
      <c r="V88" s="516">
        <f>'Tabela II'!V117</f>
        <v>0</v>
      </c>
      <c r="W88" s="516" t="str">
        <f>'Tabela II'!A117</f>
        <v xml:space="preserve">Sud 2 </v>
      </c>
      <c r="Y88" s="360"/>
    </row>
    <row r="89" spans="1:25" s="357" customFormat="1" x14ac:dyDescent="0.2">
      <c r="A89" s="527">
        <f>'Tabela I'!$F$1</f>
        <v>2023</v>
      </c>
      <c r="B89" s="527">
        <f>'Tabela I'!$F$2</f>
        <v>0</v>
      </c>
      <c r="C89" s="519">
        <f>'Tabela II'!D118</f>
        <v>0</v>
      </c>
      <c r="D89" s="519">
        <f>'Tabela II'!C119</f>
        <v>0</v>
      </c>
      <c r="E89" s="519">
        <f>'Tabela II'!D119</f>
        <v>0</v>
      </c>
      <c r="F89" s="519">
        <f>'Tabela II'!E119</f>
        <v>0</v>
      </c>
      <c r="G89" s="519">
        <f>'Tabela II'!G119</f>
        <v>0</v>
      </c>
      <c r="H89" s="519">
        <f>'Tabela II'!H119</f>
        <v>0</v>
      </c>
      <c r="I89" s="519">
        <f>'Tabela II'!I119</f>
        <v>0</v>
      </c>
      <c r="J89" s="519">
        <f>'Tabela II'!J119</f>
        <v>0</v>
      </c>
      <c r="K89" s="519">
        <f>'Tabela II'!K119</f>
        <v>0</v>
      </c>
      <c r="L89" s="519">
        <f>'Tabela II'!L119</f>
        <v>0</v>
      </c>
      <c r="M89" s="519">
        <f>'Tabela II'!M119</f>
        <v>0</v>
      </c>
      <c r="N89" s="519">
        <f>'Tabela II'!N119</f>
        <v>0</v>
      </c>
      <c r="O89" s="519">
        <f>'Tabela II'!O119</f>
        <v>0</v>
      </c>
      <c r="P89" s="519">
        <f>'Tabela II'!P119</f>
        <v>0</v>
      </c>
      <c r="Q89" s="519">
        <f>'Tabela II'!Q119</f>
        <v>0</v>
      </c>
      <c r="R89" s="519">
        <f>'Tabela II'!R119</f>
        <v>0</v>
      </c>
      <c r="S89" s="519">
        <f>'Tabela II'!S119</f>
        <v>0</v>
      </c>
      <c r="T89" s="519">
        <f>'Tabela II'!T119</f>
        <v>0</v>
      </c>
      <c r="U89" s="519" t="str">
        <f>'Tabela II'!U119</f>
        <v/>
      </c>
      <c r="V89" s="519">
        <f>'Tabela II'!V119</f>
        <v>0</v>
      </c>
      <c r="W89" s="519" t="str">
        <f>'Tabela II'!A119</f>
        <v>Sud 1</v>
      </c>
      <c r="Y89" s="360"/>
    </row>
    <row r="90" spans="1:25" s="357" customFormat="1" x14ac:dyDescent="0.2">
      <c r="A90" s="527">
        <f>'Tabela I'!$F$1</f>
        <v>2023</v>
      </c>
      <c r="B90" s="527">
        <f>'Tabela I'!$F$2</f>
        <v>0</v>
      </c>
      <c r="C90" s="519">
        <f>C89</f>
        <v>0</v>
      </c>
      <c r="D90" s="519">
        <f>'Tabela II'!C120</f>
        <v>0</v>
      </c>
      <c r="E90" s="519">
        <f>'Tabela II'!D120</f>
        <v>0</v>
      </c>
      <c r="F90" s="519">
        <f>'Tabela II'!E120</f>
        <v>0</v>
      </c>
      <c r="G90" s="519">
        <f>'Tabela II'!G120</f>
        <v>0</v>
      </c>
      <c r="H90" s="519">
        <f>'Tabela II'!H120</f>
        <v>0</v>
      </c>
      <c r="I90" s="519">
        <f>'Tabela II'!I120</f>
        <v>0</v>
      </c>
      <c r="J90" s="519">
        <f>'Tabela II'!J120</f>
        <v>0</v>
      </c>
      <c r="K90" s="519">
        <f>'Tabela II'!K120</f>
        <v>0</v>
      </c>
      <c r="L90" s="519">
        <f>'Tabela II'!L120</f>
        <v>0</v>
      </c>
      <c r="M90" s="519">
        <f>'Tabela II'!M120</f>
        <v>0</v>
      </c>
      <c r="N90" s="519">
        <f>'Tabela II'!N120</f>
        <v>0</v>
      </c>
      <c r="O90" s="519">
        <f>'Tabela II'!O120</f>
        <v>0</v>
      </c>
      <c r="P90" s="519">
        <f>'Tabela II'!P120</f>
        <v>0</v>
      </c>
      <c r="Q90" s="519">
        <f>'Tabela II'!Q120</f>
        <v>0</v>
      </c>
      <c r="R90" s="519">
        <f>'Tabela II'!R120</f>
        <v>0</v>
      </c>
      <c r="S90" s="519">
        <f>'Tabela II'!S120</f>
        <v>0</v>
      </c>
      <c r="T90" s="519">
        <f>'Tabela II'!T120</f>
        <v>0</v>
      </c>
      <c r="U90" s="519">
        <f>'Tabela II'!U120</f>
        <v>0</v>
      </c>
      <c r="V90" s="519">
        <f>'Tabela II'!V120</f>
        <v>0</v>
      </c>
      <c r="W90" s="519" t="str">
        <f>'Tabela II'!A120</f>
        <v xml:space="preserve">Sud 2 </v>
      </c>
      <c r="Y90" s="360"/>
    </row>
    <row r="91" spans="1:25" s="357" customFormat="1" x14ac:dyDescent="0.2">
      <c r="A91" s="527">
        <f>'Tabela I'!$F$1</f>
        <v>2023</v>
      </c>
      <c r="B91" s="527">
        <f>'Tabela I'!$F$2</f>
        <v>0</v>
      </c>
      <c r="C91" s="516">
        <f>'Tabela II'!D121</f>
        <v>0</v>
      </c>
      <c r="D91" s="516">
        <f>'Tabela II'!C122</f>
        <v>0</v>
      </c>
      <c r="E91" s="516">
        <f>'Tabela II'!D122</f>
        <v>0</v>
      </c>
      <c r="F91" s="516">
        <f>'Tabela II'!E122</f>
        <v>0</v>
      </c>
      <c r="G91" s="516">
        <f>'Tabela II'!G122</f>
        <v>0</v>
      </c>
      <c r="H91" s="516">
        <f>'Tabela II'!H122</f>
        <v>0</v>
      </c>
      <c r="I91" s="516">
        <f>'Tabela II'!I122</f>
        <v>0</v>
      </c>
      <c r="J91" s="516">
        <f>'Tabela II'!J122</f>
        <v>0</v>
      </c>
      <c r="K91" s="516">
        <f>'Tabela II'!K122</f>
        <v>0</v>
      </c>
      <c r="L91" s="516">
        <f>'Tabela II'!L122</f>
        <v>0</v>
      </c>
      <c r="M91" s="516">
        <f>'Tabela II'!M122</f>
        <v>0</v>
      </c>
      <c r="N91" s="516">
        <f>'Tabela II'!N122</f>
        <v>0</v>
      </c>
      <c r="O91" s="516">
        <f>'Tabela II'!O122</f>
        <v>0</v>
      </c>
      <c r="P91" s="516">
        <f>'Tabela II'!P122</f>
        <v>0</v>
      </c>
      <c r="Q91" s="516">
        <f>'Tabela II'!Q122</f>
        <v>0</v>
      </c>
      <c r="R91" s="516">
        <f>'Tabela II'!R122</f>
        <v>0</v>
      </c>
      <c r="S91" s="516">
        <f>'Tabela II'!S122</f>
        <v>0</v>
      </c>
      <c r="T91" s="516">
        <f>'Tabela II'!T122</f>
        <v>0</v>
      </c>
      <c r="U91" s="516" t="str">
        <f>'Tabela II'!U122</f>
        <v/>
      </c>
      <c r="V91" s="516">
        <f>'Tabela II'!V122</f>
        <v>0</v>
      </c>
      <c r="W91" s="516" t="str">
        <f>'Tabela II'!A122</f>
        <v>Sud 1</v>
      </c>
      <c r="Y91" s="360"/>
    </row>
    <row r="92" spans="1:25" s="357" customFormat="1" x14ac:dyDescent="0.2">
      <c r="A92" s="527">
        <f>'Tabela I'!$F$1</f>
        <v>2023</v>
      </c>
      <c r="B92" s="527">
        <f>'Tabela I'!$F$2</f>
        <v>0</v>
      </c>
      <c r="C92" s="516">
        <f>C91</f>
        <v>0</v>
      </c>
      <c r="D92" s="516">
        <f>'Tabela II'!C123</f>
        <v>0</v>
      </c>
      <c r="E92" s="516">
        <f>'Tabela II'!D123</f>
        <v>0</v>
      </c>
      <c r="F92" s="516">
        <f>'Tabela II'!E123</f>
        <v>0</v>
      </c>
      <c r="G92" s="516">
        <f>'Tabela II'!G123</f>
        <v>0</v>
      </c>
      <c r="H92" s="516">
        <f>'Tabela II'!H123</f>
        <v>0</v>
      </c>
      <c r="I92" s="516">
        <f>'Tabela II'!I123</f>
        <v>0</v>
      </c>
      <c r="J92" s="516">
        <f>'Tabela II'!J123</f>
        <v>0</v>
      </c>
      <c r="K92" s="516">
        <f>'Tabela II'!K123</f>
        <v>0</v>
      </c>
      <c r="L92" s="516">
        <f>'Tabela II'!L123</f>
        <v>0</v>
      </c>
      <c r="M92" s="516">
        <f>'Tabela II'!M123</f>
        <v>0</v>
      </c>
      <c r="N92" s="516">
        <f>'Tabela II'!N123</f>
        <v>0</v>
      </c>
      <c r="O92" s="516">
        <f>'Tabela II'!O123</f>
        <v>0</v>
      </c>
      <c r="P92" s="516">
        <f>'Tabela II'!P123</f>
        <v>0</v>
      </c>
      <c r="Q92" s="516">
        <f>'Tabela II'!Q123</f>
        <v>0</v>
      </c>
      <c r="R92" s="516">
        <f>'Tabela II'!R123</f>
        <v>0</v>
      </c>
      <c r="S92" s="516">
        <f>'Tabela II'!S123</f>
        <v>0</v>
      </c>
      <c r="T92" s="516">
        <f>'Tabela II'!T123</f>
        <v>0</v>
      </c>
      <c r="U92" s="516">
        <f>'Tabela II'!U123</f>
        <v>0</v>
      </c>
      <c r="V92" s="516">
        <f>'Tabela II'!V123</f>
        <v>0</v>
      </c>
      <c r="W92" s="516" t="str">
        <f>'Tabela II'!A123</f>
        <v xml:space="preserve">Sud 2 </v>
      </c>
      <c r="Y92" s="360"/>
    </row>
    <row r="93" spans="1:25" s="357" customFormat="1" x14ac:dyDescent="0.2">
      <c r="A93" s="527">
        <f>'Tabela I'!$F$1</f>
        <v>2023</v>
      </c>
      <c r="B93" s="527">
        <f>'Tabela I'!$F$2</f>
        <v>0</v>
      </c>
      <c r="C93" s="519">
        <f>'Tabela II'!D124</f>
        <v>0</v>
      </c>
      <c r="D93" s="519">
        <f>'Tabela II'!C125</f>
        <v>0</v>
      </c>
      <c r="E93" s="519">
        <f>'Tabela II'!D125</f>
        <v>0</v>
      </c>
      <c r="F93" s="519">
        <f>'Tabela II'!E125</f>
        <v>0</v>
      </c>
      <c r="G93" s="519">
        <f>'Tabela II'!G125</f>
        <v>0</v>
      </c>
      <c r="H93" s="519">
        <f>'Tabela II'!H125</f>
        <v>0</v>
      </c>
      <c r="I93" s="519">
        <f>'Tabela II'!I125</f>
        <v>0</v>
      </c>
      <c r="J93" s="519">
        <f>'Tabela II'!J125</f>
        <v>0</v>
      </c>
      <c r="K93" s="519">
        <f>'Tabela II'!K125</f>
        <v>0</v>
      </c>
      <c r="L93" s="519">
        <f>'Tabela II'!L125</f>
        <v>0</v>
      </c>
      <c r="M93" s="519">
        <f>'Tabela II'!M125</f>
        <v>0</v>
      </c>
      <c r="N93" s="519">
        <f>'Tabela II'!N125</f>
        <v>0</v>
      </c>
      <c r="O93" s="519">
        <f>'Tabela II'!O125</f>
        <v>0</v>
      </c>
      <c r="P93" s="519">
        <f>'Tabela II'!P125</f>
        <v>0</v>
      </c>
      <c r="Q93" s="519">
        <f>'Tabela II'!Q125</f>
        <v>0</v>
      </c>
      <c r="R93" s="519">
        <f>'Tabela II'!R125</f>
        <v>0</v>
      </c>
      <c r="S93" s="519">
        <f>'Tabela II'!S125</f>
        <v>0</v>
      </c>
      <c r="T93" s="519">
        <f>'Tabela II'!T125</f>
        <v>0</v>
      </c>
      <c r="U93" s="519" t="str">
        <f>'Tabela II'!U125</f>
        <v/>
      </c>
      <c r="V93" s="519">
        <f>'Tabela II'!V125</f>
        <v>0</v>
      </c>
      <c r="W93" s="519" t="str">
        <f>'Tabela II'!A125</f>
        <v>Sud 1</v>
      </c>
      <c r="Y93" s="360"/>
    </row>
    <row r="94" spans="1:25" s="357" customFormat="1" x14ac:dyDescent="0.2">
      <c r="A94" s="527">
        <f>'Tabela I'!$F$1</f>
        <v>2023</v>
      </c>
      <c r="B94" s="527">
        <f>'Tabela I'!$F$2</f>
        <v>0</v>
      </c>
      <c r="C94" s="519">
        <f>C93</f>
        <v>0</v>
      </c>
      <c r="D94" s="519">
        <f>'Tabela II'!C126</f>
        <v>0</v>
      </c>
      <c r="E94" s="519">
        <f>'Tabela II'!D126</f>
        <v>0</v>
      </c>
      <c r="F94" s="519">
        <f>'Tabela II'!E126</f>
        <v>0</v>
      </c>
      <c r="G94" s="519">
        <f>'Tabela II'!G126</f>
        <v>0</v>
      </c>
      <c r="H94" s="519">
        <f>'Tabela II'!H126</f>
        <v>0</v>
      </c>
      <c r="I94" s="519">
        <f>'Tabela II'!I126</f>
        <v>0</v>
      </c>
      <c r="J94" s="519">
        <f>'Tabela II'!J126</f>
        <v>0</v>
      </c>
      <c r="K94" s="519">
        <f>'Tabela II'!K126</f>
        <v>0</v>
      </c>
      <c r="L94" s="519">
        <f>'Tabela II'!L126</f>
        <v>0</v>
      </c>
      <c r="M94" s="519">
        <f>'Tabela II'!M126</f>
        <v>0</v>
      </c>
      <c r="N94" s="519">
        <f>'Tabela II'!N126</f>
        <v>0</v>
      </c>
      <c r="O94" s="519">
        <f>'Tabela II'!O126</f>
        <v>0</v>
      </c>
      <c r="P94" s="519">
        <f>'Tabela II'!P126</f>
        <v>0</v>
      </c>
      <c r="Q94" s="519">
        <f>'Tabela II'!Q126</f>
        <v>0</v>
      </c>
      <c r="R94" s="519">
        <f>'Tabela II'!R126</f>
        <v>0</v>
      </c>
      <c r="S94" s="519">
        <f>'Tabela II'!S126</f>
        <v>0</v>
      </c>
      <c r="T94" s="519">
        <f>'Tabela II'!T126</f>
        <v>0</v>
      </c>
      <c r="U94" s="519">
        <f>'Tabela II'!U126</f>
        <v>0</v>
      </c>
      <c r="V94" s="519">
        <f>'Tabela II'!V126</f>
        <v>0</v>
      </c>
      <c r="W94" s="519" t="str">
        <f>'Tabela II'!A126</f>
        <v xml:space="preserve">Sud 2 </v>
      </c>
      <c r="Y94" s="360"/>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42"/>
  <sheetViews>
    <sheetView showGridLines="0" view="pageBreakPreview" zoomScale="90" zoomScaleNormal="100" zoomScaleSheetLayoutView="90" workbookViewId="0">
      <selection activeCell="B8" sqref="B8"/>
    </sheetView>
  </sheetViews>
  <sheetFormatPr defaultRowHeight="12.75" x14ac:dyDescent="0.2"/>
  <cols>
    <col min="1" max="1" width="26.85546875" style="10" customWidth="1"/>
    <col min="2" max="2" width="13.140625" style="10" customWidth="1"/>
    <col min="3" max="6" width="12.7109375" style="10" customWidth="1"/>
    <col min="7" max="7" width="14.42578125" style="10" customWidth="1"/>
    <col min="8" max="8" width="12.42578125" style="10" customWidth="1"/>
    <col min="9" max="9" width="12.7109375" style="10" customWidth="1"/>
    <col min="10" max="10" width="12.140625" style="10" customWidth="1"/>
    <col min="11" max="11" width="12.7109375" style="10" customWidth="1"/>
    <col min="12" max="16384" width="9.140625" style="10"/>
  </cols>
  <sheetData>
    <row r="1" spans="1:12" ht="22.5" customHeight="1" x14ac:dyDescent="0.25">
      <c r="A1" s="66" t="s">
        <v>0</v>
      </c>
      <c r="B1" s="414">
        <f>'Tabela I'!C1</f>
        <v>0</v>
      </c>
      <c r="C1" s="67"/>
      <c r="D1" s="5"/>
      <c r="F1" s="68"/>
      <c r="G1" s="68"/>
      <c r="H1" s="69"/>
      <c r="I1" s="69"/>
      <c r="J1" s="70"/>
      <c r="K1" s="69"/>
    </row>
    <row r="2" spans="1:12" ht="22.5" customHeight="1" x14ac:dyDescent="0.25">
      <c r="A2" s="62" t="s">
        <v>1</v>
      </c>
      <c r="B2" s="7" t="str">
        <f>'Tabela I'!C2</f>
        <v>1.1.2023.-31.12.2023.</v>
      </c>
      <c r="F2" s="68"/>
      <c r="G2" s="68"/>
      <c r="H2" s="69"/>
      <c r="I2" s="69"/>
      <c r="J2" s="71"/>
      <c r="K2" s="69"/>
    </row>
    <row r="3" spans="1:12" s="73" customFormat="1" ht="18.75" customHeight="1" thickBot="1" x14ac:dyDescent="0.3">
      <c r="A3" s="72" t="s">
        <v>141</v>
      </c>
      <c r="B3" s="10"/>
      <c r="C3" s="10"/>
      <c r="D3" s="5"/>
      <c r="E3" s="5"/>
      <c r="F3" s="5"/>
      <c r="G3" s="5"/>
      <c r="H3" s="10"/>
      <c r="I3" s="10"/>
      <c r="K3" s="10"/>
    </row>
    <row r="4" spans="1:12" ht="31.5" customHeight="1" x14ac:dyDescent="0.2">
      <c r="A4" s="719" t="s">
        <v>2</v>
      </c>
      <c r="B4" s="722" t="s">
        <v>103</v>
      </c>
      <c r="C4" s="724" t="s">
        <v>104</v>
      </c>
      <c r="D4" s="717" t="s">
        <v>40</v>
      </c>
      <c r="E4" s="728" t="s">
        <v>41</v>
      </c>
      <c r="F4" s="726" t="s">
        <v>42</v>
      </c>
      <c r="G4" s="733" t="s">
        <v>94</v>
      </c>
      <c r="H4" s="726" t="s">
        <v>43</v>
      </c>
      <c r="I4" s="731" t="s">
        <v>95</v>
      </c>
      <c r="J4" s="717" t="s">
        <v>93</v>
      </c>
      <c r="K4" s="703" t="s">
        <v>207</v>
      </c>
    </row>
    <row r="5" spans="1:12" ht="67.5" customHeight="1" x14ac:dyDescent="0.2">
      <c r="A5" s="720"/>
      <c r="B5" s="723"/>
      <c r="C5" s="725"/>
      <c r="D5" s="718"/>
      <c r="E5" s="729" t="s">
        <v>44</v>
      </c>
      <c r="F5" s="730"/>
      <c r="G5" s="734"/>
      <c r="H5" s="727"/>
      <c r="I5" s="732"/>
      <c r="J5" s="718"/>
      <c r="K5" s="704"/>
    </row>
    <row r="6" spans="1:12" ht="27.75" customHeight="1" thickBot="1" x14ac:dyDescent="0.25">
      <c r="A6" s="721"/>
      <c r="B6" s="181" t="s">
        <v>7</v>
      </c>
      <c r="C6" s="180" t="s">
        <v>105</v>
      </c>
      <c r="D6" s="182" t="s">
        <v>35</v>
      </c>
      <c r="E6" s="183" t="s">
        <v>10</v>
      </c>
      <c r="F6" s="183" t="s">
        <v>17</v>
      </c>
      <c r="G6" s="183" t="s">
        <v>99</v>
      </c>
      <c r="H6" s="183" t="s">
        <v>100</v>
      </c>
      <c r="I6" s="183" t="s">
        <v>106</v>
      </c>
      <c r="J6" s="181" t="s">
        <v>107</v>
      </c>
      <c r="K6" s="403" t="s">
        <v>120</v>
      </c>
      <c r="L6" s="10" t="s">
        <v>32</v>
      </c>
    </row>
    <row r="7" spans="1:12" ht="17.100000000000001" customHeight="1" thickBot="1" x14ac:dyDescent="0.3">
      <c r="A7" s="83" t="s">
        <v>11</v>
      </c>
      <c r="B7" s="84"/>
      <c r="C7" s="67"/>
      <c r="D7" s="84"/>
      <c r="E7" s="84"/>
      <c r="F7" s="84"/>
      <c r="G7" s="84"/>
      <c r="H7" s="84"/>
      <c r="I7" s="84"/>
      <c r="J7" s="84"/>
      <c r="K7" s="84"/>
    </row>
    <row r="8" spans="1:12" ht="18" customHeight="1" x14ac:dyDescent="0.2">
      <c r="A8" s="17" t="s">
        <v>12</v>
      </c>
      <c r="B8" s="74"/>
      <c r="C8" s="184">
        <f t="shared" ref="C8:C13" si="0">E8+F8+G8+H8+I8</f>
        <v>0</v>
      </c>
      <c r="D8" s="75"/>
      <c r="E8" s="76"/>
      <c r="F8" s="77"/>
      <c r="G8" s="77"/>
      <c r="H8" s="77"/>
      <c r="I8" s="74"/>
      <c r="J8" s="220" t="str">
        <f>IF(C8=0,"",IF(B8=0,1,0.75*((C8-H8-I8/2)/C8)+0.25*((B8-G8-H8-I8/2)/B8)))</f>
        <v/>
      </c>
      <c r="K8" s="74"/>
    </row>
    <row r="9" spans="1:12" ht="18" customHeight="1" x14ac:dyDescent="0.2">
      <c r="A9" s="23" t="s">
        <v>13</v>
      </c>
      <c r="B9" s="86"/>
      <c r="C9" s="185">
        <f t="shared" si="0"/>
        <v>0</v>
      </c>
      <c r="D9" s="87"/>
      <c r="E9" s="88"/>
      <c r="F9" s="89"/>
      <c r="G9" s="89"/>
      <c r="H9" s="89"/>
      <c r="I9" s="86"/>
      <c r="J9" s="221" t="str">
        <f t="shared" ref="J9:J13" si="1">IF(C9=0,"",IF(B9=0,1,0.75*((C9-H9-I9/2)/C9)+0.25*((B9-G9-H9-I9/2)/B9)))</f>
        <v/>
      </c>
      <c r="K9" s="86"/>
    </row>
    <row r="10" spans="1:12" ht="18" customHeight="1" x14ac:dyDescent="0.2">
      <c r="A10" s="23" t="s">
        <v>14</v>
      </c>
      <c r="B10" s="86"/>
      <c r="C10" s="185">
        <f t="shared" si="0"/>
        <v>0</v>
      </c>
      <c r="D10" s="87"/>
      <c r="E10" s="88"/>
      <c r="F10" s="89"/>
      <c r="G10" s="89"/>
      <c r="H10" s="89"/>
      <c r="I10" s="86"/>
      <c r="J10" s="221" t="str">
        <f t="shared" si="1"/>
        <v/>
      </c>
      <c r="K10" s="86"/>
    </row>
    <row r="11" spans="1:12" ht="18" customHeight="1" x14ac:dyDescent="0.2">
      <c r="A11" s="23" t="s">
        <v>15</v>
      </c>
      <c r="B11" s="86"/>
      <c r="C11" s="185">
        <f t="shared" si="0"/>
        <v>0</v>
      </c>
      <c r="D11" s="87"/>
      <c r="E11" s="88"/>
      <c r="F11" s="89"/>
      <c r="G11" s="89"/>
      <c r="H11" s="89"/>
      <c r="I11" s="86"/>
      <c r="J11" s="221" t="str">
        <f t="shared" si="1"/>
        <v/>
      </c>
      <c r="K11" s="86"/>
    </row>
    <row r="12" spans="1:12" ht="18" customHeight="1" x14ac:dyDescent="0.2">
      <c r="A12" s="23" t="s">
        <v>16</v>
      </c>
      <c r="B12" s="86"/>
      <c r="C12" s="185">
        <f t="shared" si="0"/>
        <v>0</v>
      </c>
      <c r="D12" s="87"/>
      <c r="E12" s="88"/>
      <c r="F12" s="89"/>
      <c r="G12" s="89"/>
      <c r="H12" s="89"/>
      <c r="I12" s="86"/>
      <c r="J12" s="221" t="str">
        <f t="shared" si="1"/>
        <v/>
      </c>
      <c r="K12" s="86"/>
    </row>
    <row r="13" spans="1:12" ht="18" customHeight="1" thickBot="1" x14ac:dyDescent="0.25">
      <c r="A13" s="78" t="s">
        <v>45</v>
      </c>
      <c r="B13" s="79"/>
      <c r="C13" s="186">
        <f t="shared" si="0"/>
        <v>0</v>
      </c>
      <c r="D13" s="80"/>
      <c r="E13" s="81"/>
      <c r="F13" s="82"/>
      <c r="G13" s="82"/>
      <c r="H13" s="82"/>
      <c r="I13" s="79"/>
      <c r="J13" s="222" t="str">
        <f t="shared" si="1"/>
        <v/>
      </c>
      <c r="K13" s="79"/>
    </row>
    <row r="14" spans="1:12" ht="17.100000000000001" customHeight="1" thickBot="1" x14ac:dyDescent="0.25">
      <c r="A14" s="83" t="s">
        <v>20</v>
      </c>
      <c r="B14" s="84"/>
      <c r="C14" s="84"/>
      <c r="D14" s="84"/>
      <c r="E14" s="84"/>
      <c r="F14" s="84"/>
      <c r="G14" s="84"/>
      <c r="H14" s="84"/>
      <c r="I14" s="84"/>
      <c r="J14" s="223"/>
      <c r="K14" s="84"/>
    </row>
    <row r="15" spans="1:12" ht="18" customHeight="1" x14ac:dyDescent="0.2">
      <c r="A15" s="90" t="s">
        <v>21</v>
      </c>
      <c r="B15" s="74"/>
      <c r="C15" s="184">
        <f>E15+F15+G15+H15+I15</f>
        <v>0</v>
      </c>
      <c r="D15" s="75"/>
      <c r="E15" s="76"/>
      <c r="F15" s="77"/>
      <c r="G15" s="77"/>
      <c r="H15" s="77"/>
      <c r="I15" s="74"/>
      <c r="J15" s="220" t="str">
        <f t="shared" ref="J15:J16" si="2">IF(C15=0,"",IF(B15=0,1,0.75*((C15-H15-I15/2)/C15)+0.25*((B15-G15-H15-I15/2)/B15)))</f>
        <v/>
      </c>
      <c r="K15" s="74"/>
    </row>
    <row r="16" spans="1:12" ht="18" customHeight="1" thickBot="1" x14ac:dyDescent="0.25">
      <c r="A16" s="91" t="s">
        <v>45</v>
      </c>
      <c r="B16" s="79"/>
      <c r="C16" s="186">
        <f>E16+F16+G16+H16+I16</f>
        <v>0</v>
      </c>
      <c r="D16" s="80"/>
      <c r="E16" s="81"/>
      <c r="F16" s="82"/>
      <c r="G16" s="82"/>
      <c r="H16" s="82"/>
      <c r="I16" s="79"/>
      <c r="J16" s="222" t="str">
        <f t="shared" si="2"/>
        <v/>
      </c>
      <c r="K16" s="79"/>
    </row>
    <row r="17" spans="1:11" s="5" customFormat="1" ht="17.100000000000001" customHeight="1" thickBot="1" x14ac:dyDescent="0.25">
      <c r="A17" s="83" t="s">
        <v>38</v>
      </c>
      <c r="B17" s="84"/>
      <c r="C17" s="84"/>
      <c r="D17" s="84"/>
      <c r="E17" s="84"/>
      <c r="F17" s="84"/>
      <c r="G17" s="84"/>
      <c r="H17" s="84"/>
      <c r="I17" s="84"/>
      <c r="J17" s="223"/>
      <c r="K17" s="84"/>
    </row>
    <row r="18" spans="1:11" ht="18" customHeight="1" x14ac:dyDescent="0.2">
      <c r="A18" s="90" t="s">
        <v>17</v>
      </c>
      <c r="B18" s="74"/>
      <c r="C18" s="184">
        <f>E18+F18+G18+H18+I18</f>
        <v>0</v>
      </c>
      <c r="D18" s="75"/>
      <c r="E18" s="76"/>
      <c r="F18" s="77"/>
      <c r="G18" s="77"/>
      <c r="H18" s="77"/>
      <c r="I18" s="74"/>
      <c r="J18" s="220" t="str">
        <f t="shared" ref="J18:J19" si="3">IF(C18=0,"",IF(B18=0,1,0.75*((C18-H18-I18/2)/C18)+0.25*((B18-G18-H18-I18/2)/B18)))</f>
        <v/>
      </c>
      <c r="K18" s="74"/>
    </row>
    <row r="19" spans="1:11" ht="18" customHeight="1" thickBot="1" x14ac:dyDescent="0.25">
      <c r="A19" s="91" t="s">
        <v>45</v>
      </c>
      <c r="B19" s="79"/>
      <c r="C19" s="186">
        <f>E19+F19+G19+H19+I19</f>
        <v>0</v>
      </c>
      <c r="D19" s="80"/>
      <c r="E19" s="81"/>
      <c r="F19" s="82"/>
      <c r="G19" s="82"/>
      <c r="H19" s="82"/>
      <c r="I19" s="79"/>
      <c r="J19" s="222" t="str">
        <f t="shared" si="3"/>
        <v/>
      </c>
      <c r="K19" s="79"/>
    </row>
    <row r="20" spans="1:11" s="5" customFormat="1" ht="3" customHeight="1" thickBot="1" x14ac:dyDescent="0.25">
      <c r="B20" s="84"/>
      <c r="C20" s="84"/>
      <c r="D20" s="84"/>
      <c r="E20" s="84"/>
      <c r="F20" s="84"/>
      <c r="G20" s="84"/>
      <c r="H20" s="84"/>
      <c r="I20" s="84"/>
      <c r="J20" s="223"/>
      <c r="K20" s="84"/>
    </row>
    <row r="21" spans="1:11" ht="28.5" customHeight="1" thickBot="1" x14ac:dyDescent="0.25">
      <c r="A21" s="92" t="s">
        <v>22</v>
      </c>
      <c r="B21" s="93"/>
      <c r="C21" s="187">
        <f>E21+F21+G21+H21+I21</f>
        <v>0</v>
      </c>
      <c r="D21" s="94"/>
      <c r="E21" s="95"/>
      <c r="F21" s="96"/>
      <c r="G21" s="96"/>
      <c r="H21" s="96"/>
      <c r="I21" s="93"/>
      <c r="J21" s="224" t="str">
        <f>IF(C21=0,"",IF(B21=0,1,0.75*((C21-H21-I21/2)/C21)+0.25*((B21-G21-H21-I21/2)/B21)))</f>
        <v/>
      </c>
      <c r="K21" s="93"/>
    </row>
    <row r="22" spans="1:11" s="5" customFormat="1" ht="3" customHeight="1" thickBot="1" x14ac:dyDescent="0.25">
      <c r="B22" s="84"/>
      <c r="C22" s="84"/>
      <c r="D22" s="84"/>
      <c r="E22" s="84"/>
      <c r="F22" s="84"/>
      <c r="G22" s="84"/>
      <c r="H22" s="84"/>
      <c r="I22" s="84"/>
      <c r="J22" s="223"/>
      <c r="K22" s="84"/>
    </row>
    <row r="23" spans="1:11" s="35" customFormat="1" ht="21.95" customHeight="1" thickBot="1" x14ac:dyDescent="0.3">
      <c r="A23" s="97" t="s">
        <v>39</v>
      </c>
      <c r="B23" s="413">
        <f t="shared" ref="B23:I23" si="4">SUM(B8:B13)+SUM(B15:B16)+SUM(B18:B19)+B21</f>
        <v>0</v>
      </c>
      <c r="C23" s="188">
        <f t="shared" si="4"/>
        <v>0</v>
      </c>
      <c r="D23" s="99">
        <f t="shared" si="4"/>
        <v>0</v>
      </c>
      <c r="E23" s="100">
        <f t="shared" si="4"/>
        <v>0</v>
      </c>
      <c r="F23" s="101">
        <f t="shared" si="4"/>
        <v>0</v>
      </c>
      <c r="G23" s="101">
        <f t="shared" si="4"/>
        <v>0</v>
      </c>
      <c r="H23" s="101">
        <f t="shared" si="4"/>
        <v>0</v>
      </c>
      <c r="I23" s="98">
        <f t="shared" si="4"/>
        <v>0</v>
      </c>
      <c r="J23" s="224" t="str">
        <f>IF(C23=0,"",IF(B23=0,1,0.75*((C23-H23-I23/2)/C23)+0.25*((B23-G23-H23-I23/2)/B23)))</f>
        <v/>
      </c>
      <c r="K23" s="98">
        <f>SUM(K8:K13)+SUM(K15:K16)+SUM(K18:K19)+K21</f>
        <v>0</v>
      </c>
    </row>
    <row r="24" spans="1:11" ht="14.25" customHeight="1" thickBot="1" x14ac:dyDescent="0.25">
      <c r="A24" s="189"/>
      <c r="B24" s="85"/>
      <c r="C24" s="85"/>
      <c r="D24" s="85"/>
      <c r="E24" s="85"/>
      <c r="F24" s="85"/>
      <c r="G24" s="85"/>
      <c r="H24" s="85"/>
      <c r="I24" s="85"/>
      <c r="J24" s="85"/>
      <c r="K24" s="85"/>
    </row>
    <row r="25" spans="1:11" ht="20.25" customHeight="1" thickBot="1" x14ac:dyDescent="0.3">
      <c r="A25" s="404" t="s">
        <v>268</v>
      </c>
      <c r="B25" s="405"/>
      <c r="C25" s="705" t="s">
        <v>208</v>
      </c>
      <c r="D25" s="705"/>
      <c r="E25" s="705"/>
      <c r="F25" s="705"/>
      <c r="G25" s="705"/>
      <c r="H25" s="705"/>
      <c r="I25" s="705"/>
      <c r="J25" s="705"/>
      <c r="K25" s="706"/>
    </row>
    <row r="26" spans="1:11" ht="26.25" customHeight="1" x14ac:dyDescent="0.2">
      <c r="A26" s="713" t="s">
        <v>269</v>
      </c>
      <c r="B26" s="713"/>
      <c r="C26" s="707"/>
      <c r="D26" s="708"/>
      <c r="E26" s="708"/>
      <c r="F26" s="708"/>
      <c r="G26" s="708"/>
      <c r="H26" s="708"/>
      <c r="I26" s="708"/>
      <c r="J26" s="708"/>
      <c r="K26" s="709"/>
    </row>
    <row r="27" spans="1:11" ht="26.25" customHeight="1" x14ac:dyDescent="0.2">
      <c r="A27" s="714"/>
      <c r="B27" s="714"/>
      <c r="C27" s="707"/>
      <c r="D27" s="708"/>
      <c r="E27" s="708"/>
      <c r="F27" s="708"/>
      <c r="G27" s="708"/>
      <c r="H27" s="708"/>
      <c r="I27" s="708"/>
      <c r="J27" s="708"/>
      <c r="K27" s="709"/>
    </row>
    <row r="28" spans="1:11" ht="26.25" customHeight="1" x14ac:dyDescent="0.2">
      <c r="A28" s="714"/>
      <c r="B28" s="714"/>
      <c r="C28" s="707"/>
      <c r="D28" s="708"/>
      <c r="E28" s="708"/>
      <c r="F28" s="708"/>
      <c r="G28" s="708"/>
      <c r="H28" s="708"/>
      <c r="I28" s="708"/>
      <c r="J28" s="708"/>
      <c r="K28" s="709"/>
    </row>
    <row r="29" spans="1:11" ht="26.25" customHeight="1" x14ac:dyDescent="0.2">
      <c r="A29" s="714"/>
      <c r="B29" s="714"/>
      <c r="C29" s="707"/>
      <c r="D29" s="708"/>
      <c r="E29" s="708"/>
      <c r="F29" s="708"/>
      <c r="G29" s="708"/>
      <c r="H29" s="708"/>
      <c r="I29" s="708"/>
      <c r="J29" s="708"/>
      <c r="K29" s="709"/>
    </row>
    <row r="30" spans="1:11" s="5" customFormat="1" ht="18" customHeight="1" x14ac:dyDescent="0.2">
      <c r="A30" s="714"/>
      <c r="B30" s="714"/>
      <c r="C30" s="710"/>
      <c r="D30" s="711"/>
      <c r="E30" s="711"/>
      <c r="F30" s="711"/>
      <c r="G30" s="711"/>
      <c r="H30" s="711"/>
      <c r="I30" s="711"/>
      <c r="J30" s="711"/>
      <c r="K30" s="712"/>
    </row>
    <row r="31" spans="1:11" x14ac:dyDescent="0.2">
      <c r="A31" s="153"/>
      <c r="B31" s="406"/>
      <c r="C31" s="406"/>
      <c r="D31" s="406"/>
      <c r="E31" s="406"/>
      <c r="F31" s="406"/>
      <c r="G31" s="406"/>
      <c r="H31" s="406"/>
      <c r="I31" s="406"/>
      <c r="J31" s="407"/>
      <c r="K31" s="406"/>
    </row>
    <row r="32" spans="1:11" x14ac:dyDescent="0.2">
      <c r="A32" s="408"/>
      <c r="B32" s="406"/>
      <c r="C32" s="406"/>
      <c r="D32" s="406"/>
      <c r="E32" s="406"/>
      <c r="F32" s="406"/>
      <c r="G32" s="406"/>
      <c r="H32" s="406"/>
      <c r="I32" s="406"/>
      <c r="J32" s="407"/>
      <c r="K32" s="406"/>
    </row>
    <row r="33" spans="1:11" s="5" customFormat="1" ht="63.75" customHeight="1" x14ac:dyDescent="0.2">
      <c r="A33" s="715" t="s">
        <v>246</v>
      </c>
      <c r="B33" s="715"/>
      <c r="C33" s="715"/>
      <c r="D33" s="715"/>
      <c r="E33" s="715"/>
      <c r="F33" s="715"/>
      <c r="G33" s="715"/>
      <c r="H33" s="715"/>
      <c r="I33" s="715"/>
      <c r="J33" s="715"/>
      <c r="K33" s="715"/>
    </row>
    <row r="34" spans="1:11" x14ac:dyDescent="0.2">
      <c r="A34" s="409"/>
      <c r="B34" s="410"/>
      <c r="C34" s="410"/>
      <c r="D34" s="410"/>
      <c r="E34" s="410"/>
      <c r="F34" s="410"/>
      <c r="G34" s="410"/>
      <c r="H34" s="410"/>
      <c r="I34" s="410"/>
      <c r="K34" s="410"/>
    </row>
    <row r="35" spans="1:11" x14ac:dyDescent="0.2">
      <c r="A35" s="716" t="s">
        <v>270</v>
      </c>
      <c r="B35" s="716"/>
      <c r="C35" s="716"/>
      <c r="D35" s="716"/>
      <c r="E35" s="716"/>
      <c r="F35" s="716"/>
      <c r="G35" s="716"/>
      <c r="H35" s="716"/>
      <c r="I35" s="716"/>
      <c r="J35" s="716"/>
      <c r="K35" s="716"/>
    </row>
    <row r="36" spans="1:11" x14ac:dyDescent="0.2">
      <c r="A36" s="716"/>
      <c r="B36" s="716"/>
      <c r="C36" s="716"/>
      <c r="D36" s="716"/>
      <c r="E36" s="716"/>
      <c r="F36" s="716"/>
      <c r="G36" s="716"/>
      <c r="H36" s="716"/>
      <c r="I36" s="716"/>
      <c r="J36" s="716"/>
      <c r="K36" s="716"/>
    </row>
    <row r="37" spans="1:11" x14ac:dyDescent="0.2">
      <c r="A37" s="716"/>
      <c r="B37" s="716"/>
      <c r="C37" s="716"/>
      <c r="D37" s="716"/>
      <c r="E37" s="716"/>
      <c r="F37" s="716"/>
      <c r="G37" s="716"/>
      <c r="H37" s="716"/>
      <c r="I37" s="716"/>
      <c r="J37" s="716"/>
      <c r="K37" s="716"/>
    </row>
    <row r="38" spans="1:11" x14ac:dyDescent="0.2">
      <c r="A38" s="716"/>
      <c r="B38" s="716"/>
      <c r="C38" s="716"/>
      <c r="D38" s="716"/>
      <c r="E38" s="716"/>
      <c r="F38" s="716"/>
      <c r="G38" s="716"/>
      <c r="H38" s="716"/>
      <c r="I38" s="716"/>
      <c r="J38" s="716"/>
      <c r="K38" s="716"/>
    </row>
    <row r="39" spans="1:11" x14ac:dyDescent="0.2">
      <c r="A39" s="716"/>
      <c r="B39" s="716"/>
      <c r="C39" s="716"/>
      <c r="D39" s="716"/>
      <c r="E39" s="716"/>
      <c r="F39" s="716"/>
      <c r="G39" s="716"/>
      <c r="H39" s="716"/>
      <c r="I39" s="716"/>
      <c r="J39" s="716"/>
      <c r="K39" s="716"/>
    </row>
    <row r="40" spans="1:11" x14ac:dyDescent="0.2">
      <c r="A40" s="716"/>
      <c r="B40" s="716"/>
      <c r="C40" s="716"/>
      <c r="D40" s="716"/>
      <c r="E40" s="716"/>
      <c r="F40" s="716"/>
      <c r="G40" s="716"/>
      <c r="H40" s="716"/>
      <c r="I40" s="716"/>
      <c r="J40" s="716"/>
      <c r="K40" s="716"/>
    </row>
    <row r="41" spans="1:11" ht="52.5" customHeight="1" x14ac:dyDescent="0.2">
      <c r="A41" s="702" t="s">
        <v>251</v>
      </c>
      <c r="B41" s="702"/>
      <c r="C41" s="702"/>
      <c r="D41" s="702"/>
      <c r="E41" s="702"/>
      <c r="F41" s="702"/>
      <c r="G41" s="702"/>
      <c r="H41" s="702"/>
      <c r="I41" s="702"/>
      <c r="J41" s="702"/>
      <c r="K41" s="702"/>
    </row>
    <row r="42" spans="1:11" x14ac:dyDescent="0.2">
      <c r="A42" s="412"/>
      <c r="B42" s="410"/>
      <c r="C42" s="410"/>
      <c r="D42" s="411"/>
      <c r="E42" s="410"/>
      <c r="F42" s="410"/>
      <c r="G42" s="410"/>
      <c r="H42" s="410"/>
      <c r="I42" s="410"/>
      <c r="K42" s="410"/>
    </row>
  </sheetData>
  <sheetProtection algorithmName="SHA-512" hashValue="yuizsJF3ToybGvIrjvxs+YnUXM7qHWn402rRGaRhMQ6AJjFZFefJosD2tLXXO4idiKyTtHgZ+MnpqsMofMK8gA==" saltValue="aMAiJzAnDZgv0l5PsDypdg==" spinCount="100000" sheet="1" objects="1" scenarios="1"/>
  <mergeCells count="16">
    <mergeCell ref="A41:K41"/>
    <mergeCell ref="K4:K5"/>
    <mergeCell ref="C25:K30"/>
    <mergeCell ref="A26:B30"/>
    <mergeCell ref="A33:K33"/>
    <mergeCell ref="A35:K40"/>
    <mergeCell ref="D4:D5"/>
    <mergeCell ref="J4:J5"/>
    <mergeCell ref="A4:A6"/>
    <mergeCell ref="B4:B5"/>
    <mergeCell ref="C4:C5"/>
    <mergeCell ref="H4:H5"/>
    <mergeCell ref="E4:E5"/>
    <mergeCell ref="F4:F5"/>
    <mergeCell ref="I4:I5"/>
    <mergeCell ref="G4:G5"/>
  </mergeCells>
  <phoneticPr fontId="4" type="noConversion"/>
  <conditionalFormatting sqref="B23">
    <cfRule type="expression" dxfId="14" priority="1">
      <formula>$B$23-$B$25&gt;$B$23*0.2</formula>
    </cfRule>
    <cfRule type="expression" dxfId="13" priority="2">
      <formula>$B$25-$B$23&gt;$B$23*0.2</formula>
    </cfRule>
  </conditionalFormatting>
  <printOptions horizontalCentered="1"/>
  <pageMargins left="0.51181102362204722" right="0.47244094488188981" top="0.31496062992125984" bottom="0.51181102362204722" header="0.31496062992125984" footer="0.51181102362204722"/>
  <pageSetup scale="6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72"/>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RowHeight="15" x14ac:dyDescent="0.25"/>
  <cols>
    <col min="1" max="1" width="5.7109375" style="241" customWidth="1"/>
    <col min="2" max="3" width="19" style="241" customWidth="1"/>
    <col min="4" max="4" width="13.85546875" style="241" customWidth="1"/>
    <col min="5" max="9" width="12.28515625" style="453" customWidth="1"/>
    <col min="10" max="10" width="15.42578125" style="453" customWidth="1"/>
    <col min="11" max="12" width="12.28515625" style="453" customWidth="1"/>
    <col min="13" max="13" width="22.28515625" style="242" customWidth="1"/>
    <col min="14" max="14" width="12.28515625" style="241" customWidth="1"/>
    <col min="15" max="15" width="12.28515625" style="242" customWidth="1"/>
    <col min="16" max="16" width="12.28515625" style="241" customWidth="1"/>
    <col min="17" max="17" width="12.28515625" style="248" customWidth="1"/>
    <col min="18" max="20" width="9.140625" style="241" hidden="1" customWidth="1"/>
    <col min="21" max="21" width="9.140625" style="242" hidden="1" customWidth="1"/>
    <col min="22" max="22" width="9.140625" style="242" customWidth="1"/>
    <col min="23" max="16384" width="9.140625" style="241"/>
  </cols>
  <sheetData>
    <row r="1" spans="1:22" s="238" customFormat="1" ht="21" customHeight="1" x14ac:dyDescent="0.25">
      <c r="A1" s="237" t="str">
        <f>+'Tabela I'!A1</f>
        <v>Okružni privredni sud:</v>
      </c>
      <c r="D1" s="239">
        <f>+'Tabela I'!C1</f>
        <v>0</v>
      </c>
      <c r="E1" s="415"/>
      <c r="F1" s="416"/>
      <c r="G1" s="415"/>
      <c r="H1" s="415"/>
      <c r="I1" s="415"/>
      <c r="J1" s="415"/>
      <c r="K1" s="415"/>
      <c r="L1" s="415"/>
      <c r="M1" s="417"/>
      <c r="O1" s="417"/>
    </row>
    <row r="2" spans="1:22" s="238" customFormat="1" ht="18" customHeight="1" x14ac:dyDescent="0.25">
      <c r="A2" s="418" t="s">
        <v>1</v>
      </c>
      <c r="D2" s="419" t="str">
        <f>+'Tabela I'!C2</f>
        <v>1.1.2023.-31.12.2023.</v>
      </c>
      <c r="E2" s="415"/>
      <c r="F2" s="420"/>
      <c r="G2" s="421"/>
      <c r="H2" s="422"/>
      <c r="I2" s="423"/>
      <c r="J2" s="423"/>
      <c r="K2" s="415"/>
      <c r="L2" s="415"/>
      <c r="M2" s="417"/>
      <c r="O2" s="417"/>
    </row>
    <row r="3" spans="1:22" ht="16.5" customHeight="1" x14ac:dyDescent="0.25">
      <c r="A3" s="584" t="s">
        <v>234</v>
      </c>
      <c r="B3" s="240"/>
      <c r="C3" s="240"/>
      <c r="D3" s="240"/>
      <c r="E3" s="424"/>
      <c r="F3" s="424"/>
      <c r="G3" s="424"/>
      <c r="H3" s="424"/>
      <c r="I3" s="424"/>
      <c r="J3" s="424"/>
      <c r="K3" s="424"/>
      <c r="L3" s="424"/>
      <c r="M3" s="425"/>
      <c r="N3" s="240"/>
      <c r="O3" s="425"/>
      <c r="P3" s="240"/>
      <c r="Q3" s="240"/>
    </row>
    <row r="4" spans="1:22" ht="4.5" customHeight="1" thickBot="1" x14ac:dyDescent="0.3">
      <c r="A4" s="243"/>
      <c r="B4" s="244"/>
      <c r="C4" s="244"/>
      <c r="D4" s="244"/>
      <c r="E4" s="426"/>
      <c r="F4" s="426"/>
      <c r="G4" s="426"/>
      <c r="H4" s="426"/>
      <c r="I4" s="426"/>
      <c r="J4" s="427"/>
      <c r="K4" s="427"/>
      <c r="L4" s="247"/>
    </row>
    <row r="5" spans="1:22" s="249" customFormat="1" ht="92.25" customHeight="1" x14ac:dyDescent="0.2">
      <c r="A5" s="746" t="s">
        <v>108</v>
      </c>
      <c r="B5" s="748" t="s">
        <v>224</v>
      </c>
      <c r="C5" s="750" t="s">
        <v>112</v>
      </c>
      <c r="D5" s="752" t="s">
        <v>279</v>
      </c>
      <c r="E5" s="744" t="s">
        <v>131</v>
      </c>
      <c r="F5" s="754" t="s">
        <v>104</v>
      </c>
      <c r="G5" s="742" t="s">
        <v>132</v>
      </c>
      <c r="H5" s="742" t="s">
        <v>41</v>
      </c>
      <c r="I5" s="742" t="s">
        <v>42</v>
      </c>
      <c r="J5" s="744" t="s">
        <v>94</v>
      </c>
      <c r="K5" s="742" t="s">
        <v>43</v>
      </c>
      <c r="L5" s="742" t="s">
        <v>133</v>
      </c>
      <c r="M5" s="759" t="s">
        <v>237</v>
      </c>
      <c r="N5" s="761" t="s">
        <v>238</v>
      </c>
      <c r="O5" s="759" t="s">
        <v>239</v>
      </c>
      <c r="P5" s="761" t="s">
        <v>240</v>
      </c>
      <c r="Q5" s="735" t="s">
        <v>134</v>
      </c>
      <c r="U5" s="250"/>
      <c r="V5" s="250"/>
    </row>
    <row r="6" spans="1:22" s="249" customFormat="1" ht="15.75" customHeight="1" x14ac:dyDescent="0.2">
      <c r="A6" s="747"/>
      <c r="B6" s="749"/>
      <c r="C6" s="751"/>
      <c r="D6" s="753"/>
      <c r="E6" s="745"/>
      <c r="F6" s="755"/>
      <c r="G6" s="743"/>
      <c r="H6" s="743" t="s">
        <v>44</v>
      </c>
      <c r="I6" s="743"/>
      <c r="J6" s="745"/>
      <c r="K6" s="743"/>
      <c r="L6" s="743"/>
      <c r="M6" s="760"/>
      <c r="N6" s="762"/>
      <c r="O6" s="760"/>
      <c r="P6" s="762"/>
      <c r="Q6" s="736"/>
      <c r="U6" s="250"/>
      <c r="V6" s="250"/>
    </row>
    <row r="7" spans="1:22" s="253" customFormat="1" ht="13.5" customHeight="1" thickBot="1" x14ac:dyDescent="0.25">
      <c r="A7" s="251" t="s">
        <v>7</v>
      </c>
      <c r="B7" s="252" t="s">
        <v>8</v>
      </c>
      <c r="C7" s="252" t="s">
        <v>35</v>
      </c>
      <c r="D7" s="195" t="s">
        <v>10</v>
      </c>
      <c r="E7" s="196" t="s">
        <v>17</v>
      </c>
      <c r="F7" s="196" t="s">
        <v>99</v>
      </c>
      <c r="G7" s="428" t="s">
        <v>100</v>
      </c>
      <c r="H7" s="428" t="s">
        <v>106</v>
      </c>
      <c r="I7" s="428" t="s">
        <v>102</v>
      </c>
      <c r="J7" s="428" t="s">
        <v>120</v>
      </c>
      <c r="K7" s="428" t="s">
        <v>121</v>
      </c>
      <c r="L7" s="196" t="s">
        <v>122</v>
      </c>
      <c r="M7" s="198" t="s">
        <v>123</v>
      </c>
      <c r="N7" s="198" t="s">
        <v>124</v>
      </c>
      <c r="O7" s="198" t="s">
        <v>125</v>
      </c>
      <c r="P7" s="197" t="s">
        <v>135</v>
      </c>
      <c r="Q7" s="199" t="s">
        <v>136</v>
      </c>
      <c r="U7" s="254"/>
      <c r="V7" s="254"/>
    </row>
    <row r="8" spans="1:22" ht="6" customHeight="1" thickBot="1" x14ac:dyDescent="0.3">
      <c r="C8" s="429"/>
      <c r="D8" s="429"/>
      <c r="E8" s="430"/>
      <c r="F8" s="431"/>
      <c r="G8" s="430"/>
      <c r="H8" s="430"/>
      <c r="I8" s="430"/>
      <c r="J8" s="430"/>
      <c r="K8" s="430"/>
      <c r="L8" s="430"/>
      <c r="M8" s="432"/>
      <c r="N8" s="433"/>
      <c r="O8" s="432"/>
    </row>
    <row r="9" spans="1:22" x14ac:dyDescent="0.25">
      <c r="A9" s="434">
        <v>1</v>
      </c>
      <c r="B9" s="435" t="str">
        <f>IF('Tabela II'!B8="","",'Tabela II'!B8)</f>
        <v/>
      </c>
      <c r="C9" s="436" t="s">
        <v>137</v>
      </c>
      <c r="D9" s="435"/>
      <c r="E9" s="437"/>
      <c r="F9" s="438">
        <f>SUM(H9:L9)</f>
        <v>0</v>
      </c>
      <c r="G9" s="437"/>
      <c r="H9" s="437"/>
      <c r="I9" s="437"/>
      <c r="J9" s="437"/>
      <c r="K9" s="437"/>
      <c r="L9" s="437"/>
      <c r="M9" s="439" t="str">
        <f>IF(D9="","",IF(D9="Nije ocijenjen ili Ne treba raditi na predmetima","",IF(D9="Ocijenjen",IF(F9&lt;10,"Član 20. stav 7. Kriterija",(K9+(L9/2))/(F9)))))</f>
        <v/>
      </c>
      <c r="N9" s="440" t="str">
        <f>IF(D9="","",IF(D9="Nije ocijenjen ili Ne treba raditi na predmetima","",IF(D9="Ocijenjen",IF(M9="Član 20. stav 7. Kriterija","",IF(M9&gt;0.4,0,IF(M9&gt;0.3,4,IF(M9&gt;0.2,8,IF(M9&gt;0.1,12,IF(M9&lt;=0.1,15,)))))))))</f>
        <v/>
      </c>
      <c r="O9" s="439" t="str">
        <f>IF(D9="","",IF(D9="Nije ocijenjen ili Ne treba raditi na predmetima","",IF(D9="Ocijenjen",IF(E9=0,"",((K9+J9+(L9/2))/(E9))))))</f>
        <v/>
      </c>
      <c r="P9" s="440" t="str">
        <f>IF(D9="","",IF(D9="Nije ocijenjen ili Ne treba raditi na predmetima","",IF(D9="Ocijenjen",IF(O9&gt;0.2,0,IF(O9&gt;0.15,1,IF(O9&gt;0.1,2,IF(O9&gt;0.06,3,IF(O9&gt;0.03,4,IF(O9&lt;=0.03,5,)))))))))</f>
        <v/>
      </c>
      <c r="Q9" s="255" t="str">
        <f>IF(D9="","",IF(D9="Nije ocijenjen ili Ne treba raditi na predmetima","",IF(D9="Ocijenjen",IF(M9="Član 20. stav 7. Kriterija",P9,N9+P9))))</f>
        <v/>
      </c>
      <c r="U9" s="200" t="s">
        <v>138</v>
      </c>
    </row>
    <row r="10" spans="1:22" x14ac:dyDescent="0.25">
      <c r="A10" s="441">
        <v>2</v>
      </c>
      <c r="B10" s="442" t="str">
        <f>IF('Tabela II'!B10="","",'Tabela II'!B10)</f>
        <v/>
      </c>
      <c r="C10" s="442"/>
      <c r="D10" s="442"/>
      <c r="E10" s="443"/>
      <c r="F10" s="444">
        <f t="shared" ref="F10:F73" si="0">SUM(H10:L10)</f>
        <v>0</v>
      </c>
      <c r="G10" s="443"/>
      <c r="H10" s="443"/>
      <c r="I10" s="443"/>
      <c r="J10" s="443"/>
      <c r="K10" s="443"/>
      <c r="L10" s="443"/>
      <c r="M10" s="445" t="str">
        <f t="shared" ref="M10:M41" si="1">IF(D10="","",IF(D10="Nije ocijenjen","",IF(D10="Ocijenjen",IF(F10&lt;10,"Član 17. stav 7. Kriterija",(K10+(L10/2))/(F10)))))</f>
        <v/>
      </c>
      <c r="N10" s="446" t="str">
        <f t="shared" ref="N10:N41" si="2">IF(D10="","",IF(D10="Nije ocijenjen","",IF(D10="Ocijenjen",IF(M10="Član 17. stav 7. Kriterija","",IF(M10&gt;0.4,0,IF(M10&gt;0.3,8,IF(M10&gt;0.2,16,IF(M10&gt;0.1,24,IF(M10&lt;=0.1,30,)))))))))</f>
        <v/>
      </c>
      <c r="O10" s="445" t="str">
        <f>IF(D10="","",IF(D10="Nije ocijenjen","",IF(D10="Ocijenjen",IF(E10=0,"",((K10+J10+(L10/2))/(E10))))))</f>
        <v/>
      </c>
      <c r="P10" s="446" t="str">
        <f>IF(D10="","",IF(D10="Nije ocijenjen","",IF(D10="Ocijenjen",IF(O10&gt;0.2,0,IF(O10&gt;0.15,2,IF(O10&gt;0.1,4,IF(O10&gt;0.06,6,IF(O10&gt;0.03,8,IF(O10&lt;=0.03,10,)))))))))</f>
        <v/>
      </c>
      <c r="Q10" s="256" t="str">
        <f t="shared" ref="Q10:Q41" si="3">IF(D10="","",IF(D10="Nije ocijenjen","",IF(D10="Ocijenjen",IF(M10="Član 17. stav 7. Kriterija",P10,N10+P10))))</f>
        <v/>
      </c>
      <c r="S10" s="241" t="s">
        <v>114</v>
      </c>
      <c r="U10" s="200" t="s">
        <v>139</v>
      </c>
    </row>
    <row r="11" spans="1:22" x14ac:dyDescent="0.25">
      <c r="A11" s="441">
        <v>3</v>
      </c>
      <c r="B11" s="442" t="str">
        <f>IF('Tabela II'!B11="","",'Tabela II'!B11)</f>
        <v/>
      </c>
      <c r="C11" s="442"/>
      <c r="D11" s="442"/>
      <c r="E11" s="443"/>
      <c r="F11" s="444">
        <f t="shared" si="0"/>
        <v>0</v>
      </c>
      <c r="G11" s="443"/>
      <c r="H11" s="443"/>
      <c r="I11" s="443"/>
      <c r="J11" s="443"/>
      <c r="K11" s="443"/>
      <c r="L11" s="443"/>
      <c r="M11" s="445" t="str">
        <f t="shared" si="1"/>
        <v/>
      </c>
      <c r="N11" s="446" t="str">
        <f t="shared" si="2"/>
        <v/>
      </c>
      <c r="O11" s="445" t="str">
        <f t="shared" ref="O11:O73" si="4">IF(D11="","",IF(D11="Nije ocijenjen","",IF(D11="Ocijenjen",IF(E11=0,"",((K11+J11+(L11/2))/(E11))))))</f>
        <v/>
      </c>
      <c r="P11" s="446" t="str">
        <f t="shared" ref="P11:P73" si="5">IF(D11="","",IF(D11="Nije ocijenjen","",IF(D11="Ocijenjen",IF(O11&gt;0.2,0,IF(O11&gt;0.15,2,IF(O11&gt;0.1,4,IF(O11&gt;0.06,6,IF(O11&gt;0.03,8,IF(O11&lt;=0.03,10,)))))))))</f>
        <v/>
      </c>
      <c r="Q11" s="256" t="str">
        <f t="shared" si="3"/>
        <v/>
      </c>
      <c r="S11" s="241" t="s">
        <v>115</v>
      </c>
    </row>
    <row r="12" spans="1:22" x14ac:dyDescent="0.25">
      <c r="A12" s="441">
        <v>4</v>
      </c>
      <c r="B12" s="442" t="str">
        <f>IF('Tabela II'!B12="","",'Tabela II'!B12)</f>
        <v/>
      </c>
      <c r="C12" s="442"/>
      <c r="D12" s="442"/>
      <c r="E12" s="443"/>
      <c r="F12" s="444">
        <f t="shared" si="0"/>
        <v>0</v>
      </c>
      <c r="G12" s="443"/>
      <c r="H12" s="443"/>
      <c r="I12" s="443"/>
      <c r="J12" s="443"/>
      <c r="K12" s="443"/>
      <c r="L12" s="443"/>
      <c r="M12" s="445" t="str">
        <f t="shared" si="1"/>
        <v/>
      </c>
      <c r="N12" s="446" t="str">
        <f t="shared" si="2"/>
        <v/>
      </c>
      <c r="O12" s="445" t="str">
        <f t="shared" si="4"/>
        <v/>
      </c>
      <c r="P12" s="446" t="str">
        <f t="shared" si="5"/>
        <v/>
      </c>
      <c r="Q12" s="256" t="str">
        <f t="shared" si="3"/>
        <v/>
      </c>
      <c r="S12" s="606" t="s">
        <v>116</v>
      </c>
    </row>
    <row r="13" spans="1:22" x14ac:dyDescent="0.25">
      <c r="A13" s="441">
        <v>5</v>
      </c>
      <c r="B13" s="442" t="str">
        <f>IF('Tabela II'!B13="","",'Tabela II'!B13)</f>
        <v/>
      </c>
      <c r="C13" s="442"/>
      <c r="D13" s="442"/>
      <c r="E13" s="443"/>
      <c r="F13" s="444">
        <f t="shared" si="0"/>
        <v>0</v>
      </c>
      <c r="G13" s="443"/>
      <c r="H13" s="443"/>
      <c r="I13" s="443"/>
      <c r="J13" s="443"/>
      <c r="K13" s="443"/>
      <c r="L13" s="443"/>
      <c r="M13" s="445" t="str">
        <f t="shared" si="1"/>
        <v/>
      </c>
      <c r="N13" s="446" t="str">
        <f t="shared" si="2"/>
        <v/>
      </c>
      <c r="O13" s="445" t="str">
        <f t="shared" si="4"/>
        <v/>
      </c>
      <c r="P13" s="446" t="str">
        <f t="shared" si="5"/>
        <v/>
      </c>
      <c r="Q13" s="256" t="str">
        <f t="shared" si="3"/>
        <v/>
      </c>
      <c r="S13" s="606" t="s">
        <v>117</v>
      </c>
    </row>
    <row r="14" spans="1:22" x14ac:dyDescent="0.25">
      <c r="A14" s="441">
        <v>6</v>
      </c>
      <c r="B14" s="442" t="str">
        <f>IF('Tabela II'!B14="","",'Tabela II'!B14)</f>
        <v/>
      </c>
      <c r="C14" s="442"/>
      <c r="D14" s="442"/>
      <c r="E14" s="443"/>
      <c r="F14" s="444">
        <f t="shared" si="0"/>
        <v>0</v>
      </c>
      <c r="G14" s="443"/>
      <c r="H14" s="443"/>
      <c r="I14" s="443"/>
      <c r="J14" s="443"/>
      <c r="K14" s="443"/>
      <c r="L14" s="443"/>
      <c r="M14" s="445" t="str">
        <f t="shared" si="1"/>
        <v/>
      </c>
      <c r="N14" s="446" t="str">
        <f t="shared" si="2"/>
        <v/>
      </c>
      <c r="O14" s="445" t="str">
        <f t="shared" si="4"/>
        <v/>
      </c>
      <c r="P14" s="446" t="str">
        <f t="shared" si="5"/>
        <v/>
      </c>
      <c r="Q14" s="256" t="str">
        <f t="shared" si="3"/>
        <v/>
      </c>
    </row>
    <row r="15" spans="1:22" x14ac:dyDescent="0.25">
      <c r="A15" s="441">
        <v>7</v>
      </c>
      <c r="B15" s="442" t="str">
        <f>IF('Tabela II'!B15="","",'Tabela II'!B15)</f>
        <v/>
      </c>
      <c r="C15" s="442"/>
      <c r="D15" s="442"/>
      <c r="E15" s="443"/>
      <c r="F15" s="444">
        <f t="shared" si="0"/>
        <v>0</v>
      </c>
      <c r="G15" s="443"/>
      <c r="H15" s="443"/>
      <c r="I15" s="443"/>
      <c r="J15" s="443"/>
      <c r="K15" s="443"/>
      <c r="L15" s="443"/>
      <c r="M15" s="445" t="str">
        <f t="shared" si="1"/>
        <v/>
      </c>
      <c r="N15" s="446" t="str">
        <f t="shared" si="2"/>
        <v/>
      </c>
      <c r="O15" s="445" t="str">
        <f t="shared" si="4"/>
        <v/>
      </c>
      <c r="P15" s="446" t="str">
        <f t="shared" si="5"/>
        <v/>
      </c>
      <c r="Q15" s="256" t="str">
        <f t="shared" si="3"/>
        <v/>
      </c>
    </row>
    <row r="16" spans="1:22" x14ac:dyDescent="0.25">
      <c r="A16" s="441">
        <v>8</v>
      </c>
      <c r="B16" s="442" t="str">
        <f>IF('Tabela II'!B16="","",'Tabela II'!B16)</f>
        <v/>
      </c>
      <c r="C16" s="442"/>
      <c r="D16" s="442"/>
      <c r="E16" s="443"/>
      <c r="F16" s="444">
        <f t="shared" si="0"/>
        <v>0</v>
      </c>
      <c r="G16" s="443"/>
      <c r="H16" s="443"/>
      <c r="I16" s="443"/>
      <c r="J16" s="443"/>
      <c r="K16" s="443"/>
      <c r="L16" s="443"/>
      <c r="M16" s="445" t="str">
        <f t="shared" si="1"/>
        <v/>
      </c>
      <c r="N16" s="446" t="str">
        <f t="shared" si="2"/>
        <v/>
      </c>
      <c r="O16" s="445" t="str">
        <f t="shared" si="4"/>
        <v/>
      </c>
      <c r="P16" s="446" t="str">
        <f t="shared" si="5"/>
        <v/>
      </c>
      <c r="Q16" s="256" t="str">
        <f t="shared" si="3"/>
        <v/>
      </c>
      <c r="U16" s="200" t="s">
        <v>138</v>
      </c>
    </row>
    <row r="17" spans="1:21" x14ac:dyDescent="0.25">
      <c r="A17" s="441">
        <v>9</v>
      </c>
      <c r="B17" s="442" t="str">
        <f>IF('Tabela II'!B17="","",'Tabela II'!B17)</f>
        <v/>
      </c>
      <c r="C17" s="442"/>
      <c r="D17" s="442"/>
      <c r="E17" s="443"/>
      <c r="F17" s="444">
        <f t="shared" si="0"/>
        <v>0</v>
      </c>
      <c r="G17" s="443"/>
      <c r="H17" s="443"/>
      <c r="I17" s="443"/>
      <c r="J17" s="443"/>
      <c r="K17" s="443"/>
      <c r="L17" s="443"/>
      <c r="M17" s="445" t="str">
        <f t="shared" si="1"/>
        <v/>
      </c>
      <c r="N17" s="446" t="str">
        <f t="shared" si="2"/>
        <v/>
      </c>
      <c r="O17" s="445" t="str">
        <f t="shared" si="4"/>
        <v/>
      </c>
      <c r="P17" s="446" t="str">
        <f t="shared" si="5"/>
        <v/>
      </c>
      <c r="Q17" s="256" t="str">
        <f t="shared" si="3"/>
        <v/>
      </c>
      <c r="U17" s="200" t="s">
        <v>278</v>
      </c>
    </row>
    <row r="18" spans="1:21" x14ac:dyDescent="0.25">
      <c r="A18" s="441">
        <v>10</v>
      </c>
      <c r="B18" s="442" t="str">
        <f>IF('Tabela II'!B18="","",'Tabela II'!B18)</f>
        <v/>
      </c>
      <c r="C18" s="442"/>
      <c r="D18" s="442"/>
      <c r="E18" s="443"/>
      <c r="F18" s="444">
        <f t="shared" si="0"/>
        <v>0</v>
      </c>
      <c r="G18" s="443"/>
      <c r="H18" s="443"/>
      <c r="I18" s="443"/>
      <c r="J18" s="443"/>
      <c r="K18" s="443"/>
      <c r="L18" s="443"/>
      <c r="M18" s="445" t="str">
        <f t="shared" si="1"/>
        <v/>
      </c>
      <c r="N18" s="446" t="str">
        <f t="shared" si="2"/>
        <v/>
      </c>
      <c r="O18" s="445" t="str">
        <f t="shared" si="4"/>
        <v/>
      </c>
      <c r="P18" s="446" t="str">
        <f t="shared" si="5"/>
        <v/>
      </c>
      <c r="Q18" s="256" t="str">
        <f t="shared" si="3"/>
        <v/>
      </c>
    </row>
    <row r="19" spans="1:21" x14ac:dyDescent="0.25">
      <c r="A19" s="441">
        <v>11</v>
      </c>
      <c r="B19" s="442" t="str">
        <f>IF('Tabela II'!B19="","",'Tabela II'!B19)</f>
        <v/>
      </c>
      <c r="C19" s="442"/>
      <c r="D19" s="442"/>
      <c r="E19" s="443"/>
      <c r="F19" s="444">
        <f t="shared" si="0"/>
        <v>0</v>
      </c>
      <c r="G19" s="443"/>
      <c r="H19" s="443"/>
      <c r="I19" s="443"/>
      <c r="J19" s="443"/>
      <c r="K19" s="443"/>
      <c r="L19" s="443"/>
      <c r="M19" s="445" t="str">
        <f t="shared" si="1"/>
        <v/>
      </c>
      <c r="N19" s="446" t="str">
        <f t="shared" si="2"/>
        <v/>
      </c>
      <c r="O19" s="445" t="str">
        <f t="shared" si="4"/>
        <v/>
      </c>
      <c r="P19" s="446" t="str">
        <f t="shared" si="5"/>
        <v/>
      </c>
      <c r="Q19" s="256" t="str">
        <f t="shared" si="3"/>
        <v/>
      </c>
    </row>
    <row r="20" spans="1:21" x14ac:dyDescent="0.25">
      <c r="A20" s="441">
        <v>12</v>
      </c>
      <c r="B20" s="442" t="str">
        <f>IF('Tabela II'!B20="","",'Tabela II'!B20)</f>
        <v/>
      </c>
      <c r="C20" s="442"/>
      <c r="D20" s="442"/>
      <c r="E20" s="443"/>
      <c r="F20" s="444">
        <f t="shared" si="0"/>
        <v>0</v>
      </c>
      <c r="G20" s="443"/>
      <c r="H20" s="443"/>
      <c r="I20" s="443"/>
      <c r="J20" s="443"/>
      <c r="K20" s="443"/>
      <c r="L20" s="443"/>
      <c r="M20" s="445" t="str">
        <f t="shared" si="1"/>
        <v/>
      </c>
      <c r="N20" s="446" t="str">
        <f t="shared" si="2"/>
        <v/>
      </c>
      <c r="O20" s="445" t="str">
        <f t="shared" si="4"/>
        <v/>
      </c>
      <c r="P20" s="446" t="str">
        <f t="shared" si="5"/>
        <v/>
      </c>
      <c r="Q20" s="256" t="str">
        <f t="shared" si="3"/>
        <v/>
      </c>
    </row>
    <row r="21" spans="1:21" x14ac:dyDescent="0.25">
      <c r="A21" s="441">
        <v>13</v>
      </c>
      <c r="B21" s="442" t="str">
        <f>IF('Tabela II'!B21="","",'Tabela II'!B21)</f>
        <v/>
      </c>
      <c r="C21" s="442"/>
      <c r="D21" s="442"/>
      <c r="E21" s="443"/>
      <c r="F21" s="444">
        <f t="shared" si="0"/>
        <v>0</v>
      </c>
      <c r="G21" s="443"/>
      <c r="H21" s="443"/>
      <c r="I21" s="443"/>
      <c r="J21" s="443"/>
      <c r="K21" s="443"/>
      <c r="L21" s="443"/>
      <c r="M21" s="445" t="str">
        <f t="shared" si="1"/>
        <v/>
      </c>
      <c r="N21" s="446" t="str">
        <f t="shared" si="2"/>
        <v/>
      </c>
      <c r="O21" s="445" t="str">
        <f t="shared" si="4"/>
        <v/>
      </c>
      <c r="P21" s="446" t="str">
        <f t="shared" si="5"/>
        <v/>
      </c>
      <c r="Q21" s="256" t="str">
        <f t="shared" si="3"/>
        <v/>
      </c>
    </row>
    <row r="22" spans="1:21" x14ac:dyDescent="0.25">
      <c r="A22" s="441">
        <v>14</v>
      </c>
      <c r="B22" s="442" t="str">
        <f>IF('Tabela II'!B22="","",'Tabela II'!B22)</f>
        <v/>
      </c>
      <c r="C22" s="442"/>
      <c r="D22" s="442"/>
      <c r="E22" s="443"/>
      <c r="F22" s="444">
        <f t="shared" si="0"/>
        <v>0</v>
      </c>
      <c r="G22" s="443"/>
      <c r="H22" s="443"/>
      <c r="I22" s="443"/>
      <c r="J22" s="443"/>
      <c r="K22" s="443"/>
      <c r="L22" s="443"/>
      <c r="M22" s="445" t="str">
        <f t="shared" si="1"/>
        <v/>
      </c>
      <c r="N22" s="446" t="str">
        <f t="shared" si="2"/>
        <v/>
      </c>
      <c r="O22" s="445" t="str">
        <f t="shared" si="4"/>
        <v/>
      </c>
      <c r="P22" s="446" t="str">
        <f t="shared" si="5"/>
        <v/>
      </c>
      <c r="Q22" s="256" t="str">
        <f t="shared" si="3"/>
        <v/>
      </c>
    </row>
    <row r="23" spans="1:21" x14ac:dyDescent="0.25">
      <c r="A23" s="441">
        <v>15</v>
      </c>
      <c r="B23" s="442" t="str">
        <f>IF('Tabela II'!B23="","",'Tabela II'!B23)</f>
        <v/>
      </c>
      <c r="C23" s="442"/>
      <c r="D23" s="442"/>
      <c r="E23" s="443"/>
      <c r="F23" s="444">
        <f t="shared" si="0"/>
        <v>0</v>
      </c>
      <c r="G23" s="443"/>
      <c r="H23" s="443"/>
      <c r="I23" s="443"/>
      <c r="J23" s="443"/>
      <c r="K23" s="443"/>
      <c r="L23" s="443"/>
      <c r="M23" s="445" t="str">
        <f t="shared" si="1"/>
        <v/>
      </c>
      <c r="N23" s="446" t="str">
        <f t="shared" si="2"/>
        <v/>
      </c>
      <c r="O23" s="445" t="str">
        <f t="shared" si="4"/>
        <v/>
      </c>
      <c r="P23" s="446" t="str">
        <f t="shared" si="5"/>
        <v/>
      </c>
      <c r="Q23" s="256" t="str">
        <f t="shared" si="3"/>
        <v/>
      </c>
    </row>
    <row r="24" spans="1:21" x14ac:dyDescent="0.25">
      <c r="A24" s="441">
        <v>16</v>
      </c>
      <c r="B24" s="442" t="str">
        <f>IF('Tabela II'!B24="","",'Tabela II'!B24)</f>
        <v/>
      </c>
      <c r="C24" s="442"/>
      <c r="D24" s="442"/>
      <c r="E24" s="443"/>
      <c r="F24" s="444">
        <f t="shared" si="0"/>
        <v>0</v>
      </c>
      <c r="G24" s="443"/>
      <c r="H24" s="443"/>
      <c r="I24" s="443"/>
      <c r="J24" s="443"/>
      <c r="K24" s="443"/>
      <c r="L24" s="443"/>
      <c r="M24" s="445" t="str">
        <f t="shared" si="1"/>
        <v/>
      </c>
      <c r="N24" s="446" t="str">
        <f t="shared" si="2"/>
        <v/>
      </c>
      <c r="O24" s="445" t="str">
        <f t="shared" si="4"/>
        <v/>
      </c>
      <c r="P24" s="446" t="str">
        <f t="shared" si="5"/>
        <v/>
      </c>
      <c r="Q24" s="256" t="str">
        <f t="shared" si="3"/>
        <v/>
      </c>
    </row>
    <row r="25" spans="1:21" x14ac:dyDescent="0.25">
      <c r="A25" s="441">
        <v>17</v>
      </c>
      <c r="B25" s="442" t="str">
        <f>IF('Tabela II'!B25="","",'Tabela II'!B25)</f>
        <v/>
      </c>
      <c r="C25" s="442"/>
      <c r="D25" s="442"/>
      <c r="E25" s="443"/>
      <c r="F25" s="444">
        <f t="shared" si="0"/>
        <v>0</v>
      </c>
      <c r="G25" s="443"/>
      <c r="H25" s="443"/>
      <c r="I25" s="443"/>
      <c r="J25" s="443"/>
      <c r="K25" s="443"/>
      <c r="L25" s="443"/>
      <c r="M25" s="445" t="str">
        <f t="shared" si="1"/>
        <v/>
      </c>
      <c r="N25" s="446" t="str">
        <f t="shared" si="2"/>
        <v/>
      </c>
      <c r="O25" s="445" t="str">
        <f t="shared" si="4"/>
        <v/>
      </c>
      <c r="P25" s="446" t="str">
        <f t="shared" si="5"/>
        <v/>
      </c>
      <c r="Q25" s="256" t="str">
        <f t="shared" si="3"/>
        <v/>
      </c>
    </row>
    <row r="26" spans="1:21" x14ac:dyDescent="0.25">
      <c r="A26" s="441">
        <v>18</v>
      </c>
      <c r="B26" s="442" t="str">
        <f>IF('Tabela II'!B26="","",'Tabela II'!B26)</f>
        <v/>
      </c>
      <c r="C26" s="442"/>
      <c r="D26" s="442"/>
      <c r="E26" s="443"/>
      <c r="F26" s="444">
        <f t="shared" si="0"/>
        <v>0</v>
      </c>
      <c r="G26" s="443"/>
      <c r="H26" s="443"/>
      <c r="I26" s="443"/>
      <c r="J26" s="443"/>
      <c r="K26" s="443"/>
      <c r="L26" s="443"/>
      <c r="M26" s="445" t="str">
        <f t="shared" si="1"/>
        <v/>
      </c>
      <c r="N26" s="446" t="str">
        <f t="shared" si="2"/>
        <v/>
      </c>
      <c r="O26" s="445" t="str">
        <f t="shared" si="4"/>
        <v/>
      </c>
      <c r="P26" s="446" t="str">
        <f t="shared" si="5"/>
        <v/>
      </c>
      <c r="Q26" s="256" t="str">
        <f t="shared" si="3"/>
        <v/>
      </c>
    </row>
    <row r="27" spans="1:21" x14ac:dyDescent="0.25">
      <c r="A27" s="441">
        <v>19</v>
      </c>
      <c r="B27" s="442" t="str">
        <f>IF('Tabela II'!B27="","",'Tabela II'!B27)</f>
        <v/>
      </c>
      <c r="C27" s="442"/>
      <c r="D27" s="442"/>
      <c r="E27" s="443"/>
      <c r="F27" s="444">
        <f t="shared" si="0"/>
        <v>0</v>
      </c>
      <c r="G27" s="443"/>
      <c r="H27" s="443"/>
      <c r="I27" s="443"/>
      <c r="J27" s="443"/>
      <c r="K27" s="443"/>
      <c r="L27" s="443"/>
      <c r="M27" s="445" t="str">
        <f t="shared" si="1"/>
        <v/>
      </c>
      <c r="N27" s="446" t="str">
        <f t="shared" si="2"/>
        <v/>
      </c>
      <c r="O27" s="445" t="str">
        <f t="shared" si="4"/>
        <v/>
      </c>
      <c r="P27" s="446" t="str">
        <f t="shared" si="5"/>
        <v/>
      </c>
      <c r="Q27" s="256" t="str">
        <f t="shared" si="3"/>
        <v/>
      </c>
    </row>
    <row r="28" spans="1:21" x14ac:dyDescent="0.25">
      <c r="A28" s="441">
        <v>20</v>
      </c>
      <c r="B28" s="442" t="str">
        <f>IF('Tabela II'!B28="","",'Tabela II'!B28)</f>
        <v/>
      </c>
      <c r="C28" s="442"/>
      <c r="D28" s="442"/>
      <c r="E28" s="443"/>
      <c r="F28" s="444">
        <f t="shared" si="0"/>
        <v>0</v>
      </c>
      <c r="G28" s="443"/>
      <c r="H28" s="443"/>
      <c r="I28" s="443"/>
      <c r="J28" s="443"/>
      <c r="K28" s="443"/>
      <c r="L28" s="443"/>
      <c r="M28" s="445" t="str">
        <f t="shared" si="1"/>
        <v/>
      </c>
      <c r="N28" s="446" t="str">
        <f t="shared" si="2"/>
        <v/>
      </c>
      <c r="O28" s="445" t="str">
        <f t="shared" si="4"/>
        <v/>
      </c>
      <c r="P28" s="446" t="str">
        <f t="shared" si="5"/>
        <v/>
      </c>
      <c r="Q28" s="256" t="str">
        <f t="shared" si="3"/>
        <v/>
      </c>
    </row>
    <row r="29" spans="1:21" x14ac:dyDescent="0.25">
      <c r="A29" s="441">
        <v>21</v>
      </c>
      <c r="B29" s="442" t="str">
        <f>IF('Tabela II'!B29="","",'Tabela II'!B29)</f>
        <v/>
      </c>
      <c r="C29" s="442"/>
      <c r="D29" s="442"/>
      <c r="E29" s="443"/>
      <c r="F29" s="444">
        <f t="shared" si="0"/>
        <v>0</v>
      </c>
      <c r="G29" s="443"/>
      <c r="H29" s="443"/>
      <c r="I29" s="443"/>
      <c r="J29" s="443"/>
      <c r="K29" s="443"/>
      <c r="L29" s="443"/>
      <c r="M29" s="445" t="str">
        <f t="shared" si="1"/>
        <v/>
      </c>
      <c r="N29" s="446" t="str">
        <f t="shared" si="2"/>
        <v/>
      </c>
      <c r="O29" s="445" t="str">
        <f t="shared" si="4"/>
        <v/>
      </c>
      <c r="P29" s="446" t="str">
        <f t="shared" si="5"/>
        <v/>
      </c>
      <c r="Q29" s="256" t="str">
        <f t="shared" si="3"/>
        <v/>
      </c>
    </row>
    <row r="30" spans="1:21" x14ac:dyDescent="0.25">
      <c r="A30" s="441">
        <v>22</v>
      </c>
      <c r="B30" s="442" t="str">
        <f>IF('Tabela II'!B30="","",'Tabela II'!B30)</f>
        <v/>
      </c>
      <c r="C30" s="442"/>
      <c r="D30" s="442"/>
      <c r="E30" s="443"/>
      <c r="F30" s="444">
        <f t="shared" si="0"/>
        <v>0</v>
      </c>
      <c r="G30" s="443"/>
      <c r="H30" s="443"/>
      <c r="I30" s="443"/>
      <c r="J30" s="443"/>
      <c r="K30" s="443"/>
      <c r="L30" s="443"/>
      <c r="M30" s="445" t="str">
        <f t="shared" si="1"/>
        <v/>
      </c>
      <c r="N30" s="446" t="str">
        <f t="shared" si="2"/>
        <v/>
      </c>
      <c r="O30" s="445" t="str">
        <f t="shared" si="4"/>
        <v/>
      </c>
      <c r="P30" s="446" t="str">
        <f t="shared" si="5"/>
        <v/>
      </c>
      <c r="Q30" s="256" t="str">
        <f t="shared" si="3"/>
        <v/>
      </c>
    </row>
    <row r="31" spans="1:21" x14ac:dyDescent="0.25">
      <c r="A31" s="441">
        <v>23</v>
      </c>
      <c r="B31" s="442" t="str">
        <f>IF('Tabela II'!B31="","",'Tabela II'!B31)</f>
        <v/>
      </c>
      <c r="C31" s="442"/>
      <c r="D31" s="442"/>
      <c r="E31" s="443"/>
      <c r="F31" s="444">
        <f t="shared" si="0"/>
        <v>0</v>
      </c>
      <c r="G31" s="443"/>
      <c r="H31" s="443"/>
      <c r="I31" s="443"/>
      <c r="J31" s="443"/>
      <c r="K31" s="443"/>
      <c r="L31" s="443"/>
      <c r="M31" s="445" t="str">
        <f t="shared" si="1"/>
        <v/>
      </c>
      <c r="N31" s="446" t="str">
        <f t="shared" si="2"/>
        <v/>
      </c>
      <c r="O31" s="445" t="str">
        <f t="shared" si="4"/>
        <v/>
      </c>
      <c r="P31" s="446" t="str">
        <f t="shared" si="5"/>
        <v/>
      </c>
      <c r="Q31" s="256" t="str">
        <f t="shared" si="3"/>
        <v/>
      </c>
    </row>
    <row r="32" spans="1:21" x14ac:dyDescent="0.25">
      <c r="A32" s="441">
        <v>24</v>
      </c>
      <c r="B32" s="442" t="str">
        <f>IF('Tabela II'!B32="","",'Tabela II'!B32)</f>
        <v/>
      </c>
      <c r="C32" s="442"/>
      <c r="D32" s="442"/>
      <c r="E32" s="443"/>
      <c r="F32" s="444">
        <f t="shared" si="0"/>
        <v>0</v>
      </c>
      <c r="G32" s="443"/>
      <c r="H32" s="443"/>
      <c r="I32" s="443"/>
      <c r="J32" s="443"/>
      <c r="K32" s="443"/>
      <c r="L32" s="443"/>
      <c r="M32" s="445" t="str">
        <f t="shared" si="1"/>
        <v/>
      </c>
      <c r="N32" s="446" t="str">
        <f t="shared" si="2"/>
        <v/>
      </c>
      <c r="O32" s="445" t="str">
        <f t="shared" si="4"/>
        <v/>
      </c>
      <c r="P32" s="446" t="str">
        <f t="shared" si="5"/>
        <v/>
      </c>
      <c r="Q32" s="256" t="str">
        <f t="shared" si="3"/>
        <v/>
      </c>
    </row>
    <row r="33" spans="1:17" x14ac:dyDescent="0.25">
      <c r="A33" s="441">
        <v>25</v>
      </c>
      <c r="B33" s="442" t="str">
        <f>IF('Tabela II'!B33="","",'Tabela II'!B33)</f>
        <v/>
      </c>
      <c r="C33" s="442"/>
      <c r="D33" s="442"/>
      <c r="E33" s="443"/>
      <c r="F33" s="444">
        <f t="shared" si="0"/>
        <v>0</v>
      </c>
      <c r="G33" s="443"/>
      <c r="H33" s="443"/>
      <c r="I33" s="443"/>
      <c r="J33" s="443"/>
      <c r="K33" s="443"/>
      <c r="L33" s="443"/>
      <c r="M33" s="445" t="str">
        <f t="shared" si="1"/>
        <v/>
      </c>
      <c r="N33" s="446" t="str">
        <f t="shared" si="2"/>
        <v/>
      </c>
      <c r="O33" s="445" t="str">
        <f t="shared" si="4"/>
        <v/>
      </c>
      <c r="P33" s="446" t="str">
        <f t="shared" si="5"/>
        <v/>
      </c>
      <c r="Q33" s="256" t="str">
        <f t="shared" si="3"/>
        <v/>
      </c>
    </row>
    <row r="34" spans="1:17" x14ac:dyDescent="0.25">
      <c r="A34" s="441">
        <v>26</v>
      </c>
      <c r="B34" s="442" t="str">
        <f>IF('Tabela II'!B34="","",'Tabela II'!B34)</f>
        <v/>
      </c>
      <c r="C34" s="442"/>
      <c r="D34" s="442"/>
      <c r="E34" s="443"/>
      <c r="F34" s="444">
        <f t="shared" si="0"/>
        <v>0</v>
      </c>
      <c r="G34" s="443"/>
      <c r="H34" s="443"/>
      <c r="I34" s="443"/>
      <c r="J34" s="443"/>
      <c r="K34" s="443"/>
      <c r="L34" s="443"/>
      <c r="M34" s="445" t="str">
        <f t="shared" si="1"/>
        <v/>
      </c>
      <c r="N34" s="446" t="str">
        <f t="shared" si="2"/>
        <v/>
      </c>
      <c r="O34" s="445" t="str">
        <f t="shared" si="4"/>
        <v/>
      </c>
      <c r="P34" s="446" t="str">
        <f t="shared" si="5"/>
        <v/>
      </c>
      <c r="Q34" s="256" t="str">
        <f t="shared" si="3"/>
        <v/>
      </c>
    </row>
    <row r="35" spans="1:17" x14ac:dyDescent="0.25">
      <c r="A35" s="441">
        <v>27</v>
      </c>
      <c r="B35" s="442" t="str">
        <f>IF('Tabela II'!B35="","",'Tabela II'!B35)</f>
        <v/>
      </c>
      <c r="C35" s="442"/>
      <c r="D35" s="442"/>
      <c r="E35" s="443"/>
      <c r="F35" s="444">
        <f t="shared" si="0"/>
        <v>0</v>
      </c>
      <c r="G35" s="443"/>
      <c r="H35" s="443"/>
      <c r="I35" s="443"/>
      <c r="J35" s="443"/>
      <c r="K35" s="443"/>
      <c r="L35" s="443"/>
      <c r="M35" s="445" t="str">
        <f t="shared" si="1"/>
        <v/>
      </c>
      <c r="N35" s="446" t="str">
        <f t="shared" si="2"/>
        <v/>
      </c>
      <c r="O35" s="445" t="str">
        <f t="shared" si="4"/>
        <v/>
      </c>
      <c r="P35" s="446" t="str">
        <f t="shared" si="5"/>
        <v/>
      </c>
      <c r="Q35" s="256" t="str">
        <f t="shared" si="3"/>
        <v/>
      </c>
    </row>
    <row r="36" spans="1:17" x14ac:dyDescent="0.25">
      <c r="A36" s="441">
        <v>28</v>
      </c>
      <c r="B36" s="442" t="str">
        <f>IF('Tabela II'!B36="","",'Tabela II'!B36)</f>
        <v/>
      </c>
      <c r="C36" s="442"/>
      <c r="D36" s="442"/>
      <c r="E36" s="443"/>
      <c r="F36" s="444">
        <f t="shared" si="0"/>
        <v>0</v>
      </c>
      <c r="G36" s="443"/>
      <c r="H36" s="443"/>
      <c r="I36" s="443"/>
      <c r="J36" s="443"/>
      <c r="K36" s="443"/>
      <c r="L36" s="443"/>
      <c r="M36" s="445" t="str">
        <f t="shared" si="1"/>
        <v/>
      </c>
      <c r="N36" s="446" t="str">
        <f t="shared" si="2"/>
        <v/>
      </c>
      <c r="O36" s="445" t="str">
        <f t="shared" si="4"/>
        <v/>
      </c>
      <c r="P36" s="446" t="str">
        <f t="shared" si="5"/>
        <v/>
      </c>
      <c r="Q36" s="256" t="str">
        <f t="shared" si="3"/>
        <v/>
      </c>
    </row>
    <row r="37" spans="1:17" x14ac:dyDescent="0.25">
      <c r="A37" s="441">
        <v>29</v>
      </c>
      <c r="B37" s="442" t="str">
        <f>IF('Tabela II'!B37="","",'Tabela II'!B37)</f>
        <v/>
      </c>
      <c r="C37" s="442"/>
      <c r="D37" s="442"/>
      <c r="E37" s="443"/>
      <c r="F37" s="444">
        <f t="shared" si="0"/>
        <v>0</v>
      </c>
      <c r="G37" s="443"/>
      <c r="H37" s="443"/>
      <c r="I37" s="443"/>
      <c r="J37" s="443"/>
      <c r="K37" s="443"/>
      <c r="L37" s="443"/>
      <c r="M37" s="445" t="str">
        <f t="shared" si="1"/>
        <v/>
      </c>
      <c r="N37" s="446" t="str">
        <f t="shared" si="2"/>
        <v/>
      </c>
      <c r="O37" s="445" t="str">
        <f t="shared" si="4"/>
        <v/>
      </c>
      <c r="P37" s="446" t="str">
        <f t="shared" si="5"/>
        <v/>
      </c>
      <c r="Q37" s="256" t="str">
        <f t="shared" si="3"/>
        <v/>
      </c>
    </row>
    <row r="38" spans="1:17" x14ac:dyDescent="0.25">
      <c r="A38" s="441">
        <v>30</v>
      </c>
      <c r="B38" s="442" t="str">
        <f>IF('Tabela II'!B38="","",'Tabela II'!B38)</f>
        <v/>
      </c>
      <c r="C38" s="442"/>
      <c r="D38" s="442"/>
      <c r="E38" s="443"/>
      <c r="F38" s="444">
        <f t="shared" si="0"/>
        <v>0</v>
      </c>
      <c r="G38" s="443"/>
      <c r="H38" s="443"/>
      <c r="I38" s="443"/>
      <c r="J38" s="443"/>
      <c r="K38" s="443"/>
      <c r="L38" s="443"/>
      <c r="M38" s="445" t="str">
        <f t="shared" si="1"/>
        <v/>
      </c>
      <c r="N38" s="446" t="str">
        <f t="shared" si="2"/>
        <v/>
      </c>
      <c r="O38" s="445" t="str">
        <f t="shared" si="4"/>
        <v/>
      </c>
      <c r="P38" s="446" t="str">
        <f t="shared" si="5"/>
        <v/>
      </c>
      <c r="Q38" s="256" t="str">
        <f t="shared" si="3"/>
        <v/>
      </c>
    </row>
    <row r="39" spans="1:17" x14ac:dyDescent="0.25">
      <c r="A39" s="441">
        <v>31</v>
      </c>
      <c r="B39" s="442" t="str">
        <f>IF('Tabela II'!B39="","",'Tabela II'!B39)</f>
        <v/>
      </c>
      <c r="C39" s="442"/>
      <c r="D39" s="442"/>
      <c r="E39" s="443"/>
      <c r="F39" s="444">
        <f t="shared" si="0"/>
        <v>0</v>
      </c>
      <c r="G39" s="443"/>
      <c r="H39" s="443"/>
      <c r="I39" s="443"/>
      <c r="J39" s="443"/>
      <c r="K39" s="443"/>
      <c r="L39" s="443"/>
      <c r="M39" s="445" t="str">
        <f t="shared" si="1"/>
        <v/>
      </c>
      <c r="N39" s="446" t="str">
        <f t="shared" si="2"/>
        <v/>
      </c>
      <c r="O39" s="445" t="str">
        <f t="shared" si="4"/>
        <v/>
      </c>
      <c r="P39" s="446" t="str">
        <f t="shared" si="5"/>
        <v/>
      </c>
      <c r="Q39" s="256" t="str">
        <f t="shared" si="3"/>
        <v/>
      </c>
    </row>
    <row r="40" spans="1:17" x14ac:dyDescent="0.25">
      <c r="A40" s="441">
        <v>32</v>
      </c>
      <c r="B40" s="442" t="str">
        <f>IF('Tabela II'!B40="","",'Tabela II'!B40)</f>
        <v/>
      </c>
      <c r="C40" s="442"/>
      <c r="D40" s="442"/>
      <c r="E40" s="443"/>
      <c r="F40" s="444">
        <f t="shared" si="0"/>
        <v>0</v>
      </c>
      <c r="G40" s="443"/>
      <c r="H40" s="443"/>
      <c r="I40" s="443"/>
      <c r="J40" s="443"/>
      <c r="K40" s="443"/>
      <c r="L40" s="443"/>
      <c r="M40" s="445" t="str">
        <f t="shared" si="1"/>
        <v/>
      </c>
      <c r="N40" s="446" t="str">
        <f t="shared" si="2"/>
        <v/>
      </c>
      <c r="O40" s="445" t="str">
        <f t="shared" si="4"/>
        <v/>
      </c>
      <c r="P40" s="446" t="str">
        <f t="shared" si="5"/>
        <v/>
      </c>
      <c r="Q40" s="256" t="str">
        <f t="shared" si="3"/>
        <v/>
      </c>
    </row>
    <row r="41" spans="1:17" x14ac:dyDescent="0.25">
      <c r="A41" s="441">
        <v>33</v>
      </c>
      <c r="B41" s="442" t="str">
        <f>IF('Tabela II'!B41="","",'Tabela II'!B41)</f>
        <v/>
      </c>
      <c r="C41" s="442"/>
      <c r="D41" s="442"/>
      <c r="E41" s="443"/>
      <c r="F41" s="444">
        <f t="shared" si="0"/>
        <v>0</v>
      </c>
      <c r="G41" s="443"/>
      <c r="H41" s="443"/>
      <c r="I41" s="443"/>
      <c r="J41" s="443"/>
      <c r="K41" s="443"/>
      <c r="L41" s="443"/>
      <c r="M41" s="445" t="str">
        <f t="shared" si="1"/>
        <v/>
      </c>
      <c r="N41" s="446" t="str">
        <f t="shared" si="2"/>
        <v/>
      </c>
      <c r="O41" s="445" t="str">
        <f t="shared" si="4"/>
        <v/>
      </c>
      <c r="P41" s="446" t="str">
        <f t="shared" si="5"/>
        <v/>
      </c>
      <c r="Q41" s="256" t="str">
        <f t="shared" si="3"/>
        <v/>
      </c>
    </row>
    <row r="42" spans="1:17" x14ac:dyDescent="0.25">
      <c r="A42" s="441">
        <v>34</v>
      </c>
      <c r="B42" s="442" t="str">
        <f>IF('Tabela II'!B42="","",'Tabela II'!B42)</f>
        <v/>
      </c>
      <c r="C42" s="442"/>
      <c r="D42" s="442"/>
      <c r="E42" s="443"/>
      <c r="F42" s="444">
        <f t="shared" si="0"/>
        <v>0</v>
      </c>
      <c r="G42" s="443"/>
      <c r="H42" s="443"/>
      <c r="I42" s="443"/>
      <c r="J42" s="443"/>
      <c r="K42" s="443"/>
      <c r="L42" s="443"/>
      <c r="M42" s="445" t="str">
        <f t="shared" ref="M42:M73" si="6">IF(D42="","",IF(D42="Nije ocijenjen","",IF(D42="Ocijenjen",IF(F42&lt;10,"Član 17. stav 7. Kriterija",(K42+(L42/2))/(F42)))))</f>
        <v/>
      </c>
      <c r="N42" s="446" t="str">
        <f t="shared" ref="N42:N73" si="7">IF(D42="","",IF(D42="Nije ocijenjen","",IF(D42="Ocijenjen",IF(M42="Član 17. stav 7. Kriterija","",IF(M42&gt;0.4,0,IF(M42&gt;0.3,8,IF(M42&gt;0.2,16,IF(M42&gt;0.1,24,IF(M42&lt;=0.1,30,)))))))))</f>
        <v/>
      </c>
      <c r="O42" s="445" t="str">
        <f t="shared" si="4"/>
        <v/>
      </c>
      <c r="P42" s="446" t="str">
        <f t="shared" si="5"/>
        <v/>
      </c>
      <c r="Q42" s="256" t="str">
        <f t="shared" ref="Q42:Q73" si="8">IF(D42="","",IF(D42="Nije ocijenjen","",IF(D42="Ocijenjen",IF(M42="Član 17. stav 7. Kriterija",P42,N42+P42))))</f>
        <v/>
      </c>
    </row>
    <row r="43" spans="1:17" x14ac:dyDescent="0.25">
      <c r="A43" s="441">
        <v>35</v>
      </c>
      <c r="B43" s="442" t="str">
        <f>IF('Tabela II'!B43="","",'Tabela II'!B43)</f>
        <v/>
      </c>
      <c r="C43" s="442"/>
      <c r="D43" s="442"/>
      <c r="E43" s="443"/>
      <c r="F43" s="444">
        <f t="shared" si="0"/>
        <v>0</v>
      </c>
      <c r="G43" s="443"/>
      <c r="H43" s="443"/>
      <c r="I43" s="443"/>
      <c r="J43" s="443"/>
      <c r="K43" s="443"/>
      <c r="L43" s="443"/>
      <c r="M43" s="445" t="str">
        <f t="shared" si="6"/>
        <v/>
      </c>
      <c r="N43" s="446" t="str">
        <f t="shared" si="7"/>
        <v/>
      </c>
      <c r="O43" s="445" t="str">
        <f t="shared" si="4"/>
        <v/>
      </c>
      <c r="P43" s="446" t="str">
        <f t="shared" si="5"/>
        <v/>
      </c>
      <c r="Q43" s="256" t="str">
        <f t="shared" si="8"/>
        <v/>
      </c>
    </row>
    <row r="44" spans="1:17" x14ac:dyDescent="0.25">
      <c r="A44" s="441">
        <v>36</v>
      </c>
      <c r="B44" s="442" t="str">
        <f>IF('Tabela II'!B44="","",'Tabela II'!B44)</f>
        <v/>
      </c>
      <c r="C44" s="442"/>
      <c r="D44" s="442"/>
      <c r="E44" s="443"/>
      <c r="F44" s="444">
        <f t="shared" si="0"/>
        <v>0</v>
      </c>
      <c r="G44" s="443"/>
      <c r="H44" s="443"/>
      <c r="I44" s="443"/>
      <c r="J44" s="443"/>
      <c r="K44" s="443"/>
      <c r="L44" s="443"/>
      <c r="M44" s="445" t="str">
        <f t="shared" si="6"/>
        <v/>
      </c>
      <c r="N44" s="446" t="str">
        <f t="shared" si="7"/>
        <v/>
      </c>
      <c r="O44" s="445" t="str">
        <f t="shared" si="4"/>
        <v/>
      </c>
      <c r="P44" s="446" t="str">
        <f t="shared" si="5"/>
        <v/>
      </c>
      <c r="Q44" s="256" t="str">
        <f t="shared" si="8"/>
        <v/>
      </c>
    </row>
    <row r="45" spans="1:17" x14ac:dyDescent="0.25">
      <c r="A45" s="441">
        <v>37</v>
      </c>
      <c r="B45" s="442" t="str">
        <f>IF('Tabela II'!B45="","",'Tabela II'!B45)</f>
        <v/>
      </c>
      <c r="C45" s="442"/>
      <c r="D45" s="442"/>
      <c r="E45" s="443"/>
      <c r="F45" s="444">
        <f t="shared" si="0"/>
        <v>0</v>
      </c>
      <c r="G45" s="443"/>
      <c r="H45" s="443"/>
      <c r="I45" s="443"/>
      <c r="J45" s="443"/>
      <c r="K45" s="443"/>
      <c r="L45" s="443"/>
      <c r="M45" s="445" t="str">
        <f t="shared" si="6"/>
        <v/>
      </c>
      <c r="N45" s="446" t="str">
        <f t="shared" si="7"/>
        <v/>
      </c>
      <c r="O45" s="445" t="str">
        <f t="shared" si="4"/>
        <v/>
      </c>
      <c r="P45" s="446" t="str">
        <f t="shared" si="5"/>
        <v/>
      </c>
      <c r="Q45" s="256" t="str">
        <f t="shared" si="8"/>
        <v/>
      </c>
    </row>
    <row r="46" spans="1:17" x14ac:dyDescent="0.25">
      <c r="A46" s="441">
        <v>38</v>
      </c>
      <c r="B46" s="442" t="str">
        <f>IF('Tabela II'!B46="","",'Tabela II'!B46)</f>
        <v/>
      </c>
      <c r="C46" s="442"/>
      <c r="D46" s="442"/>
      <c r="E46" s="443"/>
      <c r="F46" s="444">
        <f t="shared" si="0"/>
        <v>0</v>
      </c>
      <c r="G46" s="443"/>
      <c r="H46" s="443"/>
      <c r="I46" s="443"/>
      <c r="J46" s="443"/>
      <c r="K46" s="443"/>
      <c r="L46" s="443"/>
      <c r="M46" s="445" t="str">
        <f t="shared" si="6"/>
        <v/>
      </c>
      <c r="N46" s="446" t="str">
        <f t="shared" si="7"/>
        <v/>
      </c>
      <c r="O46" s="445" t="str">
        <f t="shared" si="4"/>
        <v/>
      </c>
      <c r="P46" s="446" t="str">
        <f t="shared" si="5"/>
        <v/>
      </c>
      <c r="Q46" s="256" t="str">
        <f t="shared" si="8"/>
        <v/>
      </c>
    </row>
    <row r="47" spans="1:17" x14ac:dyDescent="0.25">
      <c r="A47" s="441">
        <v>39</v>
      </c>
      <c r="B47" s="442" t="str">
        <f>IF('Tabela II'!B47="","",'Tabela II'!B47)</f>
        <v/>
      </c>
      <c r="C47" s="442"/>
      <c r="D47" s="442"/>
      <c r="E47" s="443"/>
      <c r="F47" s="444">
        <f t="shared" si="0"/>
        <v>0</v>
      </c>
      <c r="G47" s="443"/>
      <c r="H47" s="443"/>
      <c r="I47" s="443"/>
      <c r="J47" s="443"/>
      <c r="K47" s="443"/>
      <c r="L47" s="443"/>
      <c r="M47" s="445" t="str">
        <f t="shared" si="6"/>
        <v/>
      </c>
      <c r="N47" s="446" t="str">
        <f t="shared" si="7"/>
        <v/>
      </c>
      <c r="O47" s="445" t="str">
        <f t="shared" si="4"/>
        <v/>
      </c>
      <c r="P47" s="446" t="str">
        <f t="shared" si="5"/>
        <v/>
      </c>
      <c r="Q47" s="256" t="str">
        <f t="shared" si="8"/>
        <v/>
      </c>
    </row>
    <row r="48" spans="1:17" x14ac:dyDescent="0.25">
      <c r="A48" s="441">
        <v>40</v>
      </c>
      <c r="B48" s="442" t="str">
        <f>IF('Tabela II'!B48="","",'Tabela II'!B48)</f>
        <v/>
      </c>
      <c r="C48" s="442"/>
      <c r="D48" s="442"/>
      <c r="E48" s="443"/>
      <c r="F48" s="444">
        <f t="shared" si="0"/>
        <v>0</v>
      </c>
      <c r="G48" s="443"/>
      <c r="H48" s="443"/>
      <c r="I48" s="443"/>
      <c r="J48" s="443"/>
      <c r="K48" s="443"/>
      <c r="L48" s="443"/>
      <c r="M48" s="445" t="str">
        <f t="shared" si="6"/>
        <v/>
      </c>
      <c r="N48" s="446" t="str">
        <f t="shared" si="7"/>
        <v/>
      </c>
      <c r="O48" s="445" t="str">
        <f t="shared" si="4"/>
        <v/>
      </c>
      <c r="P48" s="446" t="str">
        <f t="shared" si="5"/>
        <v/>
      </c>
      <c r="Q48" s="256" t="str">
        <f t="shared" si="8"/>
        <v/>
      </c>
    </row>
    <row r="49" spans="1:20" x14ac:dyDescent="0.25">
      <c r="A49" s="441">
        <v>41</v>
      </c>
      <c r="B49" s="442" t="str">
        <f>IF('Tabela II'!B49="","",'Tabela II'!B49)</f>
        <v/>
      </c>
      <c r="C49" s="442"/>
      <c r="D49" s="442"/>
      <c r="E49" s="443"/>
      <c r="F49" s="444">
        <f t="shared" si="0"/>
        <v>0</v>
      </c>
      <c r="G49" s="443"/>
      <c r="H49" s="443"/>
      <c r="I49" s="443"/>
      <c r="J49" s="443"/>
      <c r="K49" s="443"/>
      <c r="L49" s="443"/>
      <c r="M49" s="445" t="str">
        <f t="shared" si="6"/>
        <v/>
      </c>
      <c r="N49" s="446" t="str">
        <f t="shared" si="7"/>
        <v/>
      </c>
      <c r="O49" s="445" t="str">
        <f t="shared" si="4"/>
        <v/>
      </c>
      <c r="P49" s="446" t="str">
        <f t="shared" si="5"/>
        <v/>
      </c>
      <c r="Q49" s="256" t="str">
        <f t="shared" si="8"/>
        <v/>
      </c>
    </row>
    <row r="50" spans="1:20" x14ac:dyDescent="0.25">
      <c r="A50" s="441">
        <v>42</v>
      </c>
      <c r="B50" s="442" t="str">
        <f>IF('Tabela II'!B50="","",'Tabela II'!B50)</f>
        <v/>
      </c>
      <c r="C50" s="442"/>
      <c r="D50" s="442"/>
      <c r="E50" s="443"/>
      <c r="F50" s="444">
        <f t="shared" si="0"/>
        <v>0</v>
      </c>
      <c r="G50" s="443"/>
      <c r="H50" s="443"/>
      <c r="I50" s="443"/>
      <c r="J50" s="443"/>
      <c r="K50" s="443"/>
      <c r="L50" s="443"/>
      <c r="M50" s="445" t="str">
        <f t="shared" si="6"/>
        <v/>
      </c>
      <c r="N50" s="446" t="str">
        <f t="shared" si="7"/>
        <v/>
      </c>
      <c r="O50" s="445" t="str">
        <f t="shared" si="4"/>
        <v/>
      </c>
      <c r="P50" s="446" t="str">
        <f t="shared" si="5"/>
        <v/>
      </c>
      <c r="Q50" s="256" t="str">
        <f t="shared" si="8"/>
        <v/>
      </c>
    </row>
    <row r="51" spans="1:20" s="242" customFormat="1" x14ac:dyDescent="0.25">
      <c r="A51" s="441">
        <v>43</v>
      </c>
      <c r="B51" s="442" t="str">
        <f>IF('Tabela II'!B51="","",'Tabela II'!B51)</f>
        <v/>
      </c>
      <c r="C51" s="442"/>
      <c r="D51" s="442"/>
      <c r="E51" s="443"/>
      <c r="F51" s="444">
        <f t="shared" si="0"/>
        <v>0</v>
      </c>
      <c r="G51" s="443"/>
      <c r="H51" s="443"/>
      <c r="I51" s="443"/>
      <c r="J51" s="443"/>
      <c r="K51" s="443"/>
      <c r="L51" s="443"/>
      <c r="M51" s="445" t="str">
        <f t="shared" si="6"/>
        <v/>
      </c>
      <c r="N51" s="446" t="str">
        <f t="shared" si="7"/>
        <v/>
      </c>
      <c r="O51" s="445" t="str">
        <f t="shared" si="4"/>
        <v/>
      </c>
      <c r="P51" s="446" t="str">
        <f t="shared" si="5"/>
        <v/>
      </c>
      <c r="Q51" s="256" t="str">
        <f t="shared" si="8"/>
        <v/>
      </c>
      <c r="R51" s="241"/>
      <c r="S51" s="241"/>
      <c r="T51" s="241"/>
    </row>
    <row r="52" spans="1:20" s="242" customFormat="1" x14ac:dyDescent="0.25">
      <c r="A52" s="441">
        <v>44</v>
      </c>
      <c r="B52" s="442" t="str">
        <f>IF('Tabela II'!B52="","",'Tabela II'!B52)</f>
        <v/>
      </c>
      <c r="C52" s="442"/>
      <c r="D52" s="442"/>
      <c r="E52" s="443"/>
      <c r="F52" s="444">
        <f t="shared" si="0"/>
        <v>0</v>
      </c>
      <c r="G52" s="443"/>
      <c r="H52" s="443"/>
      <c r="I52" s="443"/>
      <c r="J52" s="443"/>
      <c r="K52" s="443"/>
      <c r="L52" s="443"/>
      <c r="M52" s="445" t="str">
        <f t="shared" si="6"/>
        <v/>
      </c>
      <c r="N52" s="446" t="str">
        <f t="shared" si="7"/>
        <v/>
      </c>
      <c r="O52" s="445" t="str">
        <f t="shared" si="4"/>
        <v/>
      </c>
      <c r="P52" s="446" t="str">
        <f t="shared" si="5"/>
        <v/>
      </c>
      <c r="Q52" s="256" t="str">
        <f t="shared" si="8"/>
        <v/>
      </c>
      <c r="R52" s="241"/>
      <c r="S52" s="241"/>
      <c r="T52" s="241"/>
    </row>
    <row r="53" spans="1:20" s="242" customFormat="1" x14ac:dyDescent="0.25">
      <c r="A53" s="441">
        <v>45</v>
      </c>
      <c r="B53" s="442" t="str">
        <f>IF('Tabela II'!B53="","",'Tabela II'!B53)</f>
        <v/>
      </c>
      <c r="C53" s="442"/>
      <c r="D53" s="442"/>
      <c r="E53" s="443"/>
      <c r="F53" s="444">
        <f t="shared" si="0"/>
        <v>0</v>
      </c>
      <c r="G53" s="443"/>
      <c r="H53" s="443"/>
      <c r="I53" s="443"/>
      <c r="J53" s="443"/>
      <c r="K53" s="443"/>
      <c r="L53" s="443"/>
      <c r="M53" s="445" t="str">
        <f t="shared" si="6"/>
        <v/>
      </c>
      <c r="N53" s="446" t="str">
        <f t="shared" si="7"/>
        <v/>
      </c>
      <c r="O53" s="445" t="str">
        <f t="shared" si="4"/>
        <v/>
      </c>
      <c r="P53" s="446" t="str">
        <f t="shared" si="5"/>
        <v/>
      </c>
      <c r="Q53" s="256" t="str">
        <f t="shared" si="8"/>
        <v/>
      </c>
      <c r="R53" s="241"/>
      <c r="S53" s="241"/>
      <c r="T53" s="241"/>
    </row>
    <row r="54" spans="1:20" s="242" customFormat="1" x14ac:dyDescent="0.25">
      <c r="A54" s="441">
        <v>46</v>
      </c>
      <c r="B54" s="442" t="str">
        <f>IF('Tabela II'!B54="","",'Tabela II'!B54)</f>
        <v/>
      </c>
      <c r="C54" s="442"/>
      <c r="D54" s="442"/>
      <c r="E54" s="443"/>
      <c r="F54" s="444">
        <f t="shared" si="0"/>
        <v>0</v>
      </c>
      <c r="G54" s="443"/>
      <c r="H54" s="443"/>
      <c r="I54" s="443"/>
      <c r="J54" s="443"/>
      <c r="K54" s="443"/>
      <c r="L54" s="443"/>
      <c r="M54" s="445" t="str">
        <f t="shared" si="6"/>
        <v/>
      </c>
      <c r="N54" s="446" t="str">
        <f t="shared" si="7"/>
        <v/>
      </c>
      <c r="O54" s="445" t="str">
        <f t="shared" si="4"/>
        <v/>
      </c>
      <c r="P54" s="446" t="str">
        <f t="shared" si="5"/>
        <v/>
      </c>
      <c r="Q54" s="256" t="str">
        <f t="shared" si="8"/>
        <v/>
      </c>
      <c r="R54" s="241"/>
      <c r="S54" s="241"/>
      <c r="T54" s="241"/>
    </row>
    <row r="55" spans="1:20" s="242" customFormat="1" x14ac:dyDescent="0.25">
      <c r="A55" s="441">
        <v>47</v>
      </c>
      <c r="B55" s="442" t="str">
        <f>IF('Tabela II'!B55="","",'Tabela II'!B55)</f>
        <v/>
      </c>
      <c r="C55" s="442"/>
      <c r="D55" s="442"/>
      <c r="E55" s="443"/>
      <c r="F55" s="444">
        <f t="shared" si="0"/>
        <v>0</v>
      </c>
      <c r="G55" s="443"/>
      <c r="H55" s="443"/>
      <c r="I55" s="443"/>
      <c r="J55" s="443"/>
      <c r="K55" s="443"/>
      <c r="L55" s="443"/>
      <c r="M55" s="445" t="str">
        <f t="shared" si="6"/>
        <v/>
      </c>
      <c r="N55" s="446" t="str">
        <f t="shared" si="7"/>
        <v/>
      </c>
      <c r="O55" s="445" t="str">
        <f t="shared" si="4"/>
        <v/>
      </c>
      <c r="P55" s="446" t="str">
        <f t="shared" si="5"/>
        <v/>
      </c>
      <c r="Q55" s="256" t="str">
        <f t="shared" si="8"/>
        <v/>
      </c>
      <c r="R55" s="241"/>
      <c r="S55" s="241"/>
      <c r="T55" s="241"/>
    </row>
    <row r="56" spans="1:20" s="242" customFormat="1" x14ac:dyDescent="0.25">
      <c r="A56" s="441">
        <v>48</v>
      </c>
      <c r="B56" s="442" t="str">
        <f>IF('Tabela II'!B56="","",'Tabela II'!B56)</f>
        <v/>
      </c>
      <c r="C56" s="442"/>
      <c r="D56" s="442"/>
      <c r="E56" s="443"/>
      <c r="F56" s="444">
        <f t="shared" si="0"/>
        <v>0</v>
      </c>
      <c r="G56" s="443"/>
      <c r="H56" s="443"/>
      <c r="I56" s="443"/>
      <c r="J56" s="443"/>
      <c r="K56" s="443"/>
      <c r="L56" s="443"/>
      <c r="M56" s="445" t="str">
        <f t="shared" si="6"/>
        <v/>
      </c>
      <c r="N56" s="446" t="str">
        <f t="shared" si="7"/>
        <v/>
      </c>
      <c r="O56" s="445" t="str">
        <f t="shared" si="4"/>
        <v/>
      </c>
      <c r="P56" s="446" t="str">
        <f t="shared" si="5"/>
        <v/>
      </c>
      <c r="Q56" s="256" t="str">
        <f t="shared" si="8"/>
        <v/>
      </c>
      <c r="R56" s="241"/>
      <c r="S56" s="241"/>
      <c r="T56" s="241"/>
    </row>
    <row r="57" spans="1:20" s="242" customFormat="1" x14ac:dyDescent="0.25">
      <c r="A57" s="441">
        <v>49</v>
      </c>
      <c r="B57" s="442" t="str">
        <f>IF('Tabela II'!B57="","",'Tabela II'!B57)</f>
        <v/>
      </c>
      <c r="C57" s="442"/>
      <c r="D57" s="442"/>
      <c r="E57" s="443"/>
      <c r="F57" s="444">
        <f t="shared" si="0"/>
        <v>0</v>
      </c>
      <c r="G57" s="443"/>
      <c r="H57" s="443"/>
      <c r="I57" s="443"/>
      <c r="J57" s="443"/>
      <c r="K57" s="443"/>
      <c r="L57" s="443"/>
      <c r="M57" s="445" t="str">
        <f t="shared" si="6"/>
        <v/>
      </c>
      <c r="N57" s="446" t="str">
        <f t="shared" si="7"/>
        <v/>
      </c>
      <c r="O57" s="445" t="str">
        <f t="shared" si="4"/>
        <v/>
      </c>
      <c r="P57" s="446" t="str">
        <f t="shared" si="5"/>
        <v/>
      </c>
      <c r="Q57" s="256" t="str">
        <f t="shared" si="8"/>
        <v/>
      </c>
      <c r="R57" s="241"/>
      <c r="S57" s="241"/>
      <c r="T57" s="241"/>
    </row>
    <row r="58" spans="1:20" x14ac:dyDescent="0.25">
      <c r="A58" s="441">
        <v>50</v>
      </c>
      <c r="B58" s="442" t="str">
        <f>IF('Tabela II'!B58="","",'Tabela II'!B58)</f>
        <v/>
      </c>
      <c r="C58" s="442"/>
      <c r="D58" s="442"/>
      <c r="E58" s="443"/>
      <c r="F58" s="444">
        <f t="shared" si="0"/>
        <v>0</v>
      </c>
      <c r="G58" s="443"/>
      <c r="H58" s="443"/>
      <c r="I58" s="443"/>
      <c r="J58" s="443"/>
      <c r="K58" s="443"/>
      <c r="L58" s="443"/>
      <c r="M58" s="445" t="str">
        <f t="shared" si="6"/>
        <v/>
      </c>
      <c r="N58" s="446" t="str">
        <f t="shared" si="7"/>
        <v/>
      </c>
      <c r="O58" s="445" t="str">
        <f t="shared" si="4"/>
        <v/>
      </c>
      <c r="P58" s="446" t="str">
        <f t="shared" si="5"/>
        <v/>
      </c>
      <c r="Q58" s="256" t="str">
        <f t="shared" si="8"/>
        <v/>
      </c>
    </row>
    <row r="59" spans="1:20" x14ac:dyDescent="0.25">
      <c r="A59" s="441">
        <v>51</v>
      </c>
      <c r="B59" s="442" t="str">
        <f>IF('Tabela II'!B59="","",'Tabela II'!B59)</f>
        <v/>
      </c>
      <c r="C59" s="442"/>
      <c r="D59" s="442"/>
      <c r="E59" s="443"/>
      <c r="F59" s="444">
        <f t="shared" si="0"/>
        <v>0</v>
      </c>
      <c r="G59" s="443"/>
      <c r="H59" s="443"/>
      <c r="I59" s="443"/>
      <c r="J59" s="443"/>
      <c r="K59" s="443"/>
      <c r="L59" s="443"/>
      <c r="M59" s="445" t="str">
        <f t="shared" si="6"/>
        <v/>
      </c>
      <c r="N59" s="446" t="str">
        <f t="shared" si="7"/>
        <v/>
      </c>
      <c r="O59" s="445" t="str">
        <f t="shared" si="4"/>
        <v/>
      </c>
      <c r="P59" s="446" t="str">
        <f t="shared" si="5"/>
        <v/>
      </c>
      <c r="Q59" s="256" t="str">
        <f t="shared" si="8"/>
        <v/>
      </c>
    </row>
    <row r="60" spans="1:20" x14ac:dyDescent="0.25">
      <c r="A60" s="441">
        <v>52</v>
      </c>
      <c r="B60" s="442" t="str">
        <f>IF('Tabela II'!B60="","",'Tabela II'!B60)</f>
        <v/>
      </c>
      <c r="C60" s="442"/>
      <c r="D60" s="442"/>
      <c r="E60" s="443"/>
      <c r="F60" s="444">
        <f t="shared" si="0"/>
        <v>0</v>
      </c>
      <c r="G60" s="443"/>
      <c r="H60" s="443"/>
      <c r="I60" s="443"/>
      <c r="J60" s="443"/>
      <c r="K60" s="443"/>
      <c r="L60" s="443"/>
      <c r="M60" s="445" t="str">
        <f t="shared" si="6"/>
        <v/>
      </c>
      <c r="N60" s="446" t="str">
        <f t="shared" si="7"/>
        <v/>
      </c>
      <c r="O60" s="445" t="str">
        <f t="shared" si="4"/>
        <v/>
      </c>
      <c r="P60" s="446" t="str">
        <f t="shared" si="5"/>
        <v/>
      </c>
      <c r="Q60" s="256" t="str">
        <f t="shared" si="8"/>
        <v/>
      </c>
    </row>
    <row r="61" spans="1:20" x14ac:dyDescent="0.25">
      <c r="A61" s="441">
        <v>53</v>
      </c>
      <c r="B61" s="442" t="str">
        <f>IF('Tabela II'!B61="","",'Tabela II'!B61)</f>
        <v/>
      </c>
      <c r="C61" s="442"/>
      <c r="D61" s="442"/>
      <c r="E61" s="443"/>
      <c r="F61" s="444">
        <f t="shared" si="0"/>
        <v>0</v>
      </c>
      <c r="G61" s="443"/>
      <c r="H61" s="443"/>
      <c r="I61" s="443"/>
      <c r="J61" s="443"/>
      <c r="K61" s="443"/>
      <c r="L61" s="443"/>
      <c r="M61" s="445" t="str">
        <f t="shared" si="6"/>
        <v/>
      </c>
      <c r="N61" s="446" t="str">
        <f t="shared" si="7"/>
        <v/>
      </c>
      <c r="O61" s="445" t="str">
        <f t="shared" si="4"/>
        <v/>
      </c>
      <c r="P61" s="446" t="str">
        <f t="shared" si="5"/>
        <v/>
      </c>
      <c r="Q61" s="256" t="str">
        <f t="shared" si="8"/>
        <v/>
      </c>
    </row>
    <row r="62" spans="1:20" s="242" customFormat="1" x14ac:dyDescent="0.25">
      <c r="A62" s="441">
        <v>54</v>
      </c>
      <c r="B62" s="442" t="str">
        <f>IF('Tabela II'!B62="","",'Tabela II'!B62)</f>
        <v/>
      </c>
      <c r="C62" s="442"/>
      <c r="D62" s="442"/>
      <c r="E62" s="443"/>
      <c r="F62" s="444">
        <f t="shared" si="0"/>
        <v>0</v>
      </c>
      <c r="G62" s="443"/>
      <c r="H62" s="443"/>
      <c r="I62" s="443"/>
      <c r="J62" s="443"/>
      <c r="K62" s="443"/>
      <c r="L62" s="443"/>
      <c r="M62" s="445" t="str">
        <f t="shared" si="6"/>
        <v/>
      </c>
      <c r="N62" s="446" t="str">
        <f t="shared" si="7"/>
        <v/>
      </c>
      <c r="O62" s="445" t="str">
        <f t="shared" si="4"/>
        <v/>
      </c>
      <c r="P62" s="446" t="str">
        <f t="shared" si="5"/>
        <v/>
      </c>
      <c r="Q62" s="256" t="str">
        <f t="shared" si="8"/>
        <v/>
      </c>
      <c r="R62" s="241"/>
      <c r="S62" s="241"/>
      <c r="T62" s="241"/>
    </row>
    <row r="63" spans="1:20" s="242" customFormat="1" x14ac:dyDescent="0.25">
      <c r="A63" s="441">
        <v>55</v>
      </c>
      <c r="B63" s="442" t="str">
        <f>IF('Tabela II'!B63="","",'Tabela II'!B63)</f>
        <v/>
      </c>
      <c r="C63" s="442"/>
      <c r="D63" s="442"/>
      <c r="E63" s="443"/>
      <c r="F63" s="444">
        <f t="shared" si="0"/>
        <v>0</v>
      </c>
      <c r="G63" s="443"/>
      <c r="H63" s="443"/>
      <c r="I63" s="443"/>
      <c r="J63" s="443"/>
      <c r="K63" s="443"/>
      <c r="L63" s="443"/>
      <c r="M63" s="445" t="str">
        <f t="shared" si="6"/>
        <v/>
      </c>
      <c r="N63" s="446" t="str">
        <f t="shared" si="7"/>
        <v/>
      </c>
      <c r="O63" s="445" t="str">
        <f t="shared" si="4"/>
        <v/>
      </c>
      <c r="P63" s="446" t="str">
        <f t="shared" si="5"/>
        <v/>
      </c>
      <c r="Q63" s="256" t="str">
        <f t="shared" si="8"/>
        <v/>
      </c>
      <c r="R63" s="241"/>
      <c r="S63" s="241"/>
      <c r="T63" s="241"/>
    </row>
    <row r="64" spans="1:20" s="242" customFormat="1" x14ac:dyDescent="0.25">
      <c r="A64" s="441">
        <v>56</v>
      </c>
      <c r="B64" s="442" t="str">
        <f>IF('Tabela II'!B64="","",'Tabela II'!B64)</f>
        <v/>
      </c>
      <c r="C64" s="442"/>
      <c r="D64" s="442"/>
      <c r="E64" s="443"/>
      <c r="F64" s="444">
        <f t="shared" si="0"/>
        <v>0</v>
      </c>
      <c r="G64" s="443"/>
      <c r="H64" s="443"/>
      <c r="I64" s="443"/>
      <c r="J64" s="443"/>
      <c r="K64" s="443"/>
      <c r="L64" s="443"/>
      <c r="M64" s="445" t="str">
        <f t="shared" si="6"/>
        <v/>
      </c>
      <c r="N64" s="446" t="str">
        <f t="shared" si="7"/>
        <v/>
      </c>
      <c r="O64" s="445" t="str">
        <f t="shared" si="4"/>
        <v/>
      </c>
      <c r="P64" s="446" t="str">
        <f t="shared" si="5"/>
        <v/>
      </c>
      <c r="Q64" s="256" t="str">
        <f t="shared" si="8"/>
        <v/>
      </c>
      <c r="R64" s="241"/>
      <c r="S64" s="241"/>
      <c r="T64" s="241"/>
    </row>
    <row r="65" spans="1:20" s="242" customFormat="1" x14ac:dyDescent="0.25">
      <c r="A65" s="441">
        <v>57</v>
      </c>
      <c r="B65" s="442" t="str">
        <f>IF('Tabela II'!B65="","",'Tabela II'!B65)</f>
        <v/>
      </c>
      <c r="C65" s="442"/>
      <c r="D65" s="442"/>
      <c r="E65" s="443"/>
      <c r="F65" s="444">
        <f t="shared" si="0"/>
        <v>0</v>
      </c>
      <c r="G65" s="443"/>
      <c r="H65" s="443"/>
      <c r="I65" s="443"/>
      <c r="J65" s="443"/>
      <c r="K65" s="443"/>
      <c r="L65" s="443"/>
      <c r="M65" s="445" t="str">
        <f t="shared" si="6"/>
        <v/>
      </c>
      <c r="N65" s="446" t="str">
        <f t="shared" si="7"/>
        <v/>
      </c>
      <c r="O65" s="445" t="str">
        <f t="shared" si="4"/>
        <v/>
      </c>
      <c r="P65" s="446" t="str">
        <f t="shared" si="5"/>
        <v/>
      </c>
      <c r="Q65" s="256" t="str">
        <f t="shared" si="8"/>
        <v/>
      </c>
      <c r="R65" s="241"/>
      <c r="S65" s="241"/>
      <c r="T65" s="241"/>
    </row>
    <row r="66" spans="1:20" s="242" customFormat="1" x14ac:dyDescent="0.25">
      <c r="A66" s="441">
        <v>58</v>
      </c>
      <c r="B66" s="442" t="str">
        <f>IF('Tabela II'!B66="","",'Tabela II'!B66)</f>
        <v/>
      </c>
      <c r="C66" s="442"/>
      <c r="D66" s="442"/>
      <c r="E66" s="443"/>
      <c r="F66" s="444">
        <f t="shared" si="0"/>
        <v>0</v>
      </c>
      <c r="G66" s="443"/>
      <c r="H66" s="443"/>
      <c r="I66" s="443"/>
      <c r="J66" s="443"/>
      <c r="K66" s="443"/>
      <c r="L66" s="443"/>
      <c r="M66" s="445" t="str">
        <f t="shared" si="6"/>
        <v/>
      </c>
      <c r="N66" s="446" t="str">
        <f t="shared" si="7"/>
        <v/>
      </c>
      <c r="O66" s="445" t="str">
        <f t="shared" si="4"/>
        <v/>
      </c>
      <c r="P66" s="446" t="str">
        <f t="shared" si="5"/>
        <v/>
      </c>
      <c r="Q66" s="256" t="str">
        <f t="shared" si="8"/>
        <v/>
      </c>
      <c r="R66" s="241"/>
      <c r="S66" s="241"/>
      <c r="T66" s="241"/>
    </row>
    <row r="67" spans="1:20" s="242" customFormat="1" x14ac:dyDescent="0.25">
      <c r="A67" s="441">
        <v>59</v>
      </c>
      <c r="B67" s="442" t="str">
        <f>IF('Tabela II'!B67="","",'Tabela II'!B67)</f>
        <v/>
      </c>
      <c r="C67" s="442"/>
      <c r="D67" s="442"/>
      <c r="E67" s="443"/>
      <c r="F67" s="444">
        <f t="shared" si="0"/>
        <v>0</v>
      </c>
      <c r="G67" s="443"/>
      <c r="H67" s="443"/>
      <c r="I67" s="443"/>
      <c r="J67" s="443"/>
      <c r="K67" s="443"/>
      <c r="L67" s="443"/>
      <c r="M67" s="445" t="str">
        <f t="shared" si="6"/>
        <v/>
      </c>
      <c r="N67" s="446" t="str">
        <f t="shared" si="7"/>
        <v/>
      </c>
      <c r="O67" s="445" t="str">
        <f t="shared" si="4"/>
        <v/>
      </c>
      <c r="P67" s="446" t="str">
        <f t="shared" si="5"/>
        <v/>
      </c>
      <c r="Q67" s="256" t="str">
        <f t="shared" si="8"/>
        <v/>
      </c>
      <c r="R67" s="241"/>
      <c r="S67" s="241"/>
      <c r="T67" s="241"/>
    </row>
    <row r="68" spans="1:20" s="242" customFormat="1" x14ac:dyDescent="0.25">
      <c r="A68" s="441">
        <v>60</v>
      </c>
      <c r="B68" s="442" t="str">
        <f>IF('Tabela II'!B68="","",'Tabela II'!B68)</f>
        <v/>
      </c>
      <c r="C68" s="442"/>
      <c r="D68" s="442"/>
      <c r="E68" s="443"/>
      <c r="F68" s="444">
        <f t="shared" si="0"/>
        <v>0</v>
      </c>
      <c r="G68" s="443"/>
      <c r="H68" s="443"/>
      <c r="I68" s="443"/>
      <c r="J68" s="443"/>
      <c r="K68" s="443"/>
      <c r="L68" s="443"/>
      <c r="M68" s="445" t="str">
        <f t="shared" si="6"/>
        <v/>
      </c>
      <c r="N68" s="446" t="str">
        <f t="shared" si="7"/>
        <v/>
      </c>
      <c r="O68" s="445" t="str">
        <f t="shared" si="4"/>
        <v/>
      </c>
      <c r="P68" s="446" t="str">
        <f t="shared" si="5"/>
        <v/>
      </c>
      <c r="Q68" s="256" t="str">
        <f t="shared" si="8"/>
        <v/>
      </c>
      <c r="R68" s="241"/>
      <c r="S68" s="241"/>
      <c r="T68" s="241"/>
    </row>
    <row r="69" spans="1:20" s="242" customFormat="1" x14ac:dyDescent="0.25">
      <c r="A69" s="441">
        <v>61</v>
      </c>
      <c r="B69" s="442"/>
      <c r="C69" s="442"/>
      <c r="D69" s="442"/>
      <c r="E69" s="443"/>
      <c r="F69" s="444">
        <f t="shared" si="0"/>
        <v>0</v>
      </c>
      <c r="G69" s="443"/>
      <c r="H69" s="443"/>
      <c r="I69" s="443"/>
      <c r="J69" s="443"/>
      <c r="K69" s="443"/>
      <c r="L69" s="443"/>
      <c r="M69" s="445" t="str">
        <f t="shared" si="6"/>
        <v/>
      </c>
      <c r="N69" s="446" t="str">
        <f t="shared" si="7"/>
        <v/>
      </c>
      <c r="O69" s="445" t="str">
        <f t="shared" si="4"/>
        <v/>
      </c>
      <c r="P69" s="446" t="str">
        <f t="shared" si="5"/>
        <v/>
      </c>
      <c r="Q69" s="256" t="str">
        <f t="shared" si="8"/>
        <v/>
      </c>
      <c r="R69" s="241"/>
      <c r="S69" s="241"/>
      <c r="T69" s="241"/>
    </row>
    <row r="70" spans="1:20" s="242" customFormat="1" x14ac:dyDescent="0.25">
      <c r="A70" s="441">
        <v>62</v>
      </c>
      <c r="B70" s="442"/>
      <c r="C70" s="442"/>
      <c r="D70" s="442"/>
      <c r="E70" s="443"/>
      <c r="F70" s="444">
        <f t="shared" si="0"/>
        <v>0</v>
      </c>
      <c r="G70" s="443"/>
      <c r="H70" s="443"/>
      <c r="I70" s="443"/>
      <c r="J70" s="443"/>
      <c r="K70" s="443"/>
      <c r="L70" s="443"/>
      <c r="M70" s="445" t="str">
        <f t="shared" si="6"/>
        <v/>
      </c>
      <c r="N70" s="446" t="str">
        <f t="shared" si="7"/>
        <v/>
      </c>
      <c r="O70" s="445" t="str">
        <f t="shared" si="4"/>
        <v/>
      </c>
      <c r="P70" s="446" t="str">
        <f t="shared" si="5"/>
        <v/>
      </c>
      <c r="Q70" s="256" t="str">
        <f t="shared" si="8"/>
        <v/>
      </c>
      <c r="R70" s="241"/>
      <c r="S70" s="241"/>
      <c r="T70" s="241"/>
    </row>
    <row r="71" spans="1:20" s="242" customFormat="1" x14ac:dyDescent="0.25">
      <c r="A71" s="441">
        <v>63</v>
      </c>
      <c r="B71" s="442"/>
      <c r="C71" s="442"/>
      <c r="D71" s="442"/>
      <c r="E71" s="443"/>
      <c r="F71" s="444">
        <f t="shared" si="0"/>
        <v>0</v>
      </c>
      <c r="G71" s="443"/>
      <c r="H71" s="443"/>
      <c r="I71" s="443"/>
      <c r="J71" s="443"/>
      <c r="K71" s="443"/>
      <c r="L71" s="443"/>
      <c r="M71" s="445" t="str">
        <f t="shared" si="6"/>
        <v/>
      </c>
      <c r="N71" s="446" t="str">
        <f t="shared" si="7"/>
        <v/>
      </c>
      <c r="O71" s="445" t="str">
        <f t="shared" si="4"/>
        <v/>
      </c>
      <c r="P71" s="446" t="str">
        <f t="shared" si="5"/>
        <v/>
      </c>
      <c r="Q71" s="256" t="str">
        <f t="shared" si="8"/>
        <v/>
      </c>
      <c r="R71" s="241"/>
      <c r="S71" s="241"/>
      <c r="T71" s="241"/>
    </row>
    <row r="72" spans="1:20" s="242" customFormat="1" x14ac:dyDescent="0.25">
      <c r="A72" s="441">
        <v>64</v>
      </c>
      <c r="B72" s="442"/>
      <c r="C72" s="442"/>
      <c r="D72" s="442"/>
      <c r="E72" s="443"/>
      <c r="F72" s="444">
        <f t="shared" si="0"/>
        <v>0</v>
      </c>
      <c r="G72" s="443"/>
      <c r="H72" s="443"/>
      <c r="I72" s="443"/>
      <c r="J72" s="443"/>
      <c r="K72" s="443"/>
      <c r="L72" s="443"/>
      <c r="M72" s="445" t="str">
        <f t="shared" si="6"/>
        <v/>
      </c>
      <c r="N72" s="446" t="str">
        <f t="shared" si="7"/>
        <v/>
      </c>
      <c r="O72" s="445" t="str">
        <f t="shared" si="4"/>
        <v/>
      </c>
      <c r="P72" s="446" t="str">
        <f t="shared" si="5"/>
        <v/>
      </c>
      <c r="Q72" s="256" t="str">
        <f t="shared" si="8"/>
        <v/>
      </c>
      <c r="R72" s="241"/>
      <c r="S72" s="241"/>
      <c r="T72" s="241"/>
    </row>
    <row r="73" spans="1:20" s="242" customFormat="1" ht="15.75" thickBot="1" x14ac:dyDescent="0.3">
      <c r="A73" s="447">
        <v>65</v>
      </c>
      <c r="B73" s="442"/>
      <c r="C73" s="448"/>
      <c r="D73" s="448"/>
      <c r="E73" s="449"/>
      <c r="F73" s="450">
        <f t="shared" si="0"/>
        <v>0</v>
      </c>
      <c r="G73" s="449"/>
      <c r="H73" s="449"/>
      <c r="I73" s="449"/>
      <c r="J73" s="449"/>
      <c r="K73" s="449"/>
      <c r="L73" s="449"/>
      <c r="M73" s="451" t="str">
        <f t="shared" si="6"/>
        <v/>
      </c>
      <c r="N73" s="452" t="str">
        <f t="shared" si="7"/>
        <v/>
      </c>
      <c r="O73" s="451" t="str">
        <f t="shared" si="4"/>
        <v/>
      </c>
      <c r="P73" s="452" t="str">
        <f t="shared" si="5"/>
        <v/>
      </c>
      <c r="Q73" s="257" t="str">
        <f t="shared" si="8"/>
        <v/>
      </c>
      <c r="R73" s="241"/>
      <c r="S73" s="241"/>
      <c r="T73" s="241"/>
    </row>
    <row r="74" spans="1:20" s="242" customFormat="1" ht="15.75" thickBot="1" x14ac:dyDescent="0.3">
      <c r="A74" s="241"/>
      <c r="B74" s="241"/>
      <c r="C74" s="241"/>
      <c r="D74" s="241"/>
      <c r="E74" s="453"/>
      <c r="F74" s="453"/>
      <c r="G74" s="453"/>
      <c r="H74" s="453"/>
      <c r="I74" s="453"/>
      <c r="J74" s="453"/>
      <c r="K74" s="453"/>
      <c r="L74" s="453"/>
      <c r="N74" s="241"/>
      <c r="P74" s="241"/>
      <c r="Q74" s="248"/>
      <c r="R74" s="241"/>
      <c r="S74" s="241"/>
      <c r="T74" s="241"/>
    </row>
    <row r="75" spans="1:20" s="458" customFormat="1" ht="15.75" thickBot="1" x14ac:dyDescent="0.3">
      <c r="A75" s="737" t="s">
        <v>140</v>
      </c>
      <c r="B75" s="738"/>
      <c r="C75" s="738"/>
      <c r="D75" s="454"/>
      <c r="E75" s="455">
        <f>SUM(E9:E73)</f>
        <v>0</v>
      </c>
      <c r="F75" s="456">
        <f t="shared" ref="F75:L75" si="9">SUM(F9:F73)</f>
        <v>0</v>
      </c>
      <c r="G75" s="456">
        <f t="shared" si="9"/>
        <v>0</v>
      </c>
      <c r="H75" s="456">
        <f t="shared" si="9"/>
        <v>0</v>
      </c>
      <c r="I75" s="456">
        <f t="shared" si="9"/>
        <v>0</v>
      </c>
      <c r="J75" s="456">
        <f t="shared" si="9"/>
        <v>0</v>
      </c>
      <c r="K75" s="456">
        <f>SUM(K9:K73)</f>
        <v>0</v>
      </c>
      <c r="L75" s="456">
        <f t="shared" si="9"/>
        <v>0</v>
      </c>
      <c r="M75" s="739" t="str">
        <f>IF(F75=0,"",0.75*((F75-K75-(L75/2))/F75)+0.25*((E75-J75-K75-(L75/2))/E75))</f>
        <v/>
      </c>
      <c r="N75" s="740"/>
      <c r="O75" s="740"/>
      <c r="P75" s="740"/>
      <c r="Q75" s="741"/>
      <c r="R75" s="457"/>
      <c r="S75" s="457"/>
      <c r="T75" s="457"/>
    </row>
    <row r="76" spans="1:20" s="242" customFormat="1" x14ac:dyDescent="0.25">
      <c r="A76" s="258"/>
      <c r="B76" s="258"/>
      <c r="C76" s="258"/>
      <c r="D76" s="258"/>
      <c r="E76" s="459"/>
      <c r="F76" s="453"/>
      <c r="G76" s="453"/>
      <c r="H76" s="453"/>
      <c r="I76" s="453"/>
      <c r="J76" s="453"/>
      <c r="K76" s="453"/>
      <c r="L76" s="453"/>
      <c r="N76" s="241"/>
      <c r="P76" s="241"/>
      <c r="Q76" s="248"/>
      <c r="R76" s="241"/>
      <c r="S76" s="241"/>
      <c r="T76" s="241"/>
    </row>
    <row r="77" spans="1:20" s="242" customFormat="1" x14ac:dyDescent="0.25">
      <c r="A77" s="258"/>
      <c r="B77" s="258"/>
      <c r="C77" s="258"/>
      <c r="D77" s="258"/>
      <c r="E77" s="459"/>
      <c r="F77" s="453"/>
      <c r="G77" s="453"/>
      <c r="H77" s="453"/>
      <c r="I77" s="453"/>
      <c r="J77" s="453"/>
      <c r="K77" s="453"/>
      <c r="L77" s="453"/>
      <c r="N77" s="241"/>
      <c r="P77" s="241"/>
      <c r="Q77" s="248"/>
      <c r="R77" s="241"/>
      <c r="S77" s="241"/>
      <c r="T77" s="241"/>
    </row>
    <row r="78" spans="1:20" s="242" customFormat="1" x14ac:dyDescent="0.25">
      <c r="A78" s="585" t="s">
        <v>225</v>
      </c>
      <c r="B78" s="258"/>
      <c r="C78" s="258"/>
      <c r="D78" s="258"/>
      <c r="E78" s="459"/>
      <c r="F78" s="453"/>
      <c r="G78" s="453"/>
      <c r="H78" s="453"/>
      <c r="I78" s="453"/>
      <c r="J78" s="453"/>
      <c r="K78" s="453"/>
      <c r="L78" s="453"/>
      <c r="N78" s="241"/>
      <c r="P78" s="241"/>
      <c r="Q78" s="248"/>
      <c r="R78" s="241"/>
      <c r="S78" s="241"/>
      <c r="T78" s="241"/>
    </row>
    <row r="79" spans="1:20" s="242" customFormat="1" ht="3.75" customHeight="1" x14ac:dyDescent="0.25">
      <c r="A79" s="460"/>
      <c r="B79" s="258"/>
      <c r="C79" s="258"/>
      <c r="D79" s="258"/>
      <c r="E79" s="459"/>
      <c r="F79" s="453"/>
      <c r="G79" s="453"/>
      <c r="H79" s="453"/>
      <c r="I79" s="453"/>
      <c r="J79" s="453"/>
      <c r="K79" s="453"/>
      <c r="L79" s="453"/>
      <c r="N79" s="241"/>
      <c r="P79" s="241"/>
      <c r="Q79" s="248"/>
      <c r="R79" s="241"/>
      <c r="S79" s="241"/>
      <c r="T79" s="241"/>
    </row>
    <row r="80" spans="1:20" s="467" customFormat="1" x14ac:dyDescent="0.25">
      <c r="A80" s="756" t="s">
        <v>209</v>
      </c>
      <c r="B80" s="757"/>
      <c r="C80" s="758"/>
      <c r="D80" s="461"/>
      <c r="E80" s="462"/>
      <c r="F80" s="462"/>
      <c r="G80" s="463"/>
      <c r="H80" s="463"/>
      <c r="I80" s="463"/>
      <c r="J80" s="463"/>
      <c r="K80" s="463"/>
      <c r="L80" s="462"/>
      <c r="M80" s="464"/>
      <c r="N80" s="464"/>
      <c r="O80" s="464"/>
      <c r="P80" s="465"/>
      <c r="Q80" s="465"/>
      <c r="R80" s="466"/>
      <c r="S80" s="466"/>
      <c r="T80" s="466"/>
    </row>
    <row r="81" spans="1:20" s="242" customFormat="1" x14ac:dyDescent="0.25">
      <c r="A81" s="468">
        <v>1</v>
      </c>
      <c r="B81" s="442" t="s">
        <v>109</v>
      </c>
      <c r="C81" s="469" t="s">
        <v>127</v>
      </c>
      <c r="D81" s="442"/>
      <c r="E81" s="443"/>
      <c r="F81" s="444">
        <f>SUM(H81:L81)</f>
        <v>0</v>
      </c>
      <c r="G81" s="443"/>
      <c r="H81" s="443"/>
      <c r="I81" s="443"/>
      <c r="J81" s="443"/>
      <c r="K81" s="443"/>
      <c r="L81" s="443"/>
      <c r="M81" s="445"/>
      <c r="N81" s="446"/>
      <c r="O81" s="445"/>
      <c r="P81" s="446"/>
      <c r="Q81" s="470"/>
      <c r="R81" s="241"/>
      <c r="S81" s="241"/>
      <c r="T81" s="241"/>
    </row>
    <row r="82" spans="1:20" s="467" customFormat="1" x14ac:dyDescent="0.25">
      <c r="A82" s="756" t="s">
        <v>210</v>
      </c>
      <c r="B82" s="757"/>
      <c r="C82" s="758"/>
      <c r="D82" s="471"/>
      <c r="E82" s="472"/>
      <c r="F82" s="472"/>
      <c r="G82" s="472"/>
      <c r="H82" s="472"/>
      <c r="I82" s="472"/>
      <c r="J82" s="472"/>
      <c r="K82" s="472"/>
      <c r="L82" s="472"/>
      <c r="M82" s="473"/>
      <c r="N82" s="474"/>
      <c r="O82" s="473"/>
      <c r="P82" s="474"/>
      <c r="Q82" s="475"/>
      <c r="R82" s="466"/>
      <c r="S82" s="466"/>
      <c r="T82" s="466"/>
    </row>
    <row r="83" spans="1:20" s="242" customFormat="1" x14ac:dyDescent="0.25">
      <c r="A83" s="476">
        <f>+A81</f>
        <v>1</v>
      </c>
      <c r="B83" s="477" t="str">
        <f>+B81</f>
        <v>Ime i prezime</v>
      </c>
      <c r="C83" s="442"/>
      <c r="D83" s="442"/>
      <c r="E83" s="443"/>
      <c r="F83" s="444">
        <f t="shared" ref="F83" si="10">SUM(H83:L83)</f>
        <v>0</v>
      </c>
      <c r="G83" s="443"/>
      <c r="H83" s="443"/>
      <c r="I83" s="443"/>
      <c r="J83" s="443"/>
      <c r="K83" s="443"/>
      <c r="L83" s="443"/>
      <c r="M83" s="478"/>
      <c r="N83" s="479"/>
      <c r="O83" s="478"/>
      <c r="P83" s="479"/>
      <c r="Q83" s="480"/>
      <c r="R83" s="241"/>
      <c r="S83" s="241"/>
      <c r="T83" s="241"/>
    </row>
    <row r="84" spans="1:20" s="242" customFormat="1" ht="15.75" thickBot="1" x14ac:dyDescent="0.3">
      <c r="A84" s="481" t="s">
        <v>211</v>
      </c>
      <c r="B84" s="258"/>
      <c r="C84" s="258"/>
      <c r="D84" s="258"/>
      <c r="E84" s="459"/>
      <c r="F84" s="453"/>
      <c r="G84" s="453"/>
      <c r="H84" s="453"/>
      <c r="I84" s="453"/>
      <c r="J84" s="453"/>
      <c r="K84" s="453"/>
      <c r="L84" s="453"/>
      <c r="N84" s="241"/>
      <c r="P84" s="241"/>
      <c r="Q84" s="248"/>
      <c r="R84" s="241"/>
      <c r="S84" s="241"/>
      <c r="T84" s="241"/>
    </row>
    <row r="85" spans="1:20" s="491" customFormat="1" ht="15.75" thickBot="1" x14ac:dyDescent="0.3">
      <c r="A85" s="482">
        <f>+A81</f>
        <v>1</v>
      </c>
      <c r="B85" s="483" t="str">
        <f>+B81</f>
        <v>Ime i prezime</v>
      </c>
      <c r="C85" s="484" t="s">
        <v>127</v>
      </c>
      <c r="D85" s="485"/>
      <c r="E85" s="486">
        <f>+E81+E83</f>
        <v>0</v>
      </c>
      <c r="F85" s="487">
        <f>SUM(H85:L85)</f>
        <v>0</v>
      </c>
      <c r="G85" s="486">
        <f t="shared" ref="G85:L85" si="11">+G81+G83</f>
        <v>0</v>
      </c>
      <c r="H85" s="486">
        <f t="shared" si="11"/>
        <v>0</v>
      </c>
      <c r="I85" s="486">
        <f t="shared" si="11"/>
        <v>0</v>
      </c>
      <c r="J85" s="486">
        <f t="shared" si="11"/>
        <v>0</v>
      </c>
      <c r="K85" s="486">
        <f t="shared" si="11"/>
        <v>0</v>
      </c>
      <c r="L85" s="486">
        <f t="shared" si="11"/>
        <v>0</v>
      </c>
      <c r="M85" s="488" t="str">
        <f>IF(D85="","",IF(D85="Nije ocijenjen ili Ne treba raditi na predmetima","",IF(D85="Ocijenjen",IF(F85&lt;10,"Član 20. stav 7. Kriterija",(K85+(L85/2))/(F85)))))</f>
        <v/>
      </c>
      <c r="N85" s="489" t="str">
        <f>IF(D85="","",IF(D85="Nije ocijenjen ili Ne treba raditi na predmetima","",IF(D85="Ocijenjen",IF(M85="Član 20. stav 7. Kriterija","",IF(M85&gt;0.4,0,IF(M85&gt;0.3,4,IF(M85&gt;0.2,8,IF(M85&gt;0.1,12,IF(M85&lt;=0.1,15,)))))))))</f>
        <v/>
      </c>
      <c r="O85" s="488" t="str">
        <f>IF(D85="","",IF(D85="Nije ocijenjen ili Ne treba raditi na predmetima","",IF(D85="Ocijenjen",IF(E85=0,"",((K85+J85+(L85/2))/(E85))))))</f>
        <v/>
      </c>
      <c r="P85" s="489" t="str">
        <f>IF(D85="","",IF(D85="Nije ocijenjen ili Ne treba raditi na predmetima","",IF(D85="Ocijenjen",IF(O85&gt;0.2,0,IF(O85&gt;0.15,1,IF(O85&gt;0.1,2,IF(O85&gt;0.06,3,IF(O85&gt;0.03,4,IF(O85&lt;=0.03,5,)))))))))</f>
        <v/>
      </c>
      <c r="Q85" s="490" t="str">
        <f>IF(D85="","",IF(D85="Nije ocijenjen ili Ne treba raditi na predmetima","",IF(D85="Ocijenjen",IF(M85="Član 20. stav 7. Kriterija",P85,N85+P85))))</f>
        <v/>
      </c>
      <c r="R85" s="248"/>
      <c r="S85" s="248"/>
      <c r="T85" s="248"/>
    </row>
    <row r="86" spans="1:20" s="242" customFormat="1" x14ac:dyDescent="0.25">
      <c r="A86" s="258"/>
      <c r="B86" s="258"/>
      <c r="C86" s="258"/>
      <c r="D86" s="258"/>
      <c r="E86" s="459"/>
      <c r="F86" s="453"/>
      <c r="G86" s="453"/>
      <c r="H86" s="453"/>
      <c r="I86" s="453"/>
      <c r="J86" s="453"/>
      <c r="K86" s="453"/>
      <c r="L86" s="453"/>
      <c r="N86" s="241"/>
      <c r="P86" s="241"/>
      <c r="Q86" s="248"/>
      <c r="R86" s="241"/>
      <c r="S86" s="241"/>
      <c r="T86" s="241"/>
    </row>
    <row r="87" spans="1:20" s="242" customFormat="1" x14ac:dyDescent="0.25">
      <c r="A87" s="756" t="s">
        <v>209</v>
      </c>
      <c r="B87" s="757"/>
      <c r="C87" s="758"/>
      <c r="D87" s="461"/>
      <c r="E87" s="462"/>
      <c r="F87" s="462"/>
      <c r="G87" s="463"/>
      <c r="H87" s="463"/>
      <c r="I87" s="463"/>
      <c r="J87" s="463"/>
      <c r="K87" s="463"/>
      <c r="L87" s="462"/>
      <c r="M87" s="464"/>
      <c r="N87" s="464"/>
      <c r="O87" s="464"/>
      <c r="P87" s="465"/>
      <c r="Q87" s="465"/>
      <c r="R87" s="241"/>
      <c r="S87" s="241"/>
      <c r="T87" s="241"/>
    </row>
    <row r="88" spans="1:20" s="242" customFormat="1" x14ac:dyDescent="0.25">
      <c r="A88" s="492">
        <v>2</v>
      </c>
      <c r="B88" s="442" t="s">
        <v>109</v>
      </c>
      <c r="C88" s="442"/>
      <c r="D88" s="442"/>
      <c r="E88" s="443"/>
      <c r="F88" s="444">
        <f t="shared" ref="F88" si="12">SUM(H88:L88)</f>
        <v>0</v>
      </c>
      <c r="G88" s="443"/>
      <c r="H88" s="443"/>
      <c r="I88" s="443"/>
      <c r="J88" s="443"/>
      <c r="K88" s="443"/>
      <c r="L88" s="443"/>
      <c r="M88" s="478"/>
      <c r="N88" s="479"/>
      <c r="O88" s="478"/>
      <c r="P88" s="479"/>
      <c r="Q88" s="480"/>
      <c r="R88" s="241"/>
      <c r="S88" s="241"/>
      <c r="T88" s="241"/>
    </row>
    <row r="89" spans="1:20" s="242" customFormat="1" x14ac:dyDescent="0.25">
      <c r="A89" s="756" t="s">
        <v>210</v>
      </c>
      <c r="B89" s="757"/>
      <c r="C89" s="758"/>
      <c r="D89" s="471"/>
      <c r="E89" s="472"/>
      <c r="F89" s="472"/>
      <c r="G89" s="472"/>
      <c r="H89" s="472"/>
      <c r="I89" s="472"/>
      <c r="J89" s="472"/>
      <c r="K89" s="472"/>
      <c r="L89" s="472"/>
      <c r="M89" s="473"/>
      <c r="N89" s="474"/>
      <c r="O89" s="473"/>
      <c r="P89" s="474"/>
      <c r="Q89" s="475"/>
      <c r="R89" s="241"/>
      <c r="S89" s="241"/>
      <c r="T89" s="241"/>
    </row>
    <row r="90" spans="1:20" s="242" customFormat="1" x14ac:dyDescent="0.25">
      <c r="A90" s="476">
        <f>+A88</f>
        <v>2</v>
      </c>
      <c r="B90" s="477" t="str">
        <f>+B88</f>
        <v>Ime i prezime</v>
      </c>
      <c r="C90" s="442"/>
      <c r="D90" s="442"/>
      <c r="E90" s="443"/>
      <c r="F90" s="444">
        <f t="shared" ref="F90" si="13">SUM(H90:L90)</f>
        <v>0</v>
      </c>
      <c r="G90" s="443"/>
      <c r="H90" s="443"/>
      <c r="I90" s="443"/>
      <c r="J90" s="443"/>
      <c r="K90" s="443"/>
      <c r="L90" s="443"/>
      <c r="M90" s="478"/>
      <c r="N90" s="479"/>
      <c r="O90" s="478"/>
      <c r="P90" s="479"/>
      <c r="Q90" s="480"/>
      <c r="R90" s="241"/>
      <c r="S90" s="241"/>
      <c r="T90" s="241"/>
    </row>
    <row r="91" spans="1:20" s="242" customFormat="1" ht="15.75" thickBot="1" x14ac:dyDescent="0.3">
      <c r="A91" s="481" t="s">
        <v>211</v>
      </c>
      <c r="B91" s="258"/>
      <c r="C91" s="258"/>
      <c r="D91" s="258"/>
      <c r="E91" s="459"/>
      <c r="F91" s="453"/>
      <c r="G91" s="453"/>
      <c r="H91" s="453"/>
      <c r="I91" s="453"/>
      <c r="J91" s="453"/>
      <c r="K91" s="453"/>
      <c r="L91" s="453"/>
      <c r="N91" s="241"/>
      <c r="P91" s="241"/>
      <c r="Q91" s="248"/>
      <c r="R91" s="241"/>
      <c r="S91" s="241"/>
      <c r="T91" s="241"/>
    </row>
    <row r="92" spans="1:20" s="491" customFormat="1" ht="15.75" thickBot="1" x14ac:dyDescent="0.3">
      <c r="A92" s="482">
        <f>+A88</f>
        <v>2</v>
      </c>
      <c r="B92" s="483" t="str">
        <f>+B88</f>
        <v>Ime i prezime</v>
      </c>
      <c r="C92" s="610"/>
      <c r="D92" s="485"/>
      <c r="E92" s="486">
        <f>+E88+E90</f>
        <v>0</v>
      </c>
      <c r="F92" s="487">
        <f t="shared" ref="F92" si="14">SUM(H92:L92)</f>
        <v>0</v>
      </c>
      <c r="G92" s="486">
        <f t="shared" ref="G92:L92" si="15">+G88+G90</f>
        <v>0</v>
      </c>
      <c r="H92" s="486">
        <f t="shared" si="15"/>
        <v>0</v>
      </c>
      <c r="I92" s="486">
        <f t="shared" si="15"/>
        <v>0</v>
      </c>
      <c r="J92" s="486">
        <f t="shared" si="15"/>
        <v>0</v>
      </c>
      <c r="K92" s="486">
        <f t="shared" si="15"/>
        <v>0</v>
      </c>
      <c r="L92" s="486">
        <f t="shared" si="15"/>
        <v>0</v>
      </c>
      <c r="M92" s="488" t="str">
        <f>IF(D92="","",IF(D92="Nije ocijenjen","",IF(D92="Ocijenjen",IF(F92&lt;10,"Član 17. stav 7. Kriterija",(K92+(L92/2))/(F92)))))</f>
        <v/>
      </c>
      <c r="N92" s="489" t="str">
        <f>IF(D92="","",IF(D92="Nije ocijenjen","",IF(D92="Ocijenjen",IF(M92="Član 17. stav 7. Kriterija","",IF(M92&gt;0.4,0,IF(M92&gt;0.3,8,IF(M92&gt;0.2,16,IF(M92&gt;0.1,24,IF(M92&lt;=0.1,30,)))))))))</f>
        <v/>
      </c>
      <c r="O92" s="488" t="str">
        <f t="shared" ref="O92" si="16">IF(D92="","",IF(D92="Nije ocijenjen","",IF(D92="Ocijenjen",IF(E92=0,"",((K92+J92+(L92/2))/(E92))))))</f>
        <v/>
      </c>
      <c r="P92" s="489" t="str">
        <f t="shared" ref="P92" si="17">IF(D92="","",IF(D92="Nije ocijenjen","",IF(D92="Ocijenjen",IF(O92&gt;0.2,0,IF(O92&gt;0.15,2,IF(O92&gt;0.1,4,IF(O92&gt;0.06,6,IF(O92&gt;0.03,8,IF(O92&lt;=0.03,10,)))))))))</f>
        <v/>
      </c>
      <c r="Q92" s="490" t="str">
        <f>IF(D92="","",IF(D92="Nije ocijenjen","",IF(D92="Ocijenjen",IF(M92="Član 17. stav 7. Kriterija",P92,N92+P92))))</f>
        <v/>
      </c>
      <c r="R92" s="248"/>
      <c r="S92" s="248"/>
      <c r="T92" s="248"/>
    </row>
    <row r="93" spans="1:20" s="242" customFormat="1" x14ac:dyDescent="0.25">
      <c r="A93" s="258"/>
      <c r="B93" s="258"/>
      <c r="C93" s="258"/>
      <c r="D93" s="258"/>
      <c r="E93" s="459"/>
      <c r="F93" s="453"/>
      <c r="G93" s="453"/>
      <c r="H93" s="453"/>
      <c r="I93" s="453"/>
      <c r="J93" s="453"/>
      <c r="K93" s="453"/>
      <c r="L93" s="453"/>
      <c r="N93" s="241"/>
      <c r="P93" s="241"/>
      <c r="Q93" s="248"/>
      <c r="R93" s="241"/>
      <c r="S93" s="241"/>
      <c r="T93" s="241"/>
    </row>
    <row r="94" spans="1:20" s="242" customFormat="1" x14ac:dyDescent="0.25">
      <c r="A94" s="756" t="s">
        <v>209</v>
      </c>
      <c r="B94" s="757"/>
      <c r="C94" s="758"/>
      <c r="D94" s="461"/>
      <c r="E94" s="462"/>
      <c r="F94" s="462"/>
      <c r="G94" s="463"/>
      <c r="H94" s="463"/>
      <c r="I94" s="463"/>
      <c r="J94" s="463"/>
      <c r="K94" s="463"/>
      <c r="L94" s="462"/>
      <c r="M94" s="464"/>
      <c r="N94" s="464"/>
      <c r="O94" s="464"/>
      <c r="P94" s="465"/>
      <c r="Q94" s="465"/>
      <c r="R94" s="241"/>
      <c r="S94" s="241"/>
      <c r="T94" s="241"/>
    </row>
    <row r="95" spans="1:20" s="242" customFormat="1" x14ac:dyDescent="0.25">
      <c r="A95" s="492">
        <v>3</v>
      </c>
      <c r="B95" s="442" t="s">
        <v>109</v>
      </c>
      <c r="C95" s="442"/>
      <c r="D95" s="442"/>
      <c r="E95" s="443"/>
      <c r="F95" s="444">
        <f t="shared" ref="F95" si="18">SUM(H95:L95)</f>
        <v>0</v>
      </c>
      <c r="G95" s="443"/>
      <c r="H95" s="443"/>
      <c r="I95" s="443"/>
      <c r="J95" s="443"/>
      <c r="K95" s="443"/>
      <c r="L95" s="443"/>
      <c r="M95" s="478"/>
      <c r="N95" s="479"/>
      <c r="O95" s="478"/>
      <c r="P95" s="479"/>
      <c r="Q95" s="480"/>
      <c r="R95" s="241"/>
      <c r="S95" s="241"/>
      <c r="T95" s="241"/>
    </row>
    <row r="96" spans="1:20" s="242" customFormat="1" x14ac:dyDescent="0.25">
      <c r="A96" s="756" t="s">
        <v>210</v>
      </c>
      <c r="B96" s="757"/>
      <c r="C96" s="758"/>
      <c r="D96" s="471"/>
      <c r="E96" s="472"/>
      <c r="F96" s="472"/>
      <c r="G96" s="472"/>
      <c r="H96" s="472"/>
      <c r="I96" s="472"/>
      <c r="J96" s="472"/>
      <c r="K96" s="472"/>
      <c r="L96" s="472"/>
      <c r="M96" s="473"/>
      <c r="N96" s="474"/>
      <c r="O96" s="473"/>
      <c r="P96" s="474"/>
      <c r="Q96" s="475"/>
      <c r="R96" s="241"/>
      <c r="S96" s="241"/>
      <c r="T96" s="241"/>
    </row>
    <row r="97" spans="1:20" s="242" customFormat="1" x14ac:dyDescent="0.25">
      <c r="A97" s="476">
        <f>+A95</f>
        <v>3</v>
      </c>
      <c r="B97" s="477" t="str">
        <f>+B95</f>
        <v>Ime i prezime</v>
      </c>
      <c r="C97" s="442"/>
      <c r="D97" s="442"/>
      <c r="E97" s="443"/>
      <c r="F97" s="444">
        <f t="shared" ref="F97" si="19">SUM(H97:L97)</f>
        <v>0</v>
      </c>
      <c r="G97" s="443"/>
      <c r="H97" s="443"/>
      <c r="I97" s="443"/>
      <c r="J97" s="443"/>
      <c r="K97" s="443"/>
      <c r="L97" s="443"/>
      <c r="M97" s="478"/>
      <c r="N97" s="479"/>
      <c r="O97" s="478"/>
      <c r="P97" s="479"/>
      <c r="Q97" s="480"/>
      <c r="R97" s="241"/>
      <c r="S97" s="241"/>
      <c r="T97" s="241"/>
    </row>
    <row r="98" spans="1:20" s="242" customFormat="1" ht="15.75" thickBot="1" x14ac:dyDescent="0.3">
      <c r="A98" s="481" t="s">
        <v>211</v>
      </c>
      <c r="B98" s="258"/>
      <c r="C98" s="258"/>
      <c r="D98" s="258"/>
      <c r="E98" s="459"/>
      <c r="F98" s="453"/>
      <c r="G98" s="453"/>
      <c r="H98" s="453"/>
      <c r="I98" s="453"/>
      <c r="J98" s="453"/>
      <c r="K98" s="453"/>
      <c r="L98" s="453"/>
      <c r="N98" s="241"/>
      <c r="P98" s="241"/>
      <c r="Q98" s="248"/>
      <c r="R98" s="241"/>
      <c r="S98" s="241"/>
      <c r="T98" s="241"/>
    </row>
    <row r="99" spans="1:20" s="491" customFormat="1" ht="15.75" thickBot="1" x14ac:dyDescent="0.3">
      <c r="A99" s="482">
        <f>+A95</f>
        <v>3</v>
      </c>
      <c r="B99" s="483" t="str">
        <f>+B95</f>
        <v>Ime i prezime</v>
      </c>
      <c r="C99" s="610"/>
      <c r="D99" s="485"/>
      <c r="E99" s="486">
        <f>+E95+E97</f>
        <v>0</v>
      </c>
      <c r="F99" s="487">
        <f t="shared" ref="F99" si="20">SUM(H99:L99)</f>
        <v>0</v>
      </c>
      <c r="G99" s="486">
        <f t="shared" ref="G99:L99" si="21">+G95+G97</f>
        <v>0</v>
      </c>
      <c r="H99" s="486">
        <f t="shared" si="21"/>
        <v>0</v>
      </c>
      <c r="I99" s="486">
        <f t="shared" si="21"/>
        <v>0</v>
      </c>
      <c r="J99" s="486">
        <f t="shared" si="21"/>
        <v>0</v>
      </c>
      <c r="K99" s="486">
        <f t="shared" si="21"/>
        <v>0</v>
      </c>
      <c r="L99" s="486">
        <f t="shared" si="21"/>
        <v>0</v>
      </c>
      <c r="M99" s="488" t="str">
        <f>IF(D99="","",IF(D99="Nije ocijenjen","",IF(D99="Ocijenjen",IF(F99&lt;10,"Član 17. stav 7. Kriterija",(K99+(L99/2))/(F99)))))</f>
        <v/>
      </c>
      <c r="N99" s="489" t="str">
        <f>IF(D99="","",IF(D99="Nije ocijenjen","",IF(D99="Ocijenjen",IF(M99="Član 17. stav 7. Kriterija","",IF(M99&gt;0.4,0,IF(M99&gt;0.3,8,IF(M99&gt;0.2,16,IF(M99&gt;0.1,24,IF(M99&lt;=0.1,30,)))))))))</f>
        <v/>
      </c>
      <c r="O99" s="488" t="str">
        <f t="shared" ref="O99" si="22">IF(D99="","",IF(D99="Nije ocijenjen","",IF(D99="Ocijenjen",IF(E99=0,"",((K99+J99+(L99/2))/(E99))))))</f>
        <v/>
      </c>
      <c r="P99" s="489" t="str">
        <f t="shared" ref="P99" si="23">IF(D99="","",IF(D99="Nije ocijenjen","",IF(D99="Ocijenjen",IF(O99&gt;0.2,0,IF(O99&gt;0.15,2,IF(O99&gt;0.1,4,IF(O99&gt;0.06,6,IF(O99&gt;0.03,8,IF(O99&lt;=0.03,10,)))))))))</f>
        <v/>
      </c>
      <c r="Q99" s="490" t="str">
        <f>IF(D99="","",IF(D99="Nije ocijenjen","",IF(D99="Ocijenjen",IF(M99="Član 17. stav 7. Kriterija",P99,N99+P99))))</f>
        <v/>
      </c>
      <c r="R99" s="248"/>
      <c r="S99" s="248"/>
      <c r="T99" s="248"/>
    </row>
    <row r="100" spans="1:20" s="242" customFormat="1" x14ac:dyDescent="0.25">
      <c r="A100" s="258"/>
      <c r="B100" s="258"/>
      <c r="C100" s="258"/>
      <c r="D100" s="258"/>
      <c r="E100" s="459"/>
      <c r="F100" s="453"/>
      <c r="G100" s="453"/>
      <c r="H100" s="453"/>
      <c r="I100" s="453"/>
      <c r="J100" s="453"/>
      <c r="K100" s="453"/>
      <c r="L100" s="453"/>
      <c r="N100" s="241"/>
      <c r="P100" s="241"/>
      <c r="Q100" s="248"/>
      <c r="R100" s="241"/>
      <c r="S100" s="241"/>
      <c r="T100" s="241"/>
    </row>
    <row r="101" spans="1:20" s="242" customFormat="1" x14ac:dyDescent="0.25">
      <c r="A101" s="756" t="s">
        <v>209</v>
      </c>
      <c r="B101" s="757"/>
      <c r="C101" s="758"/>
      <c r="D101" s="461"/>
      <c r="E101" s="462"/>
      <c r="F101" s="462"/>
      <c r="G101" s="463"/>
      <c r="H101" s="463"/>
      <c r="I101" s="463"/>
      <c r="J101" s="463"/>
      <c r="K101" s="463"/>
      <c r="L101" s="462"/>
      <c r="M101" s="464"/>
      <c r="N101" s="464"/>
      <c r="O101" s="464"/>
      <c r="P101" s="465"/>
      <c r="Q101" s="465"/>
      <c r="R101" s="241"/>
      <c r="S101" s="241"/>
      <c r="T101" s="241"/>
    </row>
    <row r="102" spans="1:20" s="242" customFormat="1" x14ac:dyDescent="0.25">
      <c r="A102" s="492">
        <v>4</v>
      </c>
      <c r="B102" s="442" t="s">
        <v>109</v>
      </c>
      <c r="C102" s="442"/>
      <c r="D102" s="442"/>
      <c r="E102" s="443"/>
      <c r="F102" s="444">
        <f t="shared" ref="F102" si="24">SUM(H102:L102)</f>
        <v>0</v>
      </c>
      <c r="G102" s="443"/>
      <c r="H102" s="443"/>
      <c r="I102" s="443"/>
      <c r="J102" s="443"/>
      <c r="K102" s="443"/>
      <c r="L102" s="443"/>
      <c r="M102" s="478"/>
      <c r="N102" s="479"/>
      <c r="O102" s="478"/>
      <c r="P102" s="479"/>
      <c r="Q102" s="480"/>
      <c r="R102" s="241"/>
      <c r="S102" s="241"/>
      <c r="T102" s="241"/>
    </row>
    <row r="103" spans="1:20" s="242" customFormat="1" x14ac:dyDescent="0.25">
      <c r="A103" s="756" t="s">
        <v>210</v>
      </c>
      <c r="B103" s="757"/>
      <c r="C103" s="758"/>
      <c r="D103" s="471"/>
      <c r="E103" s="472"/>
      <c r="F103" s="472"/>
      <c r="G103" s="472"/>
      <c r="H103" s="472"/>
      <c r="I103" s="472"/>
      <c r="J103" s="472"/>
      <c r="K103" s="472"/>
      <c r="L103" s="472"/>
      <c r="M103" s="473"/>
      <c r="N103" s="474"/>
      <c r="O103" s="473"/>
      <c r="P103" s="474"/>
      <c r="Q103" s="475"/>
      <c r="R103" s="241"/>
      <c r="S103" s="241"/>
      <c r="T103" s="241"/>
    </row>
    <row r="104" spans="1:20" s="242" customFormat="1" x14ac:dyDescent="0.25">
      <c r="A104" s="476">
        <f>+A102</f>
        <v>4</v>
      </c>
      <c r="B104" s="477" t="str">
        <f>+B102</f>
        <v>Ime i prezime</v>
      </c>
      <c r="C104" s="442"/>
      <c r="D104" s="442"/>
      <c r="E104" s="443"/>
      <c r="F104" s="444">
        <f t="shared" ref="F104" si="25">SUM(H104:L104)</f>
        <v>0</v>
      </c>
      <c r="G104" s="443"/>
      <c r="H104" s="443"/>
      <c r="I104" s="443"/>
      <c r="J104" s="443"/>
      <c r="K104" s="443"/>
      <c r="L104" s="443"/>
      <c r="M104" s="478"/>
      <c r="N104" s="479"/>
      <c r="O104" s="478"/>
      <c r="P104" s="479"/>
      <c r="Q104" s="480"/>
      <c r="R104" s="241"/>
      <c r="S104" s="241"/>
      <c r="T104" s="241"/>
    </row>
    <row r="105" spans="1:20" s="242" customFormat="1" ht="15.75" thickBot="1" x14ac:dyDescent="0.3">
      <c r="A105" s="481" t="s">
        <v>211</v>
      </c>
      <c r="B105" s="258"/>
      <c r="C105" s="258"/>
      <c r="D105" s="258"/>
      <c r="E105" s="459"/>
      <c r="F105" s="453"/>
      <c r="G105" s="453"/>
      <c r="H105" s="453"/>
      <c r="I105" s="453"/>
      <c r="J105" s="453"/>
      <c r="K105" s="453"/>
      <c r="L105" s="453"/>
      <c r="N105" s="241"/>
      <c r="P105" s="241"/>
      <c r="Q105" s="248"/>
      <c r="R105" s="241"/>
      <c r="S105" s="241"/>
      <c r="T105" s="241"/>
    </row>
    <row r="106" spans="1:20" s="491" customFormat="1" ht="15.75" thickBot="1" x14ac:dyDescent="0.3">
      <c r="A106" s="482">
        <f>+A102</f>
        <v>4</v>
      </c>
      <c r="B106" s="483" t="str">
        <f>+B102</f>
        <v>Ime i prezime</v>
      </c>
      <c r="C106" s="610"/>
      <c r="D106" s="485"/>
      <c r="E106" s="486">
        <f>+E102+E104</f>
        <v>0</v>
      </c>
      <c r="F106" s="487">
        <f t="shared" ref="F106" si="26">SUM(H106:L106)</f>
        <v>0</v>
      </c>
      <c r="G106" s="486">
        <f t="shared" ref="G106:L106" si="27">+G102+G104</f>
        <v>0</v>
      </c>
      <c r="H106" s="486">
        <f t="shared" si="27"/>
        <v>0</v>
      </c>
      <c r="I106" s="486">
        <f t="shared" si="27"/>
        <v>0</v>
      </c>
      <c r="J106" s="486">
        <f t="shared" si="27"/>
        <v>0</v>
      </c>
      <c r="K106" s="486">
        <f t="shared" si="27"/>
        <v>0</v>
      </c>
      <c r="L106" s="486">
        <f t="shared" si="27"/>
        <v>0</v>
      </c>
      <c r="M106" s="488" t="str">
        <f>IF(D106="","",IF(D106="Nije ocijenjen","",IF(D106="Ocijenjen",IF(F106&lt;10,"Član 17. stav 7. Kriterija",(K106+(L106/2))/(F106)))))</f>
        <v/>
      </c>
      <c r="N106" s="489" t="str">
        <f>IF(D106="","",IF(D106="Nije ocijenjen","",IF(D106="Ocijenjen",IF(M106="Član 17. stav 7. Kriterija","",IF(M106&gt;0.4,0,IF(M106&gt;0.3,8,IF(M106&gt;0.2,16,IF(M106&gt;0.1,24,IF(M106&lt;=0.1,30,)))))))))</f>
        <v/>
      </c>
      <c r="O106" s="488" t="str">
        <f t="shared" ref="O106" si="28">IF(D106="","",IF(D106="Nije ocijenjen","",IF(D106="Ocijenjen",IF(E106=0,"",((K106+J106+(L106/2))/(E106))))))</f>
        <v/>
      </c>
      <c r="P106" s="489" t="str">
        <f t="shared" ref="P106" si="29">IF(D106="","",IF(D106="Nije ocijenjen","",IF(D106="Ocijenjen",IF(O106&gt;0.2,0,IF(O106&gt;0.15,2,IF(O106&gt;0.1,4,IF(O106&gt;0.06,6,IF(O106&gt;0.03,8,IF(O106&lt;=0.03,10,)))))))))</f>
        <v/>
      </c>
      <c r="Q106" s="490" t="str">
        <f>IF(D106="","",IF(D106="Nije ocijenjen","",IF(D106="Ocijenjen",IF(M106="Član 17. stav 7. Kriterija",P106,N106+P106))))</f>
        <v/>
      </c>
      <c r="R106" s="248"/>
      <c r="S106" s="248"/>
      <c r="T106" s="248"/>
    </row>
    <row r="107" spans="1:20" s="242" customFormat="1" x14ac:dyDescent="0.25">
      <c r="A107" s="258"/>
      <c r="B107" s="258"/>
      <c r="C107" s="258"/>
      <c r="D107" s="258"/>
      <c r="E107" s="459"/>
      <c r="F107" s="453"/>
      <c r="G107" s="453"/>
      <c r="H107" s="453"/>
      <c r="I107" s="453"/>
      <c r="J107" s="453"/>
      <c r="K107" s="453"/>
      <c r="L107" s="453"/>
      <c r="N107" s="241"/>
      <c r="P107" s="241"/>
      <c r="Q107" s="248"/>
      <c r="R107" s="241"/>
      <c r="S107" s="241"/>
      <c r="T107" s="241"/>
    </row>
    <row r="108" spans="1:20" s="242" customFormat="1" x14ac:dyDescent="0.25">
      <c r="A108" s="756" t="s">
        <v>209</v>
      </c>
      <c r="B108" s="757"/>
      <c r="C108" s="758"/>
      <c r="D108" s="461"/>
      <c r="E108" s="462"/>
      <c r="F108" s="462"/>
      <c r="G108" s="463"/>
      <c r="H108" s="463"/>
      <c r="I108" s="463"/>
      <c r="J108" s="463"/>
      <c r="K108" s="463"/>
      <c r="L108" s="462"/>
      <c r="M108" s="464"/>
      <c r="N108" s="464"/>
      <c r="O108" s="464"/>
      <c r="P108" s="465"/>
      <c r="Q108" s="465"/>
      <c r="R108" s="241"/>
      <c r="S108" s="241"/>
      <c r="T108" s="241"/>
    </row>
    <row r="109" spans="1:20" s="242" customFormat="1" x14ac:dyDescent="0.25">
      <c r="A109" s="492">
        <v>5</v>
      </c>
      <c r="B109" s="442" t="s">
        <v>109</v>
      </c>
      <c r="C109" s="442"/>
      <c r="D109" s="442"/>
      <c r="E109" s="443"/>
      <c r="F109" s="444">
        <f t="shared" ref="F109" si="30">SUM(H109:L109)</f>
        <v>0</v>
      </c>
      <c r="G109" s="443"/>
      <c r="H109" s="443"/>
      <c r="I109" s="443"/>
      <c r="J109" s="443"/>
      <c r="K109" s="443"/>
      <c r="L109" s="443"/>
      <c r="M109" s="478"/>
      <c r="N109" s="479"/>
      <c r="O109" s="478"/>
      <c r="P109" s="479"/>
      <c r="Q109" s="480"/>
      <c r="R109" s="241"/>
      <c r="S109" s="241"/>
      <c r="T109" s="241"/>
    </row>
    <row r="110" spans="1:20" s="242" customFormat="1" x14ac:dyDescent="0.25">
      <c r="A110" s="756" t="s">
        <v>210</v>
      </c>
      <c r="B110" s="757"/>
      <c r="C110" s="758"/>
      <c r="D110" s="471"/>
      <c r="E110" s="472"/>
      <c r="F110" s="472"/>
      <c r="G110" s="472"/>
      <c r="H110" s="472"/>
      <c r="I110" s="472"/>
      <c r="J110" s="472"/>
      <c r="K110" s="472"/>
      <c r="L110" s="472"/>
      <c r="M110" s="473"/>
      <c r="N110" s="474"/>
      <c r="O110" s="473"/>
      <c r="P110" s="474"/>
      <c r="Q110" s="475"/>
      <c r="R110" s="241"/>
      <c r="S110" s="241"/>
      <c r="T110" s="241"/>
    </row>
    <row r="111" spans="1:20" s="242" customFormat="1" x14ac:dyDescent="0.25">
      <c r="A111" s="476">
        <f>+A109</f>
        <v>5</v>
      </c>
      <c r="B111" s="477" t="str">
        <f>+B109</f>
        <v>Ime i prezime</v>
      </c>
      <c r="C111" s="442"/>
      <c r="D111" s="442"/>
      <c r="E111" s="443"/>
      <c r="F111" s="444">
        <f t="shared" ref="F111" si="31">SUM(H111:L111)</f>
        <v>0</v>
      </c>
      <c r="G111" s="443"/>
      <c r="H111" s="443"/>
      <c r="I111" s="443"/>
      <c r="J111" s="443"/>
      <c r="K111" s="443"/>
      <c r="L111" s="443"/>
      <c r="M111" s="478"/>
      <c r="N111" s="479"/>
      <c r="O111" s="478"/>
      <c r="P111" s="479"/>
      <c r="Q111" s="480"/>
      <c r="R111" s="241"/>
      <c r="S111" s="241"/>
      <c r="T111" s="241"/>
    </row>
    <row r="112" spans="1:20" s="242" customFormat="1" ht="15.75" thickBot="1" x14ac:dyDescent="0.3">
      <c r="A112" s="481" t="s">
        <v>211</v>
      </c>
      <c r="B112" s="258"/>
      <c r="C112" s="258"/>
      <c r="D112" s="258"/>
      <c r="E112" s="459"/>
      <c r="F112" s="453"/>
      <c r="G112" s="453"/>
      <c r="H112" s="453"/>
      <c r="I112" s="453"/>
      <c r="J112" s="453"/>
      <c r="K112" s="453"/>
      <c r="L112" s="453"/>
      <c r="N112" s="241"/>
      <c r="P112" s="241"/>
      <c r="Q112" s="248"/>
      <c r="R112" s="241"/>
      <c r="S112" s="241"/>
      <c r="T112" s="241"/>
    </row>
    <row r="113" spans="1:20" s="491" customFormat="1" ht="15.75" thickBot="1" x14ac:dyDescent="0.3">
      <c r="A113" s="482">
        <f>+A109</f>
        <v>5</v>
      </c>
      <c r="B113" s="483" t="str">
        <f>+B109</f>
        <v>Ime i prezime</v>
      </c>
      <c r="C113" s="610"/>
      <c r="D113" s="485"/>
      <c r="E113" s="486">
        <f>+E109+E111</f>
        <v>0</v>
      </c>
      <c r="F113" s="487">
        <f t="shared" ref="F113" si="32">SUM(H113:L113)</f>
        <v>0</v>
      </c>
      <c r="G113" s="486">
        <f t="shared" ref="G113:L113" si="33">+G109+G111</f>
        <v>0</v>
      </c>
      <c r="H113" s="486">
        <f t="shared" si="33"/>
        <v>0</v>
      </c>
      <c r="I113" s="486">
        <f t="shared" si="33"/>
        <v>0</v>
      </c>
      <c r="J113" s="486">
        <f t="shared" si="33"/>
        <v>0</v>
      </c>
      <c r="K113" s="486">
        <f t="shared" si="33"/>
        <v>0</v>
      </c>
      <c r="L113" s="486">
        <f t="shared" si="33"/>
        <v>0</v>
      </c>
      <c r="M113" s="488" t="str">
        <f>IF(D113="","",IF(D113="Nije ocijenjen","",IF(D113="Ocijenjen",IF(F113&lt;10,"Član 17. stav 7. Kriterija",(K113+(L113/2))/(F113)))))</f>
        <v/>
      </c>
      <c r="N113" s="489" t="str">
        <f>IF(D113="","",IF(D113="Nije ocijenjen","",IF(D113="Ocijenjen",IF(M113="Član 17. stav 7. Kriterija","",IF(M113&gt;0.4,0,IF(M113&gt;0.3,8,IF(M113&gt;0.2,16,IF(M113&gt;0.1,24,IF(M113&lt;=0.1,30,)))))))))</f>
        <v/>
      </c>
      <c r="O113" s="488" t="str">
        <f t="shared" ref="O113" si="34">IF(D113="","",IF(D113="Nije ocijenjen","",IF(D113="Ocijenjen",IF(E113=0,"",((K113+J113+(L113/2))/(E113))))))</f>
        <v/>
      </c>
      <c r="P113" s="489" t="str">
        <f t="shared" ref="P113" si="35">IF(D113="","",IF(D113="Nije ocijenjen","",IF(D113="Ocijenjen",IF(O113&gt;0.2,0,IF(O113&gt;0.15,2,IF(O113&gt;0.1,4,IF(O113&gt;0.06,6,IF(O113&gt;0.03,8,IF(O113&lt;=0.03,10,)))))))))</f>
        <v/>
      </c>
      <c r="Q113" s="490" t="str">
        <f>IF(D113="","",IF(D113="Nije ocijenjen","",IF(D113="Ocijenjen",IF(M113="Član 17. stav 7. Kriterija",P113,N113+P113))))</f>
        <v/>
      </c>
      <c r="R113" s="248"/>
      <c r="S113" s="248"/>
      <c r="T113" s="248"/>
    </row>
    <row r="114" spans="1:20" s="242" customFormat="1" x14ac:dyDescent="0.25">
      <c r="A114" s="258"/>
      <c r="B114" s="258"/>
      <c r="C114" s="258"/>
      <c r="D114" s="258"/>
      <c r="E114" s="459"/>
      <c r="F114" s="453"/>
      <c r="G114" s="453"/>
      <c r="H114" s="453"/>
      <c r="I114" s="453"/>
      <c r="J114" s="453"/>
      <c r="K114" s="453"/>
      <c r="L114" s="453"/>
      <c r="N114" s="241"/>
      <c r="P114" s="241"/>
      <c r="Q114" s="248"/>
      <c r="R114" s="241"/>
      <c r="S114" s="241"/>
      <c r="T114" s="241"/>
    </row>
    <row r="115" spans="1:20" s="242" customFormat="1" x14ac:dyDescent="0.25">
      <c r="A115" s="756" t="s">
        <v>209</v>
      </c>
      <c r="B115" s="757"/>
      <c r="C115" s="758"/>
      <c r="D115" s="461"/>
      <c r="E115" s="462"/>
      <c r="F115" s="462"/>
      <c r="G115" s="463"/>
      <c r="H115" s="463"/>
      <c r="I115" s="463"/>
      <c r="J115" s="463"/>
      <c r="K115" s="463"/>
      <c r="L115" s="462"/>
      <c r="M115" s="464"/>
      <c r="N115" s="464"/>
      <c r="O115" s="464"/>
      <c r="P115" s="465"/>
      <c r="Q115" s="465"/>
      <c r="R115" s="241"/>
      <c r="S115" s="241"/>
      <c r="T115" s="241"/>
    </row>
    <row r="116" spans="1:20" s="242" customFormat="1" x14ac:dyDescent="0.25">
      <c r="A116" s="492">
        <v>6</v>
      </c>
      <c r="B116" s="442" t="s">
        <v>109</v>
      </c>
      <c r="C116" s="442"/>
      <c r="D116" s="442"/>
      <c r="E116" s="443"/>
      <c r="F116" s="444">
        <f t="shared" ref="F116" si="36">SUM(H116:L116)</f>
        <v>0</v>
      </c>
      <c r="G116" s="443"/>
      <c r="H116" s="443"/>
      <c r="I116" s="443"/>
      <c r="J116" s="443"/>
      <c r="K116" s="443"/>
      <c r="L116" s="443"/>
      <c r="M116" s="478"/>
      <c r="N116" s="479"/>
      <c r="O116" s="478"/>
      <c r="P116" s="479"/>
      <c r="Q116" s="480"/>
      <c r="R116" s="241"/>
      <c r="S116" s="241"/>
      <c r="T116" s="241"/>
    </row>
    <row r="117" spans="1:20" s="242" customFormat="1" x14ac:dyDescent="0.25">
      <c r="A117" s="756" t="s">
        <v>210</v>
      </c>
      <c r="B117" s="757"/>
      <c r="C117" s="758"/>
      <c r="D117" s="471"/>
      <c r="E117" s="472"/>
      <c r="F117" s="472"/>
      <c r="G117" s="472"/>
      <c r="H117" s="472"/>
      <c r="I117" s="472"/>
      <c r="J117" s="472"/>
      <c r="K117" s="472"/>
      <c r="L117" s="472"/>
      <c r="M117" s="473"/>
      <c r="N117" s="474"/>
      <c r="O117" s="473"/>
      <c r="P117" s="474"/>
      <c r="Q117" s="475"/>
      <c r="R117" s="241"/>
      <c r="S117" s="241"/>
      <c r="T117" s="241"/>
    </row>
    <row r="118" spans="1:20" s="242" customFormat="1" x14ac:dyDescent="0.25">
      <c r="A118" s="476">
        <f>+A116</f>
        <v>6</v>
      </c>
      <c r="B118" s="477" t="str">
        <f>+B116</f>
        <v>Ime i prezime</v>
      </c>
      <c r="C118" s="442"/>
      <c r="D118" s="442"/>
      <c r="E118" s="443"/>
      <c r="F118" s="444">
        <f t="shared" ref="F118" si="37">SUM(H118:L118)</f>
        <v>0</v>
      </c>
      <c r="G118" s="443"/>
      <c r="H118" s="443"/>
      <c r="I118" s="443"/>
      <c r="J118" s="443"/>
      <c r="K118" s="443"/>
      <c r="L118" s="443"/>
      <c r="M118" s="478"/>
      <c r="N118" s="479"/>
      <c r="O118" s="478"/>
      <c r="P118" s="479"/>
      <c r="Q118" s="480"/>
      <c r="R118" s="241"/>
      <c r="S118" s="241"/>
      <c r="T118" s="241"/>
    </row>
    <row r="119" spans="1:20" s="242" customFormat="1" ht="15.75" thickBot="1" x14ac:dyDescent="0.3">
      <c r="A119" s="481" t="s">
        <v>211</v>
      </c>
      <c r="B119" s="258"/>
      <c r="C119" s="258"/>
      <c r="D119" s="258"/>
      <c r="E119" s="459"/>
      <c r="F119" s="453"/>
      <c r="G119" s="453"/>
      <c r="H119" s="453"/>
      <c r="I119" s="453"/>
      <c r="J119" s="453"/>
      <c r="K119" s="453"/>
      <c r="L119" s="453"/>
      <c r="N119" s="241"/>
      <c r="P119" s="241"/>
      <c r="Q119" s="248"/>
      <c r="R119" s="241"/>
      <c r="S119" s="241"/>
      <c r="T119" s="241"/>
    </row>
    <row r="120" spans="1:20" s="491" customFormat="1" ht="15.75" thickBot="1" x14ac:dyDescent="0.3">
      <c r="A120" s="482">
        <f>+A116</f>
        <v>6</v>
      </c>
      <c r="B120" s="483" t="str">
        <f>+B116</f>
        <v>Ime i prezime</v>
      </c>
      <c r="C120" s="610"/>
      <c r="D120" s="485"/>
      <c r="E120" s="486">
        <f>+E116+E118</f>
        <v>0</v>
      </c>
      <c r="F120" s="487">
        <f t="shared" ref="F120" si="38">SUM(H120:L120)</f>
        <v>0</v>
      </c>
      <c r="G120" s="486">
        <f t="shared" ref="G120:L120" si="39">+G116+G118</f>
        <v>0</v>
      </c>
      <c r="H120" s="486">
        <f t="shared" si="39"/>
        <v>0</v>
      </c>
      <c r="I120" s="486">
        <f t="shared" si="39"/>
        <v>0</v>
      </c>
      <c r="J120" s="486">
        <f t="shared" si="39"/>
        <v>0</v>
      </c>
      <c r="K120" s="486">
        <f t="shared" si="39"/>
        <v>0</v>
      </c>
      <c r="L120" s="486">
        <f t="shared" si="39"/>
        <v>0</v>
      </c>
      <c r="M120" s="488" t="str">
        <f>IF(D120="","",IF(D120="Nije ocijenjen","",IF(D120="Ocijenjen",IF(F120&lt;10,"Član 17. stav 7. Kriterija",(K120+(L120/2))/(F120)))))</f>
        <v/>
      </c>
      <c r="N120" s="489" t="str">
        <f>IF(D120="","",IF(D120="Nije ocijenjen","",IF(D120="Ocijenjen",IF(M120="Član 17. stav 7. Kriterija","",IF(M120&gt;0.4,0,IF(M120&gt;0.3,8,IF(M120&gt;0.2,16,IF(M120&gt;0.1,24,IF(M120&lt;=0.1,30,)))))))))</f>
        <v/>
      </c>
      <c r="O120" s="488" t="str">
        <f t="shared" ref="O120" si="40">IF(D120="","",IF(D120="Nije ocijenjen","",IF(D120="Ocijenjen",IF(E120=0,"",((K120+J120+(L120/2))/(E120))))))</f>
        <v/>
      </c>
      <c r="P120" s="489" t="str">
        <f t="shared" ref="P120" si="41">IF(D120="","",IF(D120="Nije ocijenjen","",IF(D120="Ocijenjen",IF(O120&gt;0.2,0,IF(O120&gt;0.15,2,IF(O120&gt;0.1,4,IF(O120&gt;0.06,6,IF(O120&gt;0.03,8,IF(O120&lt;=0.03,10,)))))))))</f>
        <v/>
      </c>
      <c r="Q120" s="490" t="str">
        <f>IF(D120="","",IF(D120="Nije ocijenjen","",IF(D120="Ocijenjen",IF(M120="Član 17. stav 7. Kriterija",P120,N120+P120))))</f>
        <v/>
      </c>
      <c r="R120" s="248"/>
      <c r="S120" s="248"/>
      <c r="T120" s="248"/>
    </row>
    <row r="121" spans="1:20" s="242" customFormat="1" x14ac:dyDescent="0.25">
      <c r="A121" s="258"/>
      <c r="B121" s="258"/>
      <c r="C121" s="258"/>
      <c r="D121" s="258"/>
      <c r="E121" s="459"/>
      <c r="F121" s="453"/>
      <c r="G121" s="453"/>
      <c r="H121" s="453"/>
      <c r="I121" s="453"/>
      <c r="J121" s="453"/>
      <c r="K121" s="453"/>
      <c r="L121" s="453"/>
      <c r="N121" s="241"/>
      <c r="P121" s="241"/>
      <c r="Q121" s="248"/>
      <c r="R121" s="241"/>
      <c r="S121" s="241"/>
      <c r="T121" s="241"/>
    </row>
    <row r="122" spans="1:20" s="242" customFormat="1" x14ac:dyDescent="0.25">
      <c r="A122" s="756" t="s">
        <v>209</v>
      </c>
      <c r="B122" s="757"/>
      <c r="C122" s="758"/>
      <c r="D122" s="461"/>
      <c r="E122" s="462"/>
      <c r="F122" s="462"/>
      <c r="G122" s="463"/>
      <c r="H122" s="463"/>
      <c r="I122" s="463"/>
      <c r="J122" s="463"/>
      <c r="K122" s="463"/>
      <c r="L122" s="462"/>
      <c r="M122" s="464"/>
      <c r="N122" s="464"/>
      <c r="O122" s="464"/>
      <c r="P122" s="465"/>
      <c r="Q122" s="465"/>
      <c r="R122" s="241"/>
      <c r="S122" s="241"/>
      <c r="T122" s="241"/>
    </row>
    <row r="123" spans="1:20" s="242" customFormat="1" x14ac:dyDescent="0.25">
      <c r="A123" s="492">
        <v>7</v>
      </c>
      <c r="B123" s="442" t="s">
        <v>109</v>
      </c>
      <c r="C123" s="442"/>
      <c r="D123" s="442"/>
      <c r="E123" s="443"/>
      <c r="F123" s="444">
        <f t="shared" ref="F123" si="42">SUM(H123:L123)</f>
        <v>0</v>
      </c>
      <c r="G123" s="443"/>
      <c r="H123" s="443"/>
      <c r="I123" s="443"/>
      <c r="J123" s="443"/>
      <c r="K123" s="443"/>
      <c r="L123" s="443"/>
      <c r="M123" s="478"/>
      <c r="N123" s="479"/>
      <c r="O123" s="478"/>
      <c r="P123" s="479"/>
      <c r="Q123" s="480"/>
      <c r="R123" s="241"/>
      <c r="S123" s="241"/>
      <c r="T123" s="241"/>
    </row>
    <row r="124" spans="1:20" s="242" customFormat="1" x14ac:dyDescent="0.25">
      <c r="A124" s="756" t="s">
        <v>210</v>
      </c>
      <c r="B124" s="757"/>
      <c r="C124" s="758"/>
      <c r="D124" s="471"/>
      <c r="E124" s="472"/>
      <c r="F124" s="472"/>
      <c r="G124" s="472"/>
      <c r="H124" s="472"/>
      <c r="I124" s="472"/>
      <c r="J124" s="472"/>
      <c r="K124" s="472"/>
      <c r="L124" s="472"/>
      <c r="M124" s="473"/>
      <c r="N124" s="474"/>
      <c r="O124" s="473"/>
      <c r="P124" s="474"/>
      <c r="Q124" s="475"/>
      <c r="R124" s="241"/>
      <c r="S124" s="241"/>
      <c r="T124" s="241"/>
    </row>
    <row r="125" spans="1:20" s="242" customFormat="1" x14ac:dyDescent="0.25">
      <c r="A125" s="476">
        <f>+A123</f>
        <v>7</v>
      </c>
      <c r="B125" s="477" t="str">
        <f>+B123</f>
        <v>Ime i prezime</v>
      </c>
      <c r="C125" s="442"/>
      <c r="D125" s="442"/>
      <c r="E125" s="443"/>
      <c r="F125" s="444">
        <f t="shared" ref="F125" si="43">SUM(H125:L125)</f>
        <v>0</v>
      </c>
      <c r="G125" s="443"/>
      <c r="H125" s="443"/>
      <c r="I125" s="443"/>
      <c r="J125" s="443"/>
      <c r="K125" s="443"/>
      <c r="L125" s="443"/>
      <c r="M125" s="478"/>
      <c r="N125" s="479"/>
      <c r="O125" s="478"/>
      <c r="P125" s="479"/>
      <c r="Q125" s="480"/>
      <c r="R125" s="241"/>
      <c r="S125" s="241"/>
      <c r="T125" s="241"/>
    </row>
    <row r="126" spans="1:20" s="242" customFormat="1" ht="15.75" thickBot="1" x14ac:dyDescent="0.3">
      <c r="A126" s="481" t="s">
        <v>211</v>
      </c>
      <c r="B126" s="258"/>
      <c r="C126" s="258"/>
      <c r="D126" s="258"/>
      <c r="E126" s="459"/>
      <c r="F126" s="453"/>
      <c r="G126" s="453"/>
      <c r="H126" s="453"/>
      <c r="I126" s="453"/>
      <c r="J126" s="453"/>
      <c r="K126" s="453"/>
      <c r="L126" s="453"/>
      <c r="N126" s="241"/>
      <c r="P126" s="241"/>
      <c r="Q126" s="248"/>
      <c r="R126" s="241"/>
      <c r="S126" s="241"/>
      <c r="T126" s="241"/>
    </row>
    <row r="127" spans="1:20" s="491" customFormat="1" ht="15.75" thickBot="1" x14ac:dyDescent="0.3">
      <c r="A127" s="482">
        <f>+A123</f>
        <v>7</v>
      </c>
      <c r="B127" s="483" t="str">
        <f>+B123</f>
        <v>Ime i prezime</v>
      </c>
      <c r="C127" s="610"/>
      <c r="D127" s="485"/>
      <c r="E127" s="486">
        <f>+E123+E125</f>
        <v>0</v>
      </c>
      <c r="F127" s="487">
        <f t="shared" ref="F127" si="44">SUM(H127:L127)</f>
        <v>0</v>
      </c>
      <c r="G127" s="486">
        <f t="shared" ref="G127:L127" si="45">+G123+G125</f>
        <v>0</v>
      </c>
      <c r="H127" s="486">
        <f t="shared" si="45"/>
        <v>0</v>
      </c>
      <c r="I127" s="486">
        <f t="shared" si="45"/>
        <v>0</v>
      </c>
      <c r="J127" s="486">
        <f t="shared" si="45"/>
        <v>0</v>
      </c>
      <c r="K127" s="486">
        <f t="shared" si="45"/>
        <v>0</v>
      </c>
      <c r="L127" s="486">
        <f t="shared" si="45"/>
        <v>0</v>
      </c>
      <c r="M127" s="488" t="str">
        <f>IF(D127="","",IF(D127="Nije ocijenjen","",IF(D127="Ocijenjen",IF(F127&lt;10,"Član 17. stav 7. Kriterija",(K127+(L127/2))/(F127)))))</f>
        <v/>
      </c>
      <c r="N127" s="489" t="str">
        <f>IF(D127="","",IF(D127="Nije ocijenjen","",IF(D127="Ocijenjen",IF(M127="Član 17. stav 7. Kriterija","",IF(M127&gt;0.4,0,IF(M127&gt;0.3,8,IF(M127&gt;0.2,16,IF(M127&gt;0.1,24,IF(M127&lt;=0.1,30,)))))))))</f>
        <v/>
      </c>
      <c r="O127" s="488" t="str">
        <f t="shared" ref="O127" si="46">IF(D127="","",IF(D127="Nije ocijenjen","",IF(D127="Ocijenjen",IF(E127=0,"",((K127+J127+(L127/2))/(E127))))))</f>
        <v/>
      </c>
      <c r="P127" s="489" t="str">
        <f t="shared" ref="P127" si="47">IF(D127="","",IF(D127="Nije ocijenjen","",IF(D127="Ocijenjen",IF(O127&gt;0.2,0,IF(O127&gt;0.15,2,IF(O127&gt;0.1,4,IF(O127&gt;0.06,6,IF(O127&gt;0.03,8,IF(O127&lt;=0.03,10,)))))))))</f>
        <v/>
      </c>
      <c r="Q127" s="490" t="str">
        <f>IF(D127="","",IF(D127="Nije ocijenjen","",IF(D127="Ocijenjen",IF(M127="Član 17. stav 7. Kriterija",P127,N127+P127))))</f>
        <v/>
      </c>
      <c r="R127" s="248"/>
      <c r="S127" s="248"/>
      <c r="T127" s="248"/>
    </row>
    <row r="128" spans="1:20" s="242" customFormat="1" x14ac:dyDescent="0.25">
      <c r="A128" s="258"/>
      <c r="B128" s="258"/>
      <c r="C128" s="258"/>
      <c r="D128" s="258"/>
      <c r="E128" s="459"/>
      <c r="F128" s="453"/>
      <c r="G128" s="453"/>
      <c r="H128" s="453"/>
      <c r="I128" s="453"/>
      <c r="J128" s="453"/>
      <c r="K128" s="453"/>
      <c r="L128" s="453"/>
      <c r="N128" s="241"/>
      <c r="P128" s="241"/>
      <c r="Q128" s="248"/>
      <c r="R128" s="241"/>
      <c r="S128" s="241"/>
      <c r="T128" s="241"/>
    </row>
    <row r="129" spans="1:20" s="242" customFormat="1" x14ac:dyDescent="0.25">
      <c r="A129" s="756" t="s">
        <v>209</v>
      </c>
      <c r="B129" s="757"/>
      <c r="C129" s="758"/>
      <c r="D129" s="461"/>
      <c r="E129" s="462"/>
      <c r="F129" s="462"/>
      <c r="G129" s="463"/>
      <c r="H129" s="463"/>
      <c r="I129" s="463"/>
      <c r="J129" s="463"/>
      <c r="K129" s="463"/>
      <c r="L129" s="462"/>
      <c r="M129" s="464"/>
      <c r="N129" s="464"/>
      <c r="O129" s="464"/>
      <c r="P129" s="465"/>
      <c r="Q129" s="465"/>
      <c r="R129" s="241"/>
      <c r="S129" s="241"/>
      <c r="T129" s="241"/>
    </row>
    <row r="130" spans="1:20" s="242" customFormat="1" x14ac:dyDescent="0.25">
      <c r="A130" s="492">
        <v>8</v>
      </c>
      <c r="B130" s="442" t="s">
        <v>109</v>
      </c>
      <c r="C130" s="442"/>
      <c r="D130" s="442"/>
      <c r="E130" s="443"/>
      <c r="F130" s="444">
        <f t="shared" ref="F130" si="48">SUM(H130:L130)</f>
        <v>0</v>
      </c>
      <c r="G130" s="443"/>
      <c r="H130" s="443"/>
      <c r="I130" s="443"/>
      <c r="J130" s="443"/>
      <c r="K130" s="443"/>
      <c r="L130" s="443"/>
      <c r="M130" s="478"/>
      <c r="N130" s="479"/>
      <c r="O130" s="478"/>
      <c r="P130" s="479"/>
      <c r="Q130" s="480"/>
      <c r="R130" s="241"/>
      <c r="S130" s="241"/>
      <c r="T130" s="241"/>
    </row>
    <row r="131" spans="1:20" s="242" customFormat="1" x14ac:dyDescent="0.25">
      <c r="A131" s="756" t="s">
        <v>210</v>
      </c>
      <c r="B131" s="757"/>
      <c r="C131" s="758"/>
      <c r="D131" s="471"/>
      <c r="E131" s="472"/>
      <c r="F131" s="472"/>
      <c r="G131" s="472"/>
      <c r="H131" s="472"/>
      <c r="I131" s="472"/>
      <c r="J131" s="472"/>
      <c r="K131" s="472"/>
      <c r="L131" s="472"/>
      <c r="M131" s="473"/>
      <c r="N131" s="474"/>
      <c r="O131" s="473"/>
      <c r="P131" s="474"/>
      <c r="Q131" s="475"/>
      <c r="R131" s="241"/>
      <c r="S131" s="241"/>
      <c r="T131" s="241"/>
    </row>
    <row r="132" spans="1:20" s="242" customFormat="1" x14ac:dyDescent="0.25">
      <c r="A132" s="476">
        <f>+A130</f>
        <v>8</v>
      </c>
      <c r="B132" s="477" t="str">
        <f>+B130</f>
        <v>Ime i prezime</v>
      </c>
      <c r="C132" s="442"/>
      <c r="D132" s="442"/>
      <c r="E132" s="443"/>
      <c r="F132" s="444">
        <f>SUM(H132:L132)</f>
        <v>0</v>
      </c>
      <c r="G132" s="443"/>
      <c r="H132" s="443"/>
      <c r="I132" s="443"/>
      <c r="J132" s="443"/>
      <c r="K132" s="443"/>
      <c r="L132" s="443"/>
      <c r="M132" s="478"/>
      <c r="N132" s="479"/>
      <c r="O132" s="478"/>
      <c r="P132" s="479"/>
      <c r="Q132" s="480"/>
      <c r="R132" s="241"/>
      <c r="S132" s="241"/>
      <c r="T132" s="241"/>
    </row>
    <row r="133" spans="1:20" s="242" customFormat="1" ht="15.75" thickBot="1" x14ac:dyDescent="0.3">
      <c r="A133" s="481" t="s">
        <v>211</v>
      </c>
      <c r="B133" s="258"/>
      <c r="C133" s="258"/>
      <c r="D133" s="258"/>
      <c r="E133" s="459"/>
      <c r="F133" s="453"/>
      <c r="G133" s="453"/>
      <c r="H133" s="453"/>
      <c r="I133" s="453"/>
      <c r="J133" s="453"/>
      <c r="K133" s="453"/>
      <c r="L133" s="453"/>
      <c r="N133" s="241"/>
      <c r="P133" s="241"/>
      <c r="Q133" s="248"/>
      <c r="R133" s="241"/>
      <c r="S133" s="241"/>
      <c r="T133" s="241"/>
    </row>
    <row r="134" spans="1:20" s="491" customFormat="1" ht="15.75" thickBot="1" x14ac:dyDescent="0.3">
      <c r="A134" s="482">
        <f>+A130</f>
        <v>8</v>
      </c>
      <c r="B134" s="483" t="str">
        <f>+B130</f>
        <v>Ime i prezime</v>
      </c>
      <c r="C134" s="610"/>
      <c r="D134" s="485"/>
      <c r="E134" s="486">
        <f>+E130+E132</f>
        <v>0</v>
      </c>
      <c r="F134" s="487">
        <f t="shared" ref="F134" si="49">SUM(H134:L134)</f>
        <v>0</v>
      </c>
      <c r="G134" s="486">
        <f t="shared" ref="G134:L134" si="50">+G130+G132</f>
        <v>0</v>
      </c>
      <c r="H134" s="486">
        <f t="shared" si="50"/>
        <v>0</v>
      </c>
      <c r="I134" s="486">
        <f t="shared" si="50"/>
        <v>0</v>
      </c>
      <c r="J134" s="486">
        <f t="shared" si="50"/>
        <v>0</v>
      </c>
      <c r="K134" s="486">
        <f t="shared" si="50"/>
        <v>0</v>
      </c>
      <c r="L134" s="486">
        <f t="shared" si="50"/>
        <v>0</v>
      </c>
      <c r="M134" s="488" t="str">
        <f>IF(D134="","",IF(D134="Nije ocijenjen","",IF(D134="Ocijenjen",IF(F134&lt;10,"Član 17. stav 7. Kriterija",(K134+(L134/2))/(F134)))))</f>
        <v/>
      </c>
      <c r="N134" s="489" t="str">
        <f>IF(D134="","",IF(D134="Nije ocijenjen","",IF(D134="Ocijenjen",IF(M134="Član 17. stav 7. Kriterija","",IF(M134&gt;0.4,0,IF(M134&gt;0.3,8,IF(M134&gt;0.2,16,IF(M134&gt;0.1,24,IF(M134&lt;=0.1,30,)))))))))</f>
        <v/>
      </c>
      <c r="O134" s="488" t="str">
        <f t="shared" ref="O134" si="51">IF(D134="","",IF(D134="Nije ocijenjen","",IF(D134="Ocijenjen",IF(E134=0,"",((K134+J134+(L134/2))/(E134))))))</f>
        <v/>
      </c>
      <c r="P134" s="489" t="str">
        <f t="shared" ref="P134" si="52">IF(D134="","",IF(D134="Nije ocijenjen","",IF(D134="Ocijenjen",IF(O134&gt;0.2,0,IF(O134&gt;0.15,2,IF(O134&gt;0.1,4,IF(O134&gt;0.06,6,IF(O134&gt;0.03,8,IF(O134&lt;=0.03,10,)))))))))</f>
        <v/>
      </c>
      <c r="Q134" s="490" t="str">
        <f>IF(D134="","",IF(D134="Nije ocijenjen","",IF(D134="Ocijenjen",IF(M134="Član 17. stav 7. Kriterija",P134,N134+P134))))</f>
        <v/>
      </c>
      <c r="R134" s="248"/>
      <c r="S134" s="248"/>
      <c r="T134" s="248"/>
    </row>
    <row r="135" spans="1:20" s="242" customFormat="1" x14ac:dyDescent="0.25">
      <c r="A135" s="258"/>
      <c r="B135" s="258"/>
      <c r="C135" s="258"/>
      <c r="D135" s="258"/>
      <c r="E135" s="459"/>
      <c r="F135" s="453"/>
      <c r="G135" s="453"/>
      <c r="H135" s="453"/>
      <c r="I135" s="453"/>
      <c r="J135" s="453"/>
      <c r="K135" s="453"/>
      <c r="L135" s="453"/>
      <c r="N135" s="241"/>
      <c r="P135" s="241"/>
      <c r="Q135" s="248"/>
      <c r="R135" s="241"/>
      <c r="S135" s="241"/>
      <c r="T135" s="241"/>
    </row>
    <row r="136" spans="1:20" s="242" customFormat="1" x14ac:dyDescent="0.25">
      <c r="A136" s="756" t="s">
        <v>209</v>
      </c>
      <c r="B136" s="757"/>
      <c r="C136" s="758"/>
      <c r="D136" s="461"/>
      <c r="E136" s="462"/>
      <c r="F136" s="462"/>
      <c r="G136" s="463"/>
      <c r="H136" s="463"/>
      <c r="I136" s="463"/>
      <c r="J136" s="463"/>
      <c r="K136" s="463"/>
      <c r="L136" s="462"/>
      <c r="M136" s="464"/>
      <c r="N136" s="464"/>
      <c r="O136" s="464"/>
      <c r="P136" s="465"/>
      <c r="Q136" s="465"/>
      <c r="R136" s="241"/>
      <c r="S136" s="241"/>
      <c r="T136" s="241"/>
    </row>
    <row r="137" spans="1:20" s="242" customFormat="1" x14ac:dyDescent="0.25">
      <c r="A137" s="492">
        <v>9</v>
      </c>
      <c r="B137" s="442" t="s">
        <v>109</v>
      </c>
      <c r="C137" s="442"/>
      <c r="D137" s="442"/>
      <c r="E137" s="443"/>
      <c r="F137" s="444">
        <f t="shared" ref="F137" si="53">SUM(H137:L137)</f>
        <v>0</v>
      </c>
      <c r="G137" s="443"/>
      <c r="H137" s="443"/>
      <c r="I137" s="443"/>
      <c r="J137" s="443"/>
      <c r="K137" s="443"/>
      <c r="L137" s="443"/>
      <c r="M137" s="478"/>
      <c r="N137" s="479"/>
      <c r="O137" s="478"/>
      <c r="P137" s="479"/>
      <c r="Q137" s="480"/>
      <c r="R137" s="241"/>
      <c r="S137" s="241"/>
      <c r="T137" s="241"/>
    </row>
    <row r="138" spans="1:20" s="242" customFormat="1" x14ac:dyDescent="0.25">
      <c r="A138" s="756" t="s">
        <v>210</v>
      </c>
      <c r="B138" s="757"/>
      <c r="C138" s="758"/>
      <c r="D138" s="471"/>
      <c r="E138" s="472"/>
      <c r="F138" s="472"/>
      <c r="G138" s="472"/>
      <c r="H138" s="472"/>
      <c r="I138" s="472"/>
      <c r="J138" s="472"/>
      <c r="K138" s="472"/>
      <c r="L138" s="472"/>
      <c r="M138" s="473"/>
      <c r="N138" s="474"/>
      <c r="O138" s="473"/>
      <c r="P138" s="474"/>
      <c r="Q138" s="475"/>
      <c r="R138" s="241"/>
      <c r="S138" s="241"/>
      <c r="T138" s="241"/>
    </row>
    <row r="139" spans="1:20" s="242" customFormat="1" x14ac:dyDescent="0.25">
      <c r="A139" s="476">
        <f>+A137</f>
        <v>9</v>
      </c>
      <c r="B139" s="477" t="str">
        <f>+B137</f>
        <v>Ime i prezime</v>
      </c>
      <c r="C139" s="442"/>
      <c r="D139" s="442"/>
      <c r="E139" s="443"/>
      <c r="F139" s="444">
        <f t="shared" ref="F139" si="54">SUM(H139:L139)</f>
        <v>0</v>
      </c>
      <c r="G139" s="443"/>
      <c r="H139" s="443"/>
      <c r="I139" s="443"/>
      <c r="J139" s="443"/>
      <c r="K139" s="443"/>
      <c r="L139" s="443"/>
      <c r="M139" s="478"/>
      <c r="N139" s="479"/>
      <c r="O139" s="478"/>
      <c r="P139" s="479"/>
      <c r="Q139" s="480"/>
      <c r="R139" s="241"/>
      <c r="S139" s="241"/>
      <c r="T139" s="241"/>
    </row>
    <row r="140" spans="1:20" s="242" customFormat="1" ht="15.75" thickBot="1" x14ac:dyDescent="0.3">
      <c r="A140" s="481" t="s">
        <v>211</v>
      </c>
      <c r="B140" s="258"/>
      <c r="C140" s="258"/>
      <c r="D140" s="258"/>
      <c r="E140" s="459"/>
      <c r="F140" s="453"/>
      <c r="G140" s="453"/>
      <c r="H140" s="453"/>
      <c r="I140" s="453"/>
      <c r="J140" s="453"/>
      <c r="K140" s="453"/>
      <c r="L140" s="453"/>
      <c r="N140" s="241"/>
      <c r="P140" s="241"/>
      <c r="Q140" s="248"/>
      <c r="R140" s="241"/>
      <c r="S140" s="241"/>
      <c r="T140" s="241"/>
    </row>
    <row r="141" spans="1:20" s="491" customFormat="1" ht="15.75" thickBot="1" x14ac:dyDescent="0.3">
      <c r="A141" s="482">
        <f>+A137</f>
        <v>9</v>
      </c>
      <c r="B141" s="483" t="str">
        <f>+B137</f>
        <v>Ime i prezime</v>
      </c>
      <c r="C141" s="610"/>
      <c r="D141" s="485"/>
      <c r="E141" s="486">
        <f>+E137+E139</f>
        <v>0</v>
      </c>
      <c r="F141" s="487">
        <f t="shared" ref="F141" si="55">SUM(H141:L141)</f>
        <v>0</v>
      </c>
      <c r="G141" s="486">
        <f t="shared" ref="G141:L141" si="56">+G137+G139</f>
        <v>0</v>
      </c>
      <c r="H141" s="486">
        <f t="shared" si="56"/>
        <v>0</v>
      </c>
      <c r="I141" s="486">
        <f t="shared" si="56"/>
        <v>0</v>
      </c>
      <c r="J141" s="486">
        <f t="shared" si="56"/>
        <v>0</v>
      </c>
      <c r="K141" s="486">
        <f t="shared" si="56"/>
        <v>0</v>
      </c>
      <c r="L141" s="486">
        <f t="shared" si="56"/>
        <v>0</v>
      </c>
      <c r="M141" s="488" t="str">
        <f>IF(D141="","",IF(D141="Nije ocijenjen","",IF(D141="Ocijenjen",IF(F141&lt;10,"Član 17. stav 7. Kriterija",(K141+(L141/2))/(F141)))))</f>
        <v/>
      </c>
      <c r="N141" s="489" t="str">
        <f>IF(D141="","",IF(D141="Nije ocijenjen","",IF(D141="Ocijenjen",IF(M141="Član 17. stav 7. Kriterija","",IF(M141&gt;0.4,0,IF(M141&gt;0.3,8,IF(M141&gt;0.2,16,IF(M141&gt;0.1,24,IF(M141&lt;=0.1,30,)))))))))</f>
        <v/>
      </c>
      <c r="O141" s="488" t="str">
        <f t="shared" ref="O141" si="57">IF(D141="","",IF(D141="Nije ocijenjen","",IF(D141="Ocijenjen",IF(E141=0,"",((K141+J141+(L141/2))/(E141))))))</f>
        <v/>
      </c>
      <c r="P141" s="489" t="str">
        <f t="shared" ref="P141" si="58">IF(D141="","",IF(D141="Nije ocijenjen","",IF(D141="Ocijenjen",IF(O141&gt;0.2,0,IF(O141&gt;0.15,2,IF(O141&gt;0.1,4,IF(O141&gt;0.06,6,IF(O141&gt;0.03,8,IF(O141&lt;=0.03,10,)))))))))</f>
        <v/>
      </c>
      <c r="Q141" s="490" t="str">
        <f>IF(D141="","",IF(D141="Nije ocijenjen","",IF(D141="Ocijenjen",IF(M141="Član 17. stav 7. Kriterija",P141,N141+P141))))</f>
        <v/>
      </c>
      <c r="R141" s="248"/>
      <c r="S141" s="248"/>
      <c r="T141" s="248"/>
    </row>
    <row r="142" spans="1:20" s="242" customFormat="1" x14ac:dyDescent="0.25">
      <c r="A142" s="258"/>
      <c r="B142" s="258"/>
      <c r="C142" s="258"/>
      <c r="D142" s="258"/>
      <c r="E142" s="459"/>
      <c r="F142" s="453"/>
      <c r="G142" s="453"/>
      <c r="H142" s="453"/>
      <c r="I142" s="453"/>
      <c r="J142" s="453"/>
      <c r="K142" s="453"/>
      <c r="L142" s="453"/>
      <c r="N142" s="241"/>
      <c r="P142" s="241"/>
      <c r="Q142" s="248"/>
      <c r="R142" s="241"/>
      <c r="S142" s="241"/>
      <c r="T142" s="241"/>
    </row>
    <row r="143" spans="1:20" s="242" customFormat="1" x14ac:dyDescent="0.25">
      <c r="A143" s="756" t="s">
        <v>209</v>
      </c>
      <c r="B143" s="757"/>
      <c r="C143" s="758"/>
      <c r="D143" s="461"/>
      <c r="E143" s="462"/>
      <c r="F143" s="462"/>
      <c r="G143" s="463"/>
      <c r="H143" s="463"/>
      <c r="I143" s="463"/>
      <c r="J143" s="463"/>
      <c r="K143" s="463"/>
      <c r="L143" s="462"/>
      <c r="M143" s="464"/>
      <c r="N143" s="464"/>
      <c r="O143" s="464"/>
      <c r="P143" s="465"/>
      <c r="Q143" s="465"/>
      <c r="R143" s="241"/>
      <c r="S143" s="241"/>
      <c r="T143" s="241"/>
    </row>
    <row r="144" spans="1:20" s="242" customFormat="1" x14ac:dyDescent="0.25">
      <c r="A144" s="492">
        <v>10</v>
      </c>
      <c r="B144" s="442" t="s">
        <v>109</v>
      </c>
      <c r="C144" s="442"/>
      <c r="D144" s="442"/>
      <c r="E144" s="443"/>
      <c r="F144" s="444">
        <f t="shared" ref="F144" si="59">SUM(H144:L144)</f>
        <v>0</v>
      </c>
      <c r="G144" s="443"/>
      <c r="H144" s="443"/>
      <c r="I144" s="443"/>
      <c r="J144" s="443"/>
      <c r="K144" s="443"/>
      <c r="L144" s="443"/>
      <c r="M144" s="478"/>
      <c r="N144" s="479"/>
      <c r="O144" s="478"/>
      <c r="P144" s="479"/>
      <c r="Q144" s="480"/>
      <c r="R144" s="241"/>
      <c r="S144" s="241"/>
      <c r="T144" s="241"/>
    </row>
    <row r="145" spans="1:20" s="242" customFormat="1" x14ac:dyDescent="0.25">
      <c r="A145" s="756" t="s">
        <v>210</v>
      </c>
      <c r="B145" s="757"/>
      <c r="C145" s="758"/>
      <c r="D145" s="471"/>
      <c r="E145" s="472"/>
      <c r="F145" s="472"/>
      <c r="G145" s="472"/>
      <c r="H145" s="472"/>
      <c r="I145" s="472"/>
      <c r="J145" s="472"/>
      <c r="K145" s="472"/>
      <c r="L145" s="472"/>
      <c r="M145" s="473"/>
      <c r="N145" s="474"/>
      <c r="O145" s="473"/>
      <c r="P145" s="474"/>
      <c r="Q145" s="475"/>
      <c r="R145" s="241"/>
      <c r="S145" s="241"/>
      <c r="T145" s="241"/>
    </row>
    <row r="146" spans="1:20" s="242" customFormat="1" x14ac:dyDescent="0.25">
      <c r="A146" s="476">
        <f>+A144</f>
        <v>10</v>
      </c>
      <c r="B146" s="477" t="str">
        <f>+B144</f>
        <v>Ime i prezime</v>
      </c>
      <c r="C146" s="442"/>
      <c r="D146" s="442"/>
      <c r="E146" s="443"/>
      <c r="F146" s="444">
        <f t="shared" ref="F146" si="60">SUM(H146:L146)</f>
        <v>0</v>
      </c>
      <c r="G146" s="443"/>
      <c r="H146" s="443"/>
      <c r="I146" s="443"/>
      <c r="J146" s="443"/>
      <c r="K146" s="443"/>
      <c r="L146" s="443"/>
      <c r="M146" s="478"/>
      <c r="N146" s="479"/>
      <c r="O146" s="478"/>
      <c r="P146" s="479"/>
      <c r="Q146" s="480"/>
      <c r="R146" s="241"/>
      <c r="S146" s="241"/>
      <c r="T146" s="241"/>
    </row>
    <row r="147" spans="1:20" s="242" customFormat="1" ht="15.75" thickBot="1" x14ac:dyDescent="0.3">
      <c r="A147" s="481" t="s">
        <v>211</v>
      </c>
      <c r="B147" s="258"/>
      <c r="C147" s="258"/>
      <c r="D147" s="258"/>
      <c r="E147" s="459"/>
      <c r="F147" s="453"/>
      <c r="G147" s="453"/>
      <c r="H147" s="453"/>
      <c r="I147" s="453"/>
      <c r="J147" s="453"/>
      <c r="K147" s="453"/>
      <c r="L147" s="453"/>
      <c r="N147" s="241"/>
      <c r="P147" s="241"/>
      <c r="Q147" s="248"/>
      <c r="R147" s="241"/>
      <c r="S147" s="241"/>
      <c r="T147" s="241"/>
    </row>
    <row r="148" spans="1:20" s="491" customFormat="1" ht="15.75" thickBot="1" x14ac:dyDescent="0.3">
      <c r="A148" s="482">
        <f>+A144</f>
        <v>10</v>
      </c>
      <c r="B148" s="483" t="str">
        <f>+B144</f>
        <v>Ime i prezime</v>
      </c>
      <c r="C148" s="610"/>
      <c r="D148" s="485"/>
      <c r="E148" s="486">
        <f>+E144+E146</f>
        <v>0</v>
      </c>
      <c r="F148" s="487">
        <f t="shared" ref="F148" si="61">SUM(H148:L148)</f>
        <v>0</v>
      </c>
      <c r="G148" s="486">
        <f t="shared" ref="G148:L148" si="62">+G144+G146</f>
        <v>0</v>
      </c>
      <c r="H148" s="486">
        <f t="shared" si="62"/>
        <v>0</v>
      </c>
      <c r="I148" s="486">
        <f t="shared" si="62"/>
        <v>0</v>
      </c>
      <c r="J148" s="486">
        <f t="shared" si="62"/>
        <v>0</v>
      </c>
      <c r="K148" s="486">
        <f t="shared" si="62"/>
        <v>0</v>
      </c>
      <c r="L148" s="486">
        <f t="shared" si="62"/>
        <v>0</v>
      </c>
      <c r="M148" s="488" t="str">
        <f>IF(D148="","",IF(D148="Nije ocijenjen","",IF(D148="Ocijenjen",IF(F148&lt;10,"Član 17. stav 7. Kriterija",(K148+(L148/2))/(F148)))))</f>
        <v/>
      </c>
      <c r="N148" s="489" t="str">
        <f>IF(D148="","",IF(D148="Nije ocijenjen","",IF(D148="Ocijenjen",IF(M148="Član 17. stav 7. Kriterija","",IF(M148&gt;0.4,0,IF(M148&gt;0.3,8,IF(M148&gt;0.2,16,IF(M148&gt;0.1,24,IF(M148&lt;=0.1,30,)))))))))</f>
        <v/>
      </c>
      <c r="O148" s="488" t="str">
        <f t="shared" ref="O148" si="63">IF(D148="","",IF(D148="Nije ocijenjen","",IF(D148="Ocijenjen",IF(E148=0,"",((K148+J148+(L148/2))/(E148))))))</f>
        <v/>
      </c>
      <c r="P148" s="489" t="str">
        <f t="shared" ref="P148" si="64">IF(D148="","",IF(D148="Nije ocijenjen","",IF(D148="Ocijenjen",IF(O148&gt;0.2,0,IF(O148&gt;0.15,2,IF(O148&gt;0.1,4,IF(O148&gt;0.06,6,IF(O148&gt;0.03,8,IF(O148&lt;=0.03,10,)))))))))</f>
        <v/>
      </c>
      <c r="Q148" s="490" t="str">
        <f>IF(D148="","",IF(D148="Nije ocijenjen","",IF(D148="Ocijenjen",IF(M148="Član 17. stav 7. Kriterija",P148,N148+P148))))</f>
        <v/>
      </c>
      <c r="R148" s="248"/>
      <c r="S148" s="248"/>
      <c r="T148" s="248"/>
    </row>
    <row r="149" spans="1:20" s="242" customFormat="1" x14ac:dyDescent="0.25">
      <c r="A149" s="258"/>
      <c r="B149" s="258"/>
      <c r="C149" s="258"/>
      <c r="D149" s="258"/>
      <c r="E149" s="459"/>
      <c r="F149" s="453"/>
      <c r="G149" s="453"/>
      <c r="H149" s="453"/>
      <c r="I149" s="453"/>
      <c r="J149" s="453"/>
      <c r="K149" s="453"/>
      <c r="L149" s="453"/>
      <c r="N149" s="241"/>
      <c r="P149" s="241"/>
      <c r="Q149" s="248"/>
      <c r="R149" s="241"/>
      <c r="S149" s="241"/>
      <c r="T149" s="241"/>
    </row>
    <row r="150" spans="1:20" s="242" customFormat="1" x14ac:dyDescent="0.25">
      <c r="A150" s="258"/>
      <c r="B150" s="258"/>
      <c r="C150" s="258"/>
      <c r="D150" s="258"/>
      <c r="E150" s="459"/>
      <c r="F150" s="453"/>
      <c r="G150" s="453"/>
      <c r="H150" s="453"/>
      <c r="I150" s="453"/>
      <c r="J150" s="453"/>
      <c r="K150" s="453"/>
      <c r="L150" s="453"/>
      <c r="N150" s="241"/>
      <c r="P150" s="241"/>
      <c r="Q150" s="248"/>
      <c r="R150" s="241"/>
      <c r="S150" s="241"/>
      <c r="T150" s="241"/>
    </row>
    <row r="151" spans="1:20" s="242" customFormat="1" ht="31.5" customHeight="1" x14ac:dyDescent="0.25">
      <c r="A151" s="765" t="s">
        <v>204</v>
      </c>
      <c r="B151" s="765"/>
      <c r="C151" s="765"/>
      <c r="D151" s="765"/>
      <c r="E151" s="765"/>
      <c r="F151" s="765"/>
      <c r="G151" s="765"/>
      <c r="H151" s="765"/>
      <c r="I151" s="765"/>
      <c r="J151" s="765"/>
      <c r="K151" s="765"/>
      <c r="L151" s="765"/>
      <c r="M151" s="765"/>
      <c r="N151" s="765"/>
      <c r="O151" s="765"/>
      <c r="P151" s="765"/>
      <c r="Q151" s="765"/>
      <c r="R151" s="241"/>
      <c r="S151" s="241"/>
      <c r="T151" s="241"/>
    </row>
    <row r="152" spans="1:20" s="242" customFormat="1" ht="15" customHeight="1" x14ac:dyDescent="0.25">
      <c r="A152" s="525"/>
      <c r="B152" s="525"/>
      <c r="C152" s="525"/>
      <c r="D152" s="525"/>
      <c r="E152" s="525"/>
      <c r="F152" s="525"/>
      <c r="G152" s="525"/>
      <c r="H152" s="525"/>
      <c r="I152" s="525"/>
      <c r="J152" s="525"/>
      <c r="K152" s="525"/>
      <c r="L152" s="525"/>
      <c r="M152" s="525"/>
      <c r="N152" s="525"/>
      <c r="O152" s="525"/>
      <c r="P152" s="525"/>
      <c r="Q152" s="525"/>
      <c r="R152" s="241"/>
      <c r="S152" s="241"/>
      <c r="T152" s="241"/>
    </row>
    <row r="153" spans="1:20" s="494" customFormat="1" ht="15" customHeight="1" x14ac:dyDescent="0.2">
      <c r="A153" s="765" t="s">
        <v>247</v>
      </c>
      <c r="B153" s="765"/>
      <c r="C153" s="765"/>
      <c r="D153" s="765"/>
      <c r="E153" s="765"/>
      <c r="F153" s="765"/>
      <c r="G153" s="765"/>
      <c r="H153" s="765"/>
      <c r="I153" s="765"/>
      <c r="J153" s="765"/>
      <c r="K153" s="765"/>
      <c r="L153" s="765"/>
      <c r="M153" s="765"/>
      <c r="N153" s="765"/>
      <c r="O153" s="765"/>
      <c r="P153" s="765"/>
      <c r="Q153" s="765"/>
      <c r="R153" s="493"/>
      <c r="S153" s="493"/>
      <c r="T153" s="493"/>
    </row>
    <row r="154" spans="1:20" s="494" customFormat="1" ht="15" customHeight="1" x14ac:dyDescent="0.2">
      <c r="A154" s="765"/>
      <c r="B154" s="765"/>
      <c r="C154" s="765"/>
      <c r="D154" s="765"/>
      <c r="E154" s="765"/>
      <c r="F154" s="765"/>
      <c r="G154" s="765"/>
      <c r="H154" s="765"/>
      <c r="I154" s="765"/>
      <c r="J154" s="765"/>
      <c r="K154" s="765"/>
      <c r="L154" s="765"/>
      <c r="M154" s="765"/>
      <c r="N154" s="765"/>
      <c r="O154" s="765"/>
      <c r="P154" s="765"/>
      <c r="Q154" s="765"/>
      <c r="R154" s="493"/>
      <c r="S154" s="493"/>
      <c r="T154" s="493"/>
    </row>
    <row r="155" spans="1:20" s="260" customFormat="1" ht="15" customHeight="1" x14ac:dyDescent="0.25">
      <c r="A155" s="765"/>
      <c r="B155" s="765"/>
      <c r="C155" s="765"/>
      <c r="D155" s="765"/>
      <c r="E155" s="765"/>
      <c r="F155" s="765"/>
      <c r="G155" s="765"/>
      <c r="H155" s="765"/>
      <c r="I155" s="765"/>
      <c r="J155" s="765"/>
      <c r="K155" s="765"/>
      <c r="L155" s="765"/>
      <c r="M155" s="765"/>
      <c r="N155" s="765"/>
      <c r="O155" s="765"/>
      <c r="P155" s="765"/>
      <c r="Q155" s="765"/>
      <c r="R155" s="259"/>
      <c r="S155" s="259"/>
      <c r="T155" s="259"/>
    </row>
    <row r="156" spans="1:20" s="260" customFormat="1" ht="15" customHeight="1" x14ac:dyDescent="0.25">
      <c r="A156" s="525"/>
      <c r="B156" s="525"/>
      <c r="C156" s="525"/>
      <c r="D156" s="525"/>
      <c r="E156" s="525"/>
      <c r="F156" s="525"/>
      <c r="G156" s="525"/>
      <c r="H156" s="525"/>
      <c r="I156" s="525"/>
      <c r="J156" s="525"/>
      <c r="K156" s="525"/>
      <c r="L156" s="525"/>
      <c r="M156" s="525"/>
      <c r="N156" s="525"/>
      <c r="O156" s="525"/>
      <c r="P156" s="525"/>
      <c r="Q156" s="525"/>
      <c r="R156" s="259"/>
      <c r="S156" s="259"/>
      <c r="T156" s="259"/>
    </row>
    <row r="157" spans="1:20" s="260" customFormat="1" ht="15" customHeight="1" x14ac:dyDescent="0.25">
      <c r="A157" s="768" t="s">
        <v>205</v>
      </c>
      <c r="B157" s="768"/>
      <c r="C157" s="768"/>
      <c r="D157" s="768"/>
      <c r="E157" s="768"/>
      <c r="F157" s="768"/>
      <c r="G157" s="768"/>
      <c r="H157" s="768"/>
      <c r="I157" s="768"/>
      <c r="J157" s="768"/>
      <c r="K157" s="768"/>
      <c r="L157" s="768"/>
      <c r="M157" s="768"/>
      <c r="N157" s="768"/>
      <c r="O157" s="768"/>
      <c r="P157" s="768"/>
      <c r="Q157" s="768"/>
      <c r="R157" s="259"/>
      <c r="S157" s="259"/>
      <c r="T157" s="259"/>
    </row>
    <row r="158" spans="1:20" s="260" customFormat="1" ht="15" customHeight="1" x14ac:dyDescent="0.25">
      <c r="A158" s="526"/>
      <c r="B158" s="526"/>
      <c r="C158" s="526"/>
      <c r="D158" s="526"/>
      <c r="E158" s="526"/>
      <c r="F158" s="526"/>
      <c r="G158" s="526"/>
      <c r="H158" s="526"/>
      <c r="I158" s="526"/>
      <c r="J158" s="526"/>
      <c r="K158" s="526"/>
      <c r="L158" s="526"/>
      <c r="M158" s="526"/>
      <c r="N158" s="526"/>
      <c r="O158" s="526"/>
      <c r="P158" s="526"/>
      <c r="Q158" s="526"/>
      <c r="R158" s="259"/>
      <c r="S158" s="259"/>
      <c r="T158" s="259"/>
    </row>
    <row r="159" spans="1:20" s="496" customFormat="1" ht="36.75" customHeight="1" x14ac:dyDescent="0.2">
      <c r="A159" s="765" t="s">
        <v>248</v>
      </c>
      <c r="B159" s="765"/>
      <c r="C159" s="765"/>
      <c r="D159" s="765"/>
      <c r="E159" s="765"/>
      <c r="F159" s="765"/>
      <c r="G159" s="765"/>
      <c r="H159" s="765"/>
      <c r="I159" s="765"/>
      <c r="J159" s="765"/>
      <c r="K159" s="765"/>
      <c r="L159" s="765"/>
      <c r="M159" s="765"/>
      <c r="N159" s="765"/>
      <c r="O159" s="765"/>
      <c r="P159" s="765"/>
      <c r="Q159" s="765"/>
      <c r="R159" s="495"/>
      <c r="S159" s="495"/>
      <c r="T159" s="495"/>
    </row>
    <row r="160" spans="1:20" s="496" customFormat="1" ht="15" customHeight="1" x14ac:dyDescent="0.2">
      <c r="A160" s="525"/>
      <c r="B160" s="525"/>
      <c r="C160" s="525"/>
      <c r="D160" s="525"/>
      <c r="E160" s="525"/>
      <c r="F160" s="525"/>
      <c r="G160" s="525"/>
      <c r="H160" s="525"/>
      <c r="I160" s="525"/>
      <c r="J160" s="525"/>
      <c r="K160" s="525"/>
      <c r="L160" s="525"/>
      <c r="M160" s="525"/>
      <c r="N160" s="525"/>
      <c r="O160" s="525"/>
      <c r="P160" s="525"/>
      <c r="Q160" s="525"/>
      <c r="R160" s="495"/>
      <c r="S160" s="495"/>
      <c r="T160" s="495"/>
    </row>
    <row r="161" spans="1:20" s="496" customFormat="1" ht="61.5" customHeight="1" x14ac:dyDescent="0.2">
      <c r="A161" s="766" t="s">
        <v>235</v>
      </c>
      <c r="B161" s="767"/>
      <c r="C161" s="767"/>
      <c r="D161" s="767"/>
      <c r="E161" s="767"/>
      <c r="F161" s="767"/>
      <c r="G161" s="767"/>
      <c r="H161" s="767"/>
      <c r="I161" s="767"/>
      <c r="J161" s="767"/>
      <c r="K161" s="767"/>
      <c r="L161" s="767"/>
      <c r="M161" s="767"/>
      <c r="N161" s="767"/>
      <c r="O161" s="767"/>
      <c r="P161" s="767"/>
      <c r="Q161" s="767"/>
      <c r="R161" s="495"/>
      <c r="S161" s="495"/>
      <c r="T161" s="495"/>
    </row>
    <row r="162" spans="1:20" s="242" customFormat="1" x14ac:dyDescent="0.25">
      <c r="A162" s="258"/>
      <c r="B162" s="258"/>
      <c r="C162" s="258"/>
      <c r="D162" s="258"/>
      <c r="E162" s="459"/>
      <c r="F162" s="453"/>
      <c r="G162" s="453"/>
      <c r="H162" s="453"/>
      <c r="I162" s="453"/>
      <c r="J162" s="453"/>
      <c r="K162" s="453"/>
      <c r="L162" s="453"/>
      <c r="N162" s="241"/>
      <c r="P162" s="241"/>
      <c r="Q162" s="248"/>
      <c r="R162" s="241"/>
      <c r="S162" s="241"/>
      <c r="T162" s="241"/>
    </row>
    <row r="163" spans="1:20" s="242" customFormat="1" ht="144" customHeight="1" x14ac:dyDescent="0.25">
      <c r="A163" s="763" t="s">
        <v>271</v>
      </c>
      <c r="B163" s="763"/>
      <c r="C163" s="763"/>
      <c r="D163" s="763"/>
      <c r="E163" s="763"/>
      <c r="F163" s="763"/>
      <c r="G163" s="763"/>
      <c r="H163" s="763"/>
      <c r="I163" s="763"/>
      <c r="J163" s="763"/>
      <c r="K163" s="763"/>
      <c r="L163" s="763"/>
      <c r="M163" s="763"/>
      <c r="N163" s="763"/>
      <c r="O163" s="763"/>
      <c r="P163" s="763"/>
      <c r="Q163" s="763"/>
      <c r="R163" s="241"/>
      <c r="S163" s="241"/>
      <c r="T163" s="241"/>
    </row>
    <row r="164" spans="1:20" s="242" customFormat="1" ht="75" customHeight="1" x14ac:dyDescent="0.25">
      <c r="A164" s="764" t="s">
        <v>272</v>
      </c>
      <c r="B164" s="764"/>
      <c r="C164" s="764"/>
      <c r="D164" s="764"/>
      <c r="E164" s="764"/>
      <c r="F164" s="764"/>
      <c r="G164" s="764"/>
      <c r="H164" s="764"/>
      <c r="I164" s="764"/>
      <c r="J164" s="764"/>
      <c r="K164" s="764"/>
      <c r="L164" s="764"/>
      <c r="M164" s="764"/>
      <c r="N164" s="764"/>
      <c r="O164" s="764"/>
      <c r="P164" s="764"/>
      <c r="Q164" s="764"/>
      <c r="R164" s="241"/>
      <c r="S164" s="241"/>
      <c r="T164" s="241"/>
    </row>
    <row r="165" spans="1:20" s="242" customFormat="1" x14ac:dyDescent="0.25">
      <c r="A165" s="241"/>
      <c r="B165" s="241"/>
      <c r="C165" s="241"/>
      <c r="D165" s="241"/>
      <c r="E165" s="453"/>
      <c r="F165" s="453"/>
      <c r="G165" s="453"/>
      <c r="H165" s="453"/>
      <c r="I165" s="453"/>
      <c r="J165" s="453"/>
      <c r="K165" s="453"/>
      <c r="L165" s="453"/>
      <c r="N165" s="241"/>
      <c r="P165" s="241"/>
      <c r="Q165" s="248"/>
      <c r="R165" s="241"/>
      <c r="S165" s="241"/>
      <c r="T165" s="241"/>
    </row>
    <row r="166" spans="1:20" s="242" customFormat="1" x14ac:dyDescent="0.25">
      <c r="A166" s="241"/>
      <c r="B166" s="241"/>
      <c r="C166" s="241"/>
      <c r="D166" s="241"/>
      <c r="E166" s="453"/>
      <c r="F166" s="453"/>
      <c r="G166" s="453"/>
      <c r="H166" s="453"/>
      <c r="I166" s="453"/>
      <c r="J166" s="453"/>
      <c r="K166" s="453"/>
      <c r="L166" s="453"/>
      <c r="N166" s="241"/>
      <c r="P166" s="241"/>
      <c r="Q166" s="248"/>
      <c r="R166" s="241"/>
      <c r="S166" s="241"/>
      <c r="T166" s="241"/>
    </row>
    <row r="167" spans="1:20" s="242" customFormat="1" x14ac:dyDescent="0.25">
      <c r="A167" s="241"/>
      <c r="B167" s="241"/>
      <c r="C167" s="241"/>
      <c r="D167" s="241"/>
      <c r="E167" s="453"/>
      <c r="F167" s="453"/>
      <c r="G167" s="453"/>
      <c r="H167" s="453"/>
      <c r="I167" s="453"/>
      <c r="J167" s="453"/>
      <c r="K167" s="453"/>
      <c r="L167" s="453"/>
      <c r="N167" s="241"/>
      <c r="P167" s="241"/>
      <c r="Q167" s="248"/>
      <c r="R167" s="241"/>
      <c r="S167" s="241"/>
      <c r="T167" s="241"/>
    </row>
    <row r="168" spans="1:20" s="242" customFormat="1" x14ac:dyDescent="0.25">
      <c r="A168" s="241"/>
      <c r="B168" s="241"/>
      <c r="C168" s="241"/>
      <c r="D168" s="241"/>
      <c r="E168" s="453"/>
      <c r="F168" s="453"/>
      <c r="G168" s="453"/>
      <c r="H168" s="453"/>
      <c r="I168" s="453"/>
      <c r="J168" s="453"/>
      <c r="K168" s="453"/>
      <c r="L168" s="453"/>
      <c r="N168" s="241"/>
      <c r="P168" s="241"/>
      <c r="Q168" s="248"/>
      <c r="R168" s="241"/>
      <c r="S168" s="241"/>
      <c r="T168" s="241"/>
    </row>
    <row r="169" spans="1:20" s="242" customFormat="1" x14ac:dyDescent="0.25">
      <c r="A169" s="241"/>
      <c r="B169" s="241"/>
      <c r="C169" s="241"/>
      <c r="D169" s="241"/>
      <c r="E169" s="453"/>
      <c r="F169" s="453"/>
      <c r="G169" s="453"/>
      <c r="H169" s="453"/>
      <c r="I169" s="453"/>
      <c r="J169" s="453"/>
      <c r="K169" s="453"/>
      <c r="L169" s="453"/>
      <c r="N169" s="241"/>
      <c r="P169" s="241"/>
      <c r="Q169" s="248"/>
      <c r="R169" s="241"/>
      <c r="S169" s="241"/>
      <c r="T169" s="241"/>
    </row>
    <row r="170" spans="1:20" s="242" customFormat="1" x14ac:dyDescent="0.25">
      <c r="A170" s="241"/>
      <c r="B170" s="241"/>
      <c r="C170" s="241"/>
      <c r="D170" s="241"/>
      <c r="E170" s="453"/>
      <c r="F170" s="453"/>
      <c r="G170" s="453"/>
      <c r="H170" s="453"/>
      <c r="I170" s="453"/>
      <c r="J170" s="453"/>
      <c r="K170" s="453"/>
      <c r="L170" s="453"/>
      <c r="N170" s="241"/>
      <c r="P170" s="241"/>
      <c r="Q170" s="248"/>
      <c r="R170" s="241"/>
      <c r="S170" s="241"/>
      <c r="T170" s="241"/>
    </row>
    <row r="171" spans="1:20" s="242" customFormat="1" x14ac:dyDescent="0.25">
      <c r="A171" s="241"/>
      <c r="B171" s="241"/>
      <c r="C171" s="241"/>
      <c r="D171" s="241"/>
      <c r="E171" s="453"/>
      <c r="F171" s="453"/>
      <c r="G171" s="453"/>
      <c r="H171" s="453"/>
      <c r="I171" s="453"/>
      <c r="J171" s="453"/>
      <c r="K171" s="453"/>
      <c r="L171" s="453"/>
      <c r="N171" s="241"/>
      <c r="P171" s="241"/>
      <c r="Q171" s="248"/>
      <c r="R171" s="241"/>
      <c r="S171" s="241"/>
      <c r="T171" s="241"/>
    </row>
    <row r="172" spans="1:20" s="242" customFormat="1" x14ac:dyDescent="0.25">
      <c r="A172" s="241"/>
      <c r="B172" s="241"/>
      <c r="C172" s="241"/>
      <c r="D172" s="241"/>
      <c r="E172" s="453"/>
      <c r="F172" s="453"/>
      <c r="G172" s="453"/>
      <c r="H172" s="453"/>
      <c r="I172" s="453"/>
      <c r="J172" s="453"/>
      <c r="K172" s="453"/>
      <c r="L172" s="453"/>
      <c r="N172" s="241"/>
      <c r="P172" s="241"/>
      <c r="Q172" s="248"/>
      <c r="R172" s="241"/>
      <c r="S172" s="241"/>
      <c r="T172" s="241"/>
    </row>
  </sheetData>
  <sheetProtection algorithmName="SHA-512" hashValue="NMCgYbxZU/9SQEUHbPZDtCaCNV32kn8MxBuNjSHeSu8jJ+sh0NOdiK8SplTzLoDk1hALOg6kMj62ILMXz2MSGw==" saltValue="ypWYnIo4TsFfvhkR6VYsvA==" spinCount="100000" sheet="1" objects="1" scenarios="1"/>
  <mergeCells count="46">
    <mergeCell ref="A163:Q163"/>
    <mergeCell ref="A164:Q164"/>
    <mergeCell ref="A159:Q159"/>
    <mergeCell ref="A161:Q161"/>
    <mergeCell ref="A143:C143"/>
    <mergeCell ref="A145:C145"/>
    <mergeCell ref="A151:Q151"/>
    <mergeCell ref="A153:Q155"/>
    <mergeCell ref="A157:Q157"/>
    <mergeCell ref="A138:C138"/>
    <mergeCell ref="A101:C101"/>
    <mergeCell ref="A103:C103"/>
    <mergeCell ref="A108:C108"/>
    <mergeCell ref="A110:C110"/>
    <mergeCell ref="A115:C115"/>
    <mergeCell ref="A117:C117"/>
    <mergeCell ref="A122:C122"/>
    <mergeCell ref="A124:C124"/>
    <mergeCell ref="A129:C129"/>
    <mergeCell ref="A131:C131"/>
    <mergeCell ref="A136:C136"/>
    <mergeCell ref="A96:C96"/>
    <mergeCell ref="M5:M6"/>
    <mergeCell ref="N5:N6"/>
    <mergeCell ref="O5:O6"/>
    <mergeCell ref="P5:P6"/>
    <mergeCell ref="A80:C80"/>
    <mergeCell ref="A82:C82"/>
    <mergeCell ref="A87:C87"/>
    <mergeCell ref="A89:C89"/>
    <mergeCell ref="A94:C94"/>
    <mergeCell ref="Q5:Q6"/>
    <mergeCell ref="A75:C75"/>
    <mergeCell ref="M75:Q75"/>
    <mergeCell ref="G5:G6"/>
    <mergeCell ref="H5:H6"/>
    <mergeCell ref="I5:I6"/>
    <mergeCell ref="J5:J6"/>
    <mergeCell ref="K5:K6"/>
    <mergeCell ref="L5:L6"/>
    <mergeCell ref="A5:A6"/>
    <mergeCell ref="B5:B6"/>
    <mergeCell ref="C5:C6"/>
    <mergeCell ref="D5:D6"/>
    <mergeCell ref="E5:E6"/>
    <mergeCell ref="F5:F6"/>
  </mergeCells>
  <dataValidations count="4">
    <dataValidation type="list" allowBlank="1" showInputMessage="1" showErrorMessage="1" sqref="D9 D81 D85">
      <formula1>$U$16:$U$17</formula1>
    </dataValidation>
    <dataValidation type="list" allowBlank="1" showInputMessage="1" showErrorMessage="1" sqref="C8:D8 C4:D4">
      <formula1>#REF!</formula1>
    </dataValidation>
    <dataValidation type="list" allowBlank="1" showInputMessage="1" showErrorMessage="1" sqref="D10:D73 D109 D111 D83 D106 D102 D104 D92 D88 D90 D99 D95 D97 D113 D116 D118 D120 D123 D125 D127 D130 D132 D134 D137 D139 D141 D144 D146 D148">
      <formula1>$U$9:$U$10</formula1>
    </dataValidation>
    <dataValidation type="list" allowBlank="1" showInputMessage="1" showErrorMessage="1" sqref="C10:C73 C83 C88 C90 C92 C95 C97 C99 C102 C104 C106 C109 C111 C113 C116 C118 C120 C123 C125 C127 C130 C132 C134 C137 C139 C141 C144 C146 C148">
      <formula1>$S$10:$S$13</formula1>
    </dataValidation>
  </dataValidations>
  <pageMargins left="0.7" right="0.7" top="0.75" bottom="0.75" header="0.3" footer="0.3"/>
  <pageSetup paperSize="9" scale="17" orientation="landscape" r:id="rId1"/>
  <extLst>
    <ext xmlns:x14="http://schemas.microsoft.com/office/spreadsheetml/2009/9/main" uri="{78C0D931-6437-407d-A8EE-F0AAD7539E65}">
      <x14:conditionalFormattings>
        <x14:conditionalFormatting xmlns:xm="http://schemas.microsoft.com/office/excel/2006/main">
          <x14:cfRule type="expression" priority="9" id="{B5E37586-CC42-49AF-B769-BD2BA5F393B6}">
            <xm:f>$M$75&lt;&gt;'Tabela III'!$J$23</xm:f>
            <x14:dxf>
              <fill>
                <patternFill>
                  <bgColor rgb="FFFF0000"/>
                </patternFill>
              </fill>
            </x14:dxf>
          </x14:cfRule>
          <xm:sqref>M75:Q75</xm:sqref>
        </x14:conditionalFormatting>
        <x14:conditionalFormatting xmlns:xm="http://schemas.microsoft.com/office/excel/2006/main">
          <x14:cfRule type="expression" priority="8" id="{64D5F078-AE1B-4BC4-8BC6-B48E4D12E76F}">
            <xm:f>$E$75&lt;&gt;'Tabela III'!$B$23</xm:f>
            <x14:dxf>
              <fill>
                <patternFill>
                  <bgColor rgb="FFFF0000"/>
                </patternFill>
              </fill>
            </x14:dxf>
          </x14:cfRule>
          <xm:sqref>E75</xm:sqref>
        </x14:conditionalFormatting>
        <x14:conditionalFormatting xmlns:xm="http://schemas.microsoft.com/office/excel/2006/main">
          <x14:cfRule type="expression" priority="7" id="{6CE9BE7E-24CD-4F8E-864C-1D06068F39F5}">
            <xm:f>$F$75&lt;&gt;'Tabela III'!$C$23</xm:f>
            <x14:dxf>
              <fill>
                <patternFill>
                  <bgColor rgb="FFFF0000"/>
                </patternFill>
              </fill>
            </x14:dxf>
          </x14:cfRule>
          <xm:sqref>F75</xm:sqref>
        </x14:conditionalFormatting>
        <x14:conditionalFormatting xmlns:xm="http://schemas.microsoft.com/office/excel/2006/main">
          <x14:cfRule type="expression" priority="6" id="{71D25C17-3870-4429-B62E-36DFBBF1D1A6}">
            <xm:f>$G$75&lt;&gt;'Tabela III'!$D$23</xm:f>
            <x14:dxf>
              <fill>
                <patternFill>
                  <bgColor rgb="FFFF0000"/>
                </patternFill>
              </fill>
            </x14:dxf>
          </x14:cfRule>
          <xm:sqref>G75</xm:sqref>
        </x14:conditionalFormatting>
        <x14:conditionalFormatting xmlns:xm="http://schemas.microsoft.com/office/excel/2006/main">
          <x14:cfRule type="expression" priority="5" id="{97157DA6-5A69-4C69-9267-344F350BA940}">
            <xm:f>$H$75&lt;&gt;'Tabela III'!$E$23</xm:f>
            <x14:dxf>
              <fill>
                <patternFill>
                  <bgColor rgb="FFFF0000"/>
                </patternFill>
              </fill>
            </x14:dxf>
          </x14:cfRule>
          <xm:sqref>H75</xm:sqref>
        </x14:conditionalFormatting>
        <x14:conditionalFormatting xmlns:xm="http://schemas.microsoft.com/office/excel/2006/main">
          <x14:cfRule type="expression" priority="4" id="{D1D7EDC4-CB4E-44FF-80B7-7D08EDBADAC7}">
            <xm:f>$I$75&lt;&gt;'Tabela III'!$F$23</xm:f>
            <x14:dxf>
              <fill>
                <patternFill>
                  <bgColor rgb="FFFF0000"/>
                </patternFill>
              </fill>
            </x14:dxf>
          </x14:cfRule>
          <xm:sqref>I75</xm:sqref>
        </x14:conditionalFormatting>
        <x14:conditionalFormatting xmlns:xm="http://schemas.microsoft.com/office/excel/2006/main">
          <x14:cfRule type="expression" priority="3" id="{16A1D0E6-19AC-449D-B3FD-DF118AD6F77E}">
            <xm:f>$J$75&lt;&gt;'Tabela III'!$G$23</xm:f>
            <x14:dxf>
              <fill>
                <patternFill>
                  <bgColor rgb="FFFF0000"/>
                </patternFill>
              </fill>
            </x14:dxf>
          </x14:cfRule>
          <xm:sqref>J75</xm:sqref>
        </x14:conditionalFormatting>
        <x14:conditionalFormatting xmlns:xm="http://schemas.microsoft.com/office/excel/2006/main">
          <x14:cfRule type="expression" priority="2" id="{86D212B5-0B1E-4D5E-9894-0D1DA5FF2F80}">
            <xm:f>$K$75&lt;&gt;'Tabela III'!$H$23</xm:f>
            <x14:dxf>
              <fill>
                <patternFill>
                  <bgColor rgb="FFFF0000"/>
                </patternFill>
              </fill>
            </x14:dxf>
          </x14:cfRule>
          <xm:sqref>K75</xm:sqref>
        </x14:conditionalFormatting>
        <x14:conditionalFormatting xmlns:xm="http://schemas.microsoft.com/office/excel/2006/main">
          <x14:cfRule type="expression" priority="1" id="{26C4CA61-34C9-4BB7-9FAA-80E0912706FB}">
            <xm:f>$L$75&lt;&gt;'Tabela III'!$I$23</xm:f>
            <x14:dxf>
              <fill>
                <patternFill>
                  <bgColor rgb="FFFF0000"/>
                </patternFill>
              </fill>
            </x14:dxf>
          </x14:cfRule>
          <xm:sqref>L75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58" zoomScale="80" zoomScaleNormal="80" zoomScaleSheetLayoutView="58" workbookViewId="0">
      <selection activeCell="R80" sqref="R80"/>
    </sheetView>
  </sheetViews>
  <sheetFormatPr defaultRowHeight="15" x14ac:dyDescent="0.25"/>
  <cols>
    <col min="1" max="2" width="7.28515625" style="241" customWidth="1"/>
    <col min="3" max="4" width="19" style="241" customWidth="1"/>
    <col min="5" max="5" width="10.42578125" style="241" customWidth="1"/>
    <col min="6" max="6" width="7.5703125" style="241" customWidth="1"/>
    <col min="7" max="7" width="8.140625" style="241" customWidth="1"/>
    <col min="8" max="8" width="8.85546875" style="241" customWidth="1"/>
    <col min="9" max="9" width="9.7109375" style="241" customWidth="1"/>
    <col min="10" max="10" width="9" style="241" customWidth="1"/>
    <col min="11" max="11" width="11.42578125" style="241" customWidth="1"/>
    <col min="12" max="12" width="8.5703125" style="241" customWidth="1"/>
    <col min="13" max="13" width="9.28515625" style="241" customWidth="1"/>
    <col min="14" max="14" width="10.85546875" style="242" customWidth="1"/>
    <col min="15" max="15" width="11.140625" style="241" customWidth="1"/>
    <col min="16" max="16" width="9.42578125" style="242" customWidth="1"/>
    <col min="17" max="17" width="10.140625" style="241" customWidth="1"/>
    <col min="18" max="18" width="9.5703125" style="248" customWidth="1"/>
    <col min="19" max="19" width="0" style="241" hidden="1" customWidth="1"/>
    <col min="20" max="21" width="9.140625" style="241" hidden="1" customWidth="1"/>
    <col min="22" max="22" width="9.140625" style="242" hidden="1" customWidth="1"/>
    <col min="23" max="23" width="0" style="242" hidden="1" customWidth="1"/>
    <col min="24" max="16384" width="9.140625" style="241"/>
  </cols>
  <sheetData>
    <row r="1" spans="1:22" ht="42" customHeight="1" x14ac:dyDescent="0.25">
      <c r="A1" s="520" t="s">
        <v>164</v>
      </c>
      <c r="B1" s="520" t="s">
        <v>163</v>
      </c>
      <c r="C1" s="520" t="s">
        <v>165</v>
      </c>
      <c r="D1" s="520" t="s">
        <v>168</v>
      </c>
      <c r="E1" s="261" t="s">
        <v>179</v>
      </c>
      <c r="F1" s="497" t="s">
        <v>180</v>
      </c>
      <c r="G1" s="212" t="s">
        <v>181</v>
      </c>
      <c r="H1" s="498" t="s">
        <v>182</v>
      </c>
      <c r="I1" s="498" t="s">
        <v>183</v>
      </c>
      <c r="J1" s="498" t="s">
        <v>82</v>
      </c>
      <c r="K1" s="497" t="s">
        <v>184</v>
      </c>
      <c r="L1" s="498" t="s">
        <v>185</v>
      </c>
      <c r="M1" s="498" t="s">
        <v>186</v>
      </c>
      <c r="N1" s="497" t="s">
        <v>187</v>
      </c>
      <c r="O1" s="497" t="s">
        <v>188</v>
      </c>
      <c r="P1" s="497" t="s">
        <v>189</v>
      </c>
      <c r="Q1" s="497" t="s">
        <v>190</v>
      </c>
      <c r="R1" s="497" t="s">
        <v>191</v>
      </c>
      <c r="S1" s="499" t="s">
        <v>189</v>
      </c>
    </row>
    <row r="2" spans="1:22" x14ac:dyDescent="0.25">
      <c r="A2" s="521">
        <f>+'Tabela I'!$F$2</f>
        <v>0</v>
      </c>
      <c r="B2" s="521">
        <f>+'Tabela I'!$F$1</f>
        <v>2023</v>
      </c>
      <c r="C2" s="522" t="str">
        <f>+'Tabela IIIa'!B9</f>
        <v/>
      </c>
      <c r="D2" s="522" t="str">
        <f>+'Tabela IIIa'!C9</f>
        <v>Predsjednik suda *</v>
      </c>
      <c r="E2" s="522">
        <f>+'Tabela IIIa'!D9</f>
        <v>0</v>
      </c>
      <c r="F2" s="522">
        <f>+'Tabela IIIa'!E9</f>
        <v>0</v>
      </c>
      <c r="G2" s="522">
        <f>+'Tabela IIIa'!F9</f>
        <v>0</v>
      </c>
      <c r="H2" s="522">
        <f>+'Tabela IIIa'!G9</f>
        <v>0</v>
      </c>
      <c r="I2" s="522">
        <f>+'Tabela IIIa'!H9</f>
        <v>0</v>
      </c>
      <c r="J2" s="522">
        <f>+'Tabela IIIa'!I9</f>
        <v>0</v>
      </c>
      <c r="K2" s="522">
        <f>+'Tabela IIIa'!J9</f>
        <v>0</v>
      </c>
      <c r="L2" s="522">
        <f>+'Tabela IIIa'!K9</f>
        <v>0</v>
      </c>
      <c r="M2" s="522">
        <f>+'Tabela IIIa'!L9</f>
        <v>0</v>
      </c>
      <c r="N2" s="522" t="str">
        <f>+'Tabela IIIa'!M9</f>
        <v/>
      </c>
      <c r="O2" s="522" t="str">
        <f>+'Tabela IIIa'!N9</f>
        <v/>
      </c>
      <c r="P2" s="522" t="str">
        <f>+'Tabela IIIa'!O9</f>
        <v/>
      </c>
      <c r="Q2" s="522" t="str">
        <f>+'Tabela IIIa'!P9</f>
        <v/>
      </c>
      <c r="R2" s="522" t="str">
        <f>+'Tabela IIIa'!Q9</f>
        <v/>
      </c>
      <c r="V2" s="200" t="s">
        <v>138</v>
      </c>
    </row>
    <row r="3" spans="1:22" x14ac:dyDescent="0.25">
      <c r="A3" s="521">
        <f>+'Tabela I'!$F$2</f>
        <v>0</v>
      </c>
      <c r="B3" s="521">
        <f>+'Tabela I'!$F$1</f>
        <v>2023</v>
      </c>
      <c r="C3" s="522" t="str">
        <f>+'Tabela IIIa'!B10</f>
        <v/>
      </c>
      <c r="D3" s="522">
        <f>+'Tabela IIIa'!C10</f>
        <v>0</v>
      </c>
      <c r="E3" s="522">
        <f>+'Tabela IIIa'!D10</f>
        <v>0</v>
      </c>
      <c r="F3" s="522">
        <f>+'Tabela IIIa'!E10</f>
        <v>0</v>
      </c>
      <c r="G3" s="522">
        <f>+'Tabela IIIa'!F10</f>
        <v>0</v>
      </c>
      <c r="H3" s="522">
        <f>+'Tabela IIIa'!G10</f>
        <v>0</v>
      </c>
      <c r="I3" s="522">
        <f>+'Tabela IIIa'!H10</f>
        <v>0</v>
      </c>
      <c r="J3" s="522">
        <f>+'Tabela IIIa'!I10</f>
        <v>0</v>
      </c>
      <c r="K3" s="522">
        <f>+'Tabela IIIa'!J10</f>
        <v>0</v>
      </c>
      <c r="L3" s="522">
        <f>+'Tabela IIIa'!K10</f>
        <v>0</v>
      </c>
      <c r="M3" s="522">
        <f>+'Tabela IIIa'!L10</f>
        <v>0</v>
      </c>
      <c r="N3" s="522" t="str">
        <f>+'Tabela IIIa'!M10</f>
        <v/>
      </c>
      <c r="O3" s="522" t="str">
        <f>+'Tabela IIIa'!N10</f>
        <v/>
      </c>
      <c r="P3" s="522" t="str">
        <f>+'Tabela IIIa'!O10</f>
        <v/>
      </c>
      <c r="Q3" s="522" t="str">
        <f>+'Tabela IIIa'!P10</f>
        <v/>
      </c>
      <c r="R3" s="522" t="str">
        <f>+'Tabela IIIa'!Q10</f>
        <v/>
      </c>
      <c r="T3" s="241" t="s">
        <v>114</v>
      </c>
      <c r="V3" s="200" t="s">
        <v>139</v>
      </c>
    </row>
    <row r="4" spans="1:22" x14ac:dyDescent="0.25">
      <c r="A4" s="521">
        <f>+'Tabela I'!$F$2</f>
        <v>0</v>
      </c>
      <c r="B4" s="521">
        <f>+'Tabela I'!$F$1</f>
        <v>2023</v>
      </c>
      <c r="C4" s="522" t="str">
        <f>+'Tabela IIIa'!B11</f>
        <v/>
      </c>
      <c r="D4" s="522">
        <f>+'Tabela IIIa'!C11</f>
        <v>0</v>
      </c>
      <c r="E4" s="522">
        <f>+'Tabela IIIa'!D11</f>
        <v>0</v>
      </c>
      <c r="F4" s="522">
        <f>+'Tabela IIIa'!E11</f>
        <v>0</v>
      </c>
      <c r="G4" s="522">
        <f>+'Tabela IIIa'!F11</f>
        <v>0</v>
      </c>
      <c r="H4" s="522">
        <f>+'Tabela IIIa'!G11</f>
        <v>0</v>
      </c>
      <c r="I4" s="522">
        <f>+'Tabela IIIa'!H11</f>
        <v>0</v>
      </c>
      <c r="J4" s="522">
        <f>+'Tabela IIIa'!I11</f>
        <v>0</v>
      </c>
      <c r="K4" s="522">
        <f>+'Tabela IIIa'!J11</f>
        <v>0</v>
      </c>
      <c r="L4" s="522">
        <f>+'Tabela IIIa'!K11</f>
        <v>0</v>
      </c>
      <c r="M4" s="522">
        <f>+'Tabela IIIa'!L11</f>
        <v>0</v>
      </c>
      <c r="N4" s="522" t="str">
        <f>+'Tabela IIIa'!M11</f>
        <v/>
      </c>
      <c r="O4" s="522" t="str">
        <f>+'Tabela IIIa'!N11</f>
        <v/>
      </c>
      <c r="P4" s="522" t="str">
        <f>+'Tabela IIIa'!O11</f>
        <v/>
      </c>
      <c r="Q4" s="522" t="str">
        <f>+'Tabela IIIa'!P11</f>
        <v/>
      </c>
      <c r="R4" s="522" t="str">
        <f>+'Tabela IIIa'!Q11</f>
        <v/>
      </c>
      <c r="T4" s="241" t="s">
        <v>115</v>
      </c>
    </row>
    <row r="5" spans="1:22" x14ac:dyDescent="0.25">
      <c r="A5" s="521">
        <f>+'Tabela I'!$F$2</f>
        <v>0</v>
      </c>
      <c r="B5" s="521">
        <f>+'Tabela I'!$F$1</f>
        <v>2023</v>
      </c>
      <c r="C5" s="522" t="str">
        <f>+'Tabela IIIa'!B12</f>
        <v/>
      </c>
      <c r="D5" s="522">
        <f>+'Tabela IIIa'!C12</f>
        <v>0</v>
      </c>
      <c r="E5" s="522">
        <f>+'Tabela IIIa'!D12</f>
        <v>0</v>
      </c>
      <c r="F5" s="522">
        <f>+'Tabela IIIa'!E12</f>
        <v>0</v>
      </c>
      <c r="G5" s="522">
        <f>+'Tabela IIIa'!F12</f>
        <v>0</v>
      </c>
      <c r="H5" s="522">
        <f>+'Tabela IIIa'!G12</f>
        <v>0</v>
      </c>
      <c r="I5" s="522">
        <f>+'Tabela IIIa'!H12</f>
        <v>0</v>
      </c>
      <c r="J5" s="522">
        <f>+'Tabela IIIa'!I12</f>
        <v>0</v>
      </c>
      <c r="K5" s="522">
        <f>+'Tabela IIIa'!J12</f>
        <v>0</v>
      </c>
      <c r="L5" s="522">
        <f>+'Tabela IIIa'!K12</f>
        <v>0</v>
      </c>
      <c r="M5" s="522">
        <f>+'Tabela IIIa'!L12</f>
        <v>0</v>
      </c>
      <c r="N5" s="522" t="str">
        <f>+'Tabela IIIa'!M12</f>
        <v/>
      </c>
      <c r="O5" s="522" t="str">
        <f>+'Tabela IIIa'!N12</f>
        <v/>
      </c>
      <c r="P5" s="522" t="str">
        <f>+'Tabela IIIa'!O12</f>
        <v/>
      </c>
      <c r="Q5" s="522" t="str">
        <f>+'Tabela IIIa'!P12</f>
        <v/>
      </c>
      <c r="R5" s="522" t="str">
        <f>+'Tabela IIIa'!Q12</f>
        <v/>
      </c>
    </row>
    <row r="6" spans="1:22" x14ac:dyDescent="0.25">
      <c r="A6" s="521">
        <f>+'Tabela I'!$F$2</f>
        <v>0</v>
      </c>
      <c r="B6" s="521">
        <f>+'Tabela I'!$F$1</f>
        <v>2023</v>
      </c>
      <c r="C6" s="522" t="str">
        <f>+'Tabela IIIa'!B13</f>
        <v/>
      </c>
      <c r="D6" s="522">
        <f>+'Tabela IIIa'!C13</f>
        <v>0</v>
      </c>
      <c r="E6" s="522">
        <f>+'Tabela IIIa'!D13</f>
        <v>0</v>
      </c>
      <c r="F6" s="522">
        <f>+'Tabela IIIa'!E13</f>
        <v>0</v>
      </c>
      <c r="G6" s="522">
        <f>+'Tabela IIIa'!F13</f>
        <v>0</v>
      </c>
      <c r="H6" s="522">
        <f>+'Tabela IIIa'!G13</f>
        <v>0</v>
      </c>
      <c r="I6" s="522">
        <f>+'Tabela IIIa'!H13</f>
        <v>0</v>
      </c>
      <c r="J6" s="522">
        <f>+'Tabela IIIa'!I13</f>
        <v>0</v>
      </c>
      <c r="K6" s="522">
        <f>+'Tabela IIIa'!J13</f>
        <v>0</v>
      </c>
      <c r="L6" s="522">
        <f>+'Tabela IIIa'!K13</f>
        <v>0</v>
      </c>
      <c r="M6" s="522">
        <f>+'Tabela IIIa'!L13</f>
        <v>0</v>
      </c>
      <c r="N6" s="522" t="str">
        <f>+'Tabela IIIa'!M13</f>
        <v/>
      </c>
      <c r="O6" s="522" t="str">
        <f>+'Tabela IIIa'!N13</f>
        <v/>
      </c>
      <c r="P6" s="522" t="str">
        <f>+'Tabela IIIa'!O13</f>
        <v/>
      </c>
      <c r="Q6" s="522" t="str">
        <f>+'Tabela IIIa'!P13</f>
        <v/>
      </c>
      <c r="R6" s="522" t="str">
        <f>+'Tabela IIIa'!Q13</f>
        <v/>
      </c>
    </row>
    <row r="7" spans="1:22" x14ac:dyDescent="0.25">
      <c r="A7" s="521">
        <f>+'Tabela I'!$F$2</f>
        <v>0</v>
      </c>
      <c r="B7" s="521">
        <f>+'Tabela I'!$F$1</f>
        <v>2023</v>
      </c>
      <c r="C7" s="522" t="str">
        <f>+'Tabela IIIa'!B14</f>
        <v/>
      </c>
      <c r="D7" s="522">
        <f>+'Tabela IIIa'!C14</f>
        <v>0</v>
      </c>
      <c r="E7" s="522">
        <f>+'Tabela IIIa'!D14</f>
        <v>0</v>
      </c>
      <c r="F7" s="522">
        <f>+'Tabela IIIa'!E14</f>
        <v>0</v>
      </c>
      <c r="G7" s="522">
        <f>+'Tabela IIIa'!F14</f>
        <v>0</v>
      </c>
      <c r="H7" s="522">
        <f>+'Tabela IIIa'!G14</f>
        <v>0</v>
      </c>
      <c r="I7" s="522">
        <f>+'Tabela IIIa'!H14</f>
        <v>0</v>
      </c>
      <c r="J7" s="522">
        <f>+'Tabela IIIa'!I14</f>
        <v>0</v>
      </c>
      <c r="K7" s="522">
        <f>+'Tabela IIIa'!J14</f>
        <v>0</v>
      </c>
      <c r="L7" s="522">
        <f>+'Tabela IIIa'!K14</f>
        <v>0</v>
      </c>
      <c r="M7" s="522">
        <f>+'Tabela IIIa'!L14</f>
        <v>0</v>
      </c>
      <c r="N7" s="522" t="str">
        <f>+'Tabela IIIa'!M14</f>
        <v/>
      </c>
      <c r="O7" s="522" t="str">
        <f>+'Tabela IIIa'!N14</f>
        <v/>
      </c>
      <c r="P7" s="522" t="str">
        <f>+'Tabela IIIa'!O14</f>
        <v/>
      </c>
      <c r="Q7" s="522" t="str">
        <f>+'Tabela IIIa'!P14</f>
        <v/>
      </c>
      <c r="R7" s="522" t="str">
        <f>+'Tabela IIIa'!Q14</f>
        <v/>
      </c>
    </row>
    <row r="8" spans="1:22" x14ac:dyDescent="0.25">
      <c r="A8" s="521">
        <f>+'Tabela I'!$F$2</f>
        <v>0</v>
      </c>
      <c r="B8" s="521">
        <f>+'Tabela I'!$F$1</f>
        <v>2023</v>
      </c>
      <c r="C8" s="522" t="str">
        <f>+'Tabela IIIa'!B15</f>
        <v/>
      </c>
      <c r="D8" s="522">
        <f>+'Tabela IIIa'!C15</f>
        <v>0</v>
      </c>
      <c r="E8" s="522">
        <f>+'Tabela IIIa'!D15</f>
        <v>0</v>
      </c>
      <c r="F8" s="522">
        <f>+'Tabela IIIa'!E15</f>
        <v>0</v>
      </c>
      <c r="G8" s="522">
        <f>+'Tabela IIIa'!F15</f>
        <v>0</v>
      </c>
      <c r="H8" s="522">
        <f>+'Tabela IIIa'!G15</f>
        <v>0</v>
      </c>
      <c r="I8" s="522">
        <f>+'Tabela IIIa'!H15</f>
        <v>0</v>
      </c>
      <c r="J8" s="522">
        <f>+'Tabela IIIa'!I15</f>
        <v>0</v>
      </c>
      <c r="K8" s="522">
        <f>+'Tabela IIIa'!J15</f>
        <v>0</v>
      </c>
      <c r="L8" s="522">
        <f>+'Tabela IIIa'!K15</f>
        <v>0</v>
      </c>
      <c r="M8" s="522">
        <f>+'Tabela IIIa'!L15</f>
        <v>0</v>
      </c>
      <c r="N8" s="522" t="str">
        <f>+'Tabela IIIa'!M15</f>
        <v/>
      </c>
      <c r="O8" s="522" t="str">
        <f>+'Tabela IIIa'!N15</f>
        <v/>
      </c>
      <c r="P8" s="522" t="str">
        <f>+'Tabela IIIa'!O15</f>
        <v/>
      </c>
      <c r="Q8" s="522" t="str">
        <f>+'Tabela IIIa'!P15</f>
        <v/>
      </c>
      <c r="R8" s="522" t="str">
        <f>+'Tabela IIIa'!Q15</f>
        <v/>
      </c>
    </row>
    <row r="9" spans="1:22" x14ac:dyDescent="0.25">
      <c r="A9" s="521">
        <f>+'Tabela I'!$F$2</f>
        <v>0</v>
      </c>
      <c r="B9" s="521">
        <f>+'Tabela I'!$F$1</f>
        <v>2023</v>
      </c>
      <c r="C9" s="522" t="str">
        <f>+'Tabela IIIa'!B16</f>
        <v/>
      </c>
      <c r="D9" s="522">
        <f>+'Tabela IIIa'!C16</f>
        <v>0</v>
      </c>
      <c r="E9" s="522">
        <f>+'Tabela IIIa'!D16</f>
        <v>0</v>
      </c>
      <c r="F9" s="522">
        <f>+'Tabela IIIa'!E16</f>
        <v>0</v>
      </c>
      <c r="G9" s="522">
        <f>+'Tabela IIIa'!F16</f>
        <v>0</v>
      </c>
      <c r="H9" s="522">
        <f>+'Tabela IIIa'!G16</f>
        <v>0</v>
      </c>
      <c r="I9" s="522">
        <f>+'Tabela IIIa'!H16</f>
        <v>0</v>
      </c>
      <c r="J9" s="522">
        <f>+'Tabela IIIa'!I16</f>
        <v>0</v>
      </c>
      <c r="K9" s="522">
        <f>+'Tabela IIIa'!J16</f>
        <v>0</v>
      </c>
      <c r="L9" s="522">
        <f>+'Tabela IIIa'!K16</f>
        <v>0</v>
      </c>
      <c r="M9" s="522">
        <f>+'Tabela IIIa'!L16</f>
        <v>0</v>
      </c>
      <c r="N9" s="522" t="str">
        <f>+'Tabela IIIa'!M16</f>
        <v/>
      </c>
      <c r="O9" s="522" t="str">
        <f>+'Tabela IIIa'!N16</f>
        <v/>
      </c>
      <c r="P9" s="522" t="str">
        <f>+'Tabela IIIa'!O16</f>
        <v/>
      </c>
      <c r="Q9" s="522" t="str">
        <f>+'Tabela IIIa'!P16</f>
        <v/>
      </c>
      <c r="R9" s="522" t="str">
        <f>+'Tabela IIIa'!Q16</f>
        <v/>
      </c>
    </row>
    <row r="10" spans="1:22" x14ac:dyDescent="0.25">
      <c r="A10" s="521">
        <f>+'Tabela I'!$F$2</f>
        <v>0</v>
      </c>
      <c r="B10" s="521">
        <f>+'Tabela I'!$F$1</f>
        <v>2023</v>
      </c>
      <c r="C10" s="522" t="str">
        <f>+'Tabela IIIa'!B17</f>
        <v/>
      </c>
      <c r="D10" s="522">
        <f>+'Tabela IIIa'!C17</f>
        <v>0</v>
      </c>
      <c r="E10" s="522">
        <f>+'Tabela IIIa'!D17</f>
        <v>0</v>
      </c>
      <c r="F10" s="522">
        <f>+'Tabela IIIa'!E17</f>
        <v>0</v>
      </c>
      <c r="G10" s="522">
        <f>+'Tabela IIIa'!F17</f>
        <v>0</v>
      </c>
      <c r="H10" s="522">
        <f>+'Tabela IIIa'!G17</f>
        <v>0</v>
      </c>
      <c r="I10" s="522">
        <f>+'Tabela IIIa'!H17</f>
        <v>0</v>
      </c>
      <c r="J10" s="522">
        <f>+'Tabela IIIa'!I17</f>
        <v>0</v>
      </c>
      <c r="K10" s="522">
        <f>+'Tabela IIIa'!J17</f>
        <v>0</v>
      </c>
      <c r="L10" s="522">
        <f>+'Tabela IIIa'!K17</f>
        <v>0</v>
      </c>
      <c r="M10" s="522">
        <f>+'Tabela IIIa'!L17</f>
        <v>0</v>
      </c>
      <c r="N10" s="522" t="str">
        <f>+'Tabela IIIa'!M17</f>
        <v/>
      </c>
      <c r="O10" s="522" t="str">
        <f>+'Tabela IIIa'!N17</f>
        <v/>
      </c>
      <c r="P10" s="522" t="str">
        <f>+'Tabela IIIa'!O17</f>
        <v/>
      </c>
      <c r="Q10" s="522" t="str">
        <f>+'Tabela IIIa'!P17</f>
        <v/>
      </c>
      <c r="R10" s="522" t="str">
        <f>+'Tabela IIIa'!Q17</f>
        <v/>
      </c>
    </row>
    <row r="11" spans="1:22" x14ac:dyDescent="0.25">
      <c r="A11" s="521">
        <f>+'Tabela I'!$F$2</f>
        <v>0</v>
      </c>
      <c r="B11" s="521">
        <f>+'Tabela I'!$F$1</f>
        <v>2023</v>
      </c>
      <c r="C11" s="522" t="str">
        <f>+'Tabela IIIa'!B18</f>
        <v/>
      </c>
      <c r="D11" s="522">
        <f>+'Tabela IIIa'!C18</f>
        <v>0</v>
      </c>
      <c r="E11" s="522">
        <f>+'Tabela IIIa'!D18</f>
        <v>0</v>
      </c>
      <c r="F11" s="522">
        <f>+'Tabela IIIa'!E18</f>
        <v>0</v>
      </c>
      <c r="G11" s="522">
        <f>+'Tabela IIIa'!F18</f>
        <v>0</v>
      </c>
      <c r="H11" s="522">
        <f>+'Tabela IIIa'!G18</f>
        <v>0</v>
      </c>
      <c r="I11" s="522">
        <f>+'Tabela IIIa'!H18</f>
        <v>0</v>
      </c>
      <c r="J11" s="522">
        <f>+'Tabela IIIa'!I18</f>
        <v>0</v>
      </c>
      <c r="K11" s="522">
        <f>+'Tabela IIIa'!J18</f>
        <v>0</v>
      </c>
      <c r="L11" s="522">
        <f>+'Tabela IIIa'!K18</f>
        <v>0</v>
      </c>
      <c r="M11" s="522">
        <f>+'Tabela IIIa'!L18</f>
        <v>0</v>
      </c>
      <c r="N11" s="522" t="str">
        <f>+'Tabela IIIa'!M18</f>
        <v/>
      </c>
      <c r="O11" s="522" t="str">
        <f>+'Tabela IIIa'!N18</f>
        <v/>
      </c>
      <c r="P11" s="522" t="str">
        <f>+'Tabela IIIa'!O18</f>
        <v/>
      </c>
      <c r="Q11" s="522" t="str">
        <f>+'Tabela IIIa'!P18</f>
        <v/>
      </c>
      <c r="R11" s="522" t="str">
        <f>+'Tabela IIIa'!Q18</f>
        <v/>
      </c>
    </row>
    <row r="12" spans="1:22" x14ac:dyDescent="0.25">
      <c r="A12" s="521">
        <f>+'Tabela I'!$F$2</f>
        <v>0</v>
      </c>
      <c r="B12" s="521">
        <f>+'Tabela I'!$F$1</f>
        <v>2023</v>
      </c>
      <c r="C12" s="522" t="str">
        <f>+'Tabela IIIa'!B19</f>
        <v/>
      </c>
      <c r="D12" s="522">
        <f>+'Tabela IIIa'!C19</f>
        <v>0</v>
      </c>
      <c r="E12" s="522">
        <f>+'Tabela IIIa'!D19</f>
        <v>0</v>
      </c>
      <c r="F12" s="522">
        <f>+'Tabela IIIa'!E19</f>
        <v>0</v>
      </c>
      <c r="G12" s="522">
        <f>+'Tabela IIIa'!F19</f>
        <v>0</v>
      </c>
      <c r="H12" s="522">
        <f>+'Tabela IIIa'!G19</f>
        <v>0</v>
      </c>
      <c r="I12" s="522">
        <f>+'Tabela IIIa'!H19</f>
        <v>0</v>
      </c>
      <c r="J12" s="522">
        <f>+'Tabela IIIa'!I19</f>
        <v>0</v>
      </c>
      <c r="K12" s="522">
        <f>+'Tabela IIIa'!J19</f>
        <v>0</v>
      </c>
      <c r="L12" s="522">
        <f>+'Tabela IIIa'!K19</f>
        <v>0</v>
      </c>
      <c r="M12" s="522">
        <f>+'Tabela IIIa'!L19</f>
        <v>0</v>
      </c>
      <c r="N12" s="522" t="str">
        <f>+'Tabela IIIa'!M19</f>
        <v/>
      </c>
      <c r="O12" s="522" t="str">
        <f>+'Tabela IIIa'!N19</f>
        <v/>
      </c>
      <c r="P12" s="522" t="str">
        <f>+'Tabela IIIa'!O19</f>
        <v/>
      </c>
      <c r="Q12" s="522" t="str">
        <f>+'Tabela IIIa'!P19</f>
        <v/>
      </c>
      <c r="R12" s="522" t="str">
        <f>+'Tabela IIIa'!Q19</f>
        <v/>
      </c>
    </row>
    <row r="13" spans="1:22" x14ac:dyDescent="0.25">
      <c r="A13" s="521">
        <f>+'Tabela I'!$F$2</f>
        <v>0</v>
      </c>
      <c r="B13" s="521">
        <f>+'Tabela I'!$F$1</f>
        <v>2023</v>
      </c>
      <c r="C13" s="522" t="str">
        <f>+'Tabela IIIa'!B20</f>
        <v/>
      </c>
      <c r="D13" s="522">
        <f>+'Tabela IIIa'!C20</f>
        <v>0</v>
      </c>
      <c r="E13" s="522">
        <f>+'Tabela IIIa'!D20</f>
        <v>0</v>
      </c>
      <c r="F13" s="522">
        <f>+'Tabela IIIa'!E20</f>
        <v>0</v>
      </c>
      <c r="G13" s="522">
        <f>+'Tabela IIIa'!F20</f>
        <v>0</v>
      </c>
      <c r="H13" s="522">
        <f>+'Tabela IIIa'!G20</f>
        <v>0</v>
      </c>
      <c r="I13" s="522">
        <f>+'Tabela IIIa'!H20</f>
        <v>0</v>
      </c>
      <c r="J13" s="522">
        <f>+'Tabela IIIa'!I20</f>
        <v>0</v>
      </c>
      <c r="K13" s="522">
        <f>+'Tabela IIIa'!J20</f>
        <v>0</v>
      </c>
      <c r="L13" s="522">
        <f>+'Tabela IIIa'!K20</f>
        <v>0</v>
      </c>
      <c r="M13" s="522">
        <f>+'Tabela IIIa'!L20</f>
        <v>0</v>
      </c>
      <c r="N13" s="522" t="str">
        <f>+'Tabela IIIa'!M20</f>
        <v/>
      </c>
      <c r="O13" s="522" t="str">
        <f>+'Tabela IIIa'!N20</f>
        <v/>
      </c>
      <c r="P13" s="522" t="str">
        <f>+'Tabela IIIa'!O20</f>
        <v/>
      </c>
      <c r="Q13" s="522" t="str">
        <f>+'Tabela IIIa'!P20</f>
        <v/>
      </c>
      <c r="R13" s="522" t="str">
        <f>+'Tabela IIIa'!Q20</f>
        <v/>
      </c>
    </row>
    <row r="14" spans="1:22" x14ac:dyDescent="0.25">
      <c r="A14" s="521">
        <f>+'Tabela I'!$F$2</f>
        <v>0</v>
      </c>
      <c r="B14" s="521">
        <f>+'Tabela I'!$F$1</f>
        <v>2023</v>
      </c>
      <c r="C14" s="522" t="str">
        <f>+'Tabela IIIa'!B21</f>
        <v/>
      </c>
      <c r="D14" s="522">
        <f>+'Tabela IIIa'!C21</f>
        <v>0</v>
      </c>
      <c r="E14" s="522">
        <f>+'Tabela IIIa'!D21</f>
        <v>0</v>
      </c>
      <c r="F14" s="522">
        <f>+'Tabela IIIa'!E21</f>
        <v>0</v>
      </c>
      <c r="G14" s="522">
        <f>+'Tabela IIIa'!F21</f>
        <v>0</v>
      </c>
      <c r="H14" s="522">
        <f>+'Tabela IIIa'!G21</f>
        <v>0</v>
      </c>
      <c r="I14" s="522">
        <f>+'Tabela IIIa'!H21</f>
        <v>0</v>
      </c>
      <c r="J14" s="522">
        <f>+'Tabela IIIa'!I21</f>
        <v>0</v>
      </c>
      <c r="K14" s="522">
        <f>+'Tabela IIIa'!J21</f>
        <v>0</v>
      </c>
      <c r="L14" s="522">
        <f>+'Tabela IIIa'!K21</f>
        <v>0</v>
      </c>
      <c r="M14" s="522">
        <f>+'Tabela IIIa'!L21</f>
        <v>0</v>
      </c>
      <c r="N14" s="522" t="str">
        <f>+'Tabela IIIa'!M21</f>
        <v/>
      </c>
      <c r="O14" s="522" t="str">
        <f>+'Tabela IIIa'!N21</f>
        <v/>
      </c>
      <c r="P14" s="522" t="str">
        <f>+'Tabela IIIa'!O21</f>
        <v/>
      </c>
      <c r="Q14" s="522" t="str">
        <f>+'Tabela IIIa'!P21</f>
        <v/>
      </c>
      <c r="R14" s="522" t="str">
        <f>+'Tabela IIIa'!Q21</f>
        <v/>
      </c>
    </row>
    <row r="15" spans="1:22" x14ac:dyDescent="0.25">
      <c r="A15" s="521">
        <f>+'Tabela I'!$F$2</f>
        <v>0</v>
      </c>
      <c r="B15" s="521">
        <f>+'Tabela I'!$F$1</f>
        <v>2023</v>
      </c>
      <c r="C15" s="522" t="str">
        <f>+'Tabela IIIa'!B22</f>
        <v/>
      </c>
      <c r="D15" s="522">
        <f>+'Tabela IIIa'!C22</f>
        <v>0</v>
      </c>
      <c r="E15" s="522">
        <f>+'Tabela IIIa'!D22</f>
        <v>0</v>
      </c>
      <c r="F15" s="522">
        <f>+'Tabela IIIa'!E22</f>
        <v>0</v>
      </c>
      <c r="G15" s="522">
        <f>+'Tabela IIIa'!F22</f>
        <v>0</v>
      </c>
      <c r="H15" s="522">
        <f>+'Tabela IIIa'!G22</f>
        <v>0</v>
      </c>
      <c r="I15" s="522">
        <f>+'Tabela IIIa'!H22</f>
        <v>0</v>
      </c>
      <c r="J15" s="522">
        <f>+'Tabela IIIa'!I22</f>
        <v>0</v>
      </c>
      <c r="K15" s="522">
        <f>+'Tabela IIIa'!J22</f>
        <v>0</v>
      </c>
      <c r="L15" s="522">
        <f>+'Tabela IIIa'!K22</f>
        <v>0</v>
      </c>
      <c r="M15" s="522">
        <f>+'Tabela IIIa'!L22</f>
        <v>0</v>
      </c>
      <c r="N15" s="522" t="str">
        <f>+'Tabela IIIa'!M22</f>
        <v/>
      </c>
      <c r="O15" s="522" t="str">
        <f>+'Tabela IIIa'!N22</f>
        <v/>
      </c>
      <c r="P15" s="522" t="str">
        <f>+'Tabela IIIa'!O22</f>
        <v/>
      </c>
      <c r="Q15" s="522" t="str">
        <f>+'Tabela IIIa'!P22</f>
        <v/>
      </c>
      <c r="R15" s="522" t="str">
        <f>+'Tabela IIIa'!Q22</f>
        <v/>
      </c>
    </row>
    <row r="16" spans="1:22" x14ac:dyDescent="0.25">
      <c r="A16" s="521">
        <f>+'Tabela I'!$F$2</f>
        <v>0</v>
      </c>
      <c r="B16" s="521">
        <f>+'Tabela I'!$F$1</f>
        <v>2023</v>
      </c>
      <c r="C16" s="522" t="str">
        <f>+'Tabela IIIa'!B23</f>
        <v/>
      </c>
      <c r="D16" s="522">
        <f>+'Tabela IIIa'!C23</f>
        <v>0</v>
      </c>
      <c r="E16" s="522">
        <f>+'Tabela IIIa'!D23</f>
        <v>0</v>
      </c>
      <c r="F16" s="522">
        <f>+'Tabela IIIa'!E23</f>
        <v>0</v>
      </c>
      <c r="G16" s="522">
        <f>+'Tabela IIIa'!F23</f>
        <v>0</v>
      </c>
      <c r="H16" s="522">
        <f>+'Tabela IIIa'!G23</f>
        <v>0</v>
      </c>
      <c r="I16" s="522">
        <f>+'Tabela IIIa'!H23</f>
        <v>0</v>
      </c>
      <c r="J16" s="522">
        <f>+'Tabela IIIa'!I23</f>
        <v>0</v>
      </c>
      <c r="K16" s="522">
        <f>+'Tabela IIIa'!J23</f>
        <v>0</v>
      </c>
      <c r="L16" s="522">
        <f>+'Tabela IIIa'!K23</f>
        <v>0</v>
      </c>
      <c r="M16" s="522">
        <f>+'Tabela IIIa'!L23</f>
        <v>0</v>
      </c>
      <c r="N16" s="522" t="str">
        <f>+'Tabela IIIa'!M23</f>
        <v/>
      </c>
      <c r="O16" s="522" t="str">
        <f>+'Tabela IIIa'!N23</f>
        <v/>
      </c>
      <c r="P16" s="522" t="str">
        <f>+'Tabela IIIa'!O23</f>
        <v/>
      </c>
      <c r="Q16" s="522" t="str">
        <f>+'Tabela IIIa'!P23</f>
        <v/>
      </c>
      <c r="R16" s="522" t="str">
        <f>+'Tabela IIIa'!Q23</f>
        <v/>
      </c>
    </row>
    <row r="17" spans="1:18" x14ac:dyDescent="0.25">
      <c r="A17" s="521">
        <f>+'Tabela I'!$F$2</f>
        <v>0</v>
      </c>
      <c r="B17" s="521">
        <f>+'Tabela I'!$F$1</f>
        <v>2023</v>
      </c>
      <c r="C17" s="522" t="str">
        <f>+'Tabela IIIa'!B24</f>
        <v/>
      </c>
      <c r="D17" s="522">
        <f>+'Tabela IIIa'!C24</f>
        <v>0</v>
      </c>
      <c r="E17" s="522">
        <f>+'Tabela IIIa'!D24</f>
        <v>0</v>
      </c>
      <c r="F17" s="522">
        <f>+'Tabela IIIa'!E24</f>
        <v>0</v>
      </c>
      <c r="G17" s="522">
        <f>+'Tabela IIIa'!F24</f>
        <v>0</v>
      </c>
      <c r="H17" s="522">
        <f>+'Tabela IIIa'!G24</f>
        <v>0</v>
      </c>
      <c r="I17" s="522">
        <f>+'Tabela IIIa'!H24</f>
        <v>0</v>
      </c>
      <c r="J17" s="522">
        <f>+'Tabela IIIa'!I24</f>
        <v>0</v>
      </c>
      <c r="K17" s="522">
        <f>+'Tabela IIIa'!J24</f>
        <v>0</v>
      </c>
      <c r="L17" s="522">
        <f>+'Tabela IIIa'!K24</f>
        <v>0</v>
      </c>
      <c r="M17" s="522">
        <f>+'Tabela IIIa'!L24</f>
        <v>0</v>
      </c>
      <c r="N17" s="522" t="str">
        <f>+'Tabela IIIa'!M24</f>
        <v/>
      </c>
      <c r="O17" s="522" t="str">
        <f>+'Tabela IIIa'!N24</f>
        <v/>
      </c>
      <c r="P17" s="522" t="str">
        <f>+'Tabela IIIa'!O24</f>
        <v/>
      </c>
      <c r="Q17" s="522" t="str">
        <f>+'Tabela IIIa'!P24</f>
        <v/>
      </c>
      <c r="R17" s="522" t="str">
        <f>+'Tabela IIIa'!Q24</f>
        <v/>
      </c>
    </row>
    <row r="18" spans="1:18" x14ac:dyDescent="0.25">
      <c r="A18" s="521">
        <f>+'Tabela I'!$F$2</f>
        <v>0</v>
      </c>
      <c r="B18" s="521">
        <f>+'Tabela I'!$F$1</f>
        <v>2023</v>
      </c>
      <c r="C18" s="522" t="str">
        <f>+'Tabela IIIa'!B25</f>
        <v/>
      </c>
      <c r="D18" s="522">
        <f>+'Tabela IIIa'!C25</f>
        <v>0</v>
      </c>
      <c r="E18" s="522">
        <f>+'Tabela IIIa'!D25</f>
        <v>0</v>
      </c>
      <c r="F18" s="522">
        <f>+'Tabela IIIa'!E25</f>
        <v>0</v>
      </c>
      <c r="G18" s="522">
        <f>+'Tabela IIIa'!F25</f>
        <v>0</v>
      </c>
      <c r="H18" s="522">
        <f>+'Tabela IIIa'!G25</f>
        <v>0</v>
      </c>
      <c r="I18" s="522">
        <f>+'Tabela IIIa'!H25</f>
        <v>0</v>
      </c>
      <c r="J18" s="522">
        <f>+'Tabela IIIa'!I25</f>
        <v>0</v>
      </c>
      <c r="K18" s="522">
        <f>+'Tabela IIIa'!J25</f>
        <v>0</v>
      </c>
      <c r="L18" s="522">
        <f>+'Tabela IIIa'!K25</f>
        <v>0</v>
      </c>
      <c r="M18" s="522">
        <f>+'Tabela IIIa'!L25</f>
        <v>0</v>
      </c>
      <c r="N18" s="522" t="str">
        <f>+'Tabela IIIa'!M25</f>
        <v/>
      </c>
      <c r="O18" s="522" t="str">
        <f>+'Tabela IIIa'!N25</f>
        <v/>
      </c>
      <c r="P18" s="522" t="str">
        <f>+'Tabela IIIa'!O25</f>
        <v/>
      </c>
      <c r="Q18" s="522" t="str">
        <f>+'Tabela IIIa'!P25</f>
        <v/>
      </c>
      <c r="R18" s="522" t="str">
        <f>+'Tabela IIIa'!Q25</f>
        <v/>
      </c>
    </row>
    <row r="19" spans="1:18" x14ac:dyDescent="0.25">
      <c r="A19" s="521">
        <f>+'Tabela I'!$F$2</f>
        <v>0</v>
      </c>
      <c r="B19" s="521">
        <f>+'Tabela I'!$F$1</f>
        <v>2023</v>
      </c>
      <c r="C19" s="522" t="str">
        <f>+'Tabela IIIa'!B26</f>
        <v/>
      </c>
      <c r="D19" s="522">
        <f>+'Tabela IIIa'!C26</f>
        <v>0</v>
      </c>
      <c r="E19" s="522">
        <f>+'Tabela IIIa'!D26</f>
        <v>0</v>
      </c>
      <c r="F19" s="522">
        <f>+'Tabela IIIa'!E26</f>
        <v>0</v>
      </c>
      <c r="G19" s="522">
        <f>+'Tabela IIIa'!F26</f>
        <v>0</v>
      </c>
      <c r="H19" s="522">
        <f>+'Tabela IIIa'!G26</f>
        <v>0</v>
      </c>
      <c r="I19" s="522">
        <f>+'Tabela IIIa'!H26</f>
        <v>0</v>
      </c>
      <c r="J19" s="522">
        <f>+'Tabela IIIa'!I26</f>
        <v>0</v>
      </c>
      <c r="K19" s="522">
        <f>+'Tabela IIIa'!J26</f>
        <v>0</v>
      </c>
      <c r="L19" s="522">
        <f>+'Tabela IIIa'!K26</f>
        <v>0</v>
      </c>
      <c r="M19" s="522">
        <f>+'Tabela IIIa'!L26</f>
        <v>0</v>
      </c>
      <c r="N19" s="522" t="str">
        <f>+'Tabela IIIa'!M26</f>
        <v/>
      </c>
      <c r="O19" s="522" t="str">
        <f>+'Tabela IIIa'!N26</f>
        <v/>
      </c>
      <c r="P19" s="522" t="str">
        <f>+'Tabela IIIa'!O26</f>
        <v/>
      </c>
      <c r="Q19" s="522" t="str">
        <f>+'Tabela IIIa'!P26</f>
        <v/>
      </c>
      <c r="R19" s="522" t="str">
        <f>+'Tabela IIIa'!Q26</f>
        <v/>
      </c>
    </row>
    <row r="20" spans="1:18" x14ac:dyDescent="0.25">
      <c r="A20" s="521">
        <f>+'Tabela I'!$F$2</f>
        <v>0</v>
      </c>
      <c r="B20" s="521">
        <f>+'Tabela I'!$F$1</f>
        <v>2023</v>
      </c>
      <c r="C20" s="522" t="str">
        <f>+'Tabela IIIa'!B27</f>
        <v/>
      </c>
      <c r="D20" s="522">
        <f>+'Tabela IIIa'!C27</f>
        <v>0</v>
      </c>
      <c r="E20" s="522">
        <f>+'Tabela IIIa'!D27</f>
        <v>0</v>
      </c>
      <c r="F20" s="522">
        <f>+'Tabela IIIa'!E27</f>
        <v>0</v>
      </c>
      <c r="G20" s="522">
        <f>+'Tabela IIIa'!F27</f>
        <v>0</v>
      </c>
      <c r="H20" s="522">
        <f>+'Tabela IIIa'!G27</f>
        <v>0</v>
      </c>
      <c r="I20" s="522">
        <f>+'Tabela IIIa'!H27</f>
        <v>0</v>
      </c>
      <c r="J20" s="522">
        <f>+'Tabela IIIa'!I27</f>
        <v>0</v>
      </c>
      <c r="K20" s="522">
        <f>+'Tabela IIIa'!J27</f>
        <v>0</v>
      </c>
      <c r="L20" s="522">
        <f>+'Tabela IIIa'!K27</f>
        <v>0</v>
      </c>
      <c r="M20" s="522">
        <f>+'Tabela IIIa'!L27</f>
        <v>0</v>
      </c>
      <c r="N20" s="522" t="str">
        <f>+'Tabela IIIa'!M27</f>
        <v/>
      </c>
      <c r="O20" s="522" t="str">
        <f>+'Tabela IIIa'!N27</f>
        <v/>
      </c>
      <c r="P20" s="522" t="str">
        <f>+'Tabela IIIa'!O27</f>
        <v/>
      </c>
      <c r="Q20" s="522" t="str">
        <f>+'Tabela IIIa'!P27</f>
        <v/>
      </c>
      <c r="R20" s="522" t="str">
        <f>+'Tabela IIIa'!Q27</f>
        <v/>
      </c>
    </row>
    <row r="21" spans="1:18" x14ac:dyDescent="0.25">
      <c r="A21" s="521">
        <f>+'Tabela I'!$F$2</f>
        <v>0</v>
      </c>
      <c r="B21" s="521">
        <f>+'Tabela I'!$F$1</f>
        <v>2023</v>
      </c>
      <c r="C21" s="522" t="str">
        <f>+'Tabela IIIa'!B28</f>
        <v/>
      </c>
      <c r="D21" s="522">
        <f>+'Tabela IIIa'!C28</f>
        <v>0</v>
      </c>
      <c r="E21" s="522">
        <f>+'Tabela IIIa'!D28</f>
        <v>0</v>
      </c>
      <c r="F21" s="522">
        <f>+'Tabela IIIa'!E28</f>
        <v>0</v>
      </c>
      <c r="G21" s="522">
        <f>+'Tabela IIIa'!F28</f>
        <v>0</v>
      </c>
      <c r="H21" s="522">
        <f>+'Tabela IIIa'!G28</f>
        <v>0</v>
      </c>
      <c r="I21" s="522">
        <f>+'Tabela IIIa'!H28</f>
        <v>0</v>
      </c>
      <c r="J21" s="522">
        <f>+'Tabela IIIa'!I28</f>
        <v>0</v>
      </c>
      <c r="K21" s="522">
        <f>+'Tabela IIIa'!J28</f>
        <v>0</v>
      </c>
      <c r="L21" s="522">
        <f>+'Tabela IIIa'!K28</f>
        <v>0</v>
      </c>
      <c r="M21" s="522">
        <f>+'Tabela IIIa'!L28</f>
        <v>0</v>
      </c>
      <c r="N21" s="522" t="str">
        <f>+'Tabela IIIa'!M28</f>
        <v/>
      </c>
      <c r="O21" s="522" t="str">
        <f>+'Tabela IIIa'!N28</f>
        <v/>
      </c>
      <c r="P21" s="522" t="str">
        <f>+'Tabela IIIa'!O28</f>
        <v/>
      </c>
      <c r="Q21" s="522" t="str">
        <f>+'Tabela IIIa'!P28</f>
        <v/>
      </c>
      <c r="R21" s="522" t="str">
        <f>+'Tabela IIIa'!Q28</f>
        <v/>
      </c>
    </row>
    <row r="22" spans="1:18" x14ac:dyDescent="0.25">
      <c r="A22" s="521">
        <f>+'Tabela I'!$F$2</f>
        <v>0</v>
      </c>
      <c r="B22" s="521">
        <f>+'Tabela I'!$F$1</f>
        <v>2023</v>
      </c>
      <c r="C22" s="522" t="str">
        <f>+'Tabela IIIa'!B29</f>
        <v/>
      </c>
      <c r="D22" s="522">
        <f>+'Tabela IIIa'!C29</f>
        <v>0</v>
      </c>
      <c r="E22" s="522">
        <f>+'Tabela IIIa'!D29</f>
        <v>0</v>
      </c>
      <c r="F22" s="522">
        <f>+'Tabela IIIa'!E29</f>
        <v>0</v>
      </c>
      <c r="G22" s="522">
        <f>+'Tabela IIIa'!F29</f>
        <v>0</v>
      </c>
      <c r="H22" s="522">
        <f>+'Tabela IIIa'!G29</f>
        <v>0</v>
      </c>
      <c r="I22" s="522">
        <f>+'Tabela IIIa'!H29</f>
        <v>0</v>
      </c>
      <c r="J22" s="522">
        <f>+'Tabela IIIa'!I29</f>
        <v>0</v>
      </c>
      <c r="K22" s="522">
        <f>+'Tabela IIIa'!J29</f>
        <v>0</v>
      </c>
      <c r="L22" s="522">
        <f>+'Tabela IIIa'!K29</f>
        <v>0</v>
      </c>
      <c r="M22" s="522">
        <f>+'Tabela IIIa'!L29</f>
        <v>0</v>
      </c>
      <c r="N22" s="522" t="str">
        <f>+'Tabela IIIa'!M29</f>
        <v/>
      </c>
      <c r="O22" s="522" t="str">
        <f>+'Tabela IIIa'!N29</f>
        <v/>
      </c>
      <c r="P22" s="522" t="str">
        <f>+'Tabela IIIa'!O29</f>
        <v/>
      </c>
      <c r="Q22" s="522" t="str">
        <f>+'Tabela IIIa'!P29</f>
        <v/>
      </c>
      <c r="R22" s="522" t="str">
        <f>+'Tabela IIIa'!Q29</f>
        <v/>
      </c>
    </row>
    <row r="23" spans="1:18" x14ac:dyDescent="0.25">
      <c r="A23" s="521">
        <f>+'Tabela I'!$F$2</f>
        <v>0</v>
      </c>
      <c r="B23" s="521">
        <f>+'Tabela I'!$F$1</f>
        <v>2023</v>
      </c>
      <c r="C23" s="522" t="str">
        <f>+'Tabela IIIa'!B30</f>
        <v/>
      </c>
      <c r="D23" s="522">
        <f>+'Tabela IIIa'!C30</f>
        <v>0</v>
      </c>
      <c r="E23" s="522">
        <f>+'Tabela IIIa'!D30</f>
        <v>0</v>
      </c>
      <c r="F23" s="522">
        <f>+'Tabela IIIa'!E30</f>
        <v>0</v>
      </c>
      <c r="G23" s="522">
        <f>+'Tabela IIIa'!F30</f>
        <v>0</v>
      </c>
      <c r="H23" s="522">
        <f>+'Tabela IIIa'!G30</f>
        <v>0</v>
      </c>
      <c r="I23" s="522">
        <f>+'Tabela IIIa'!H30</f>
        <v>0</v>
      </c>
      <c r="J23" s="522">
        <f>+'Tabela IIIa'!I30</f>
        <v>0</v>
      </c>
      <c r="K23" s="522">
        <f>+'Tabela IIIa'!J30</f>
        <v>0</v>
      </c>
      <c r="L23" s="522">
        <f>+'Tabela IIIa'!K30</f>
        <v>0</v>
      </c>
      <c r="M23" s="522">
        <f>+'Tabela IIIa'!L30</f>
        <v>0</v>
      </c>
      <c r="N23" s="522" t="str">
        <f>+'Tabela IIIa'!M30</f>
        <v/>
      </c>
      <c r="O23" s="522" t="str">
        <f>+'Tabela IIIa'!N30</f>
        <v/>
      </c>
      <c r="P23" s="522" t="str">
        <f>+'Tabela IIIa'!O30</f>
        <v/>
      </c>
      <c r="Q23" s="522" t="str">
        <f>+'Tabela IIIa'!P30</f>
        <v/>
      </c>
      <c r="R23" s="522" t="str">
        <f>+'Tabela IIIa'!Q30</f>
        <v/>
      </c>
    </row>
    <row r="24" spans="1:18" x14ac:dyDescent="0.25">
      <c r="A24" s="521">
        <f>+'Tabela I'!$F$2</f>
        <v>0</v>
      </c>
      <c r="B24" s="521">
        <f>+'Tabela I'!$F$1</f>
        <v>2023</v>
      </c>
      <c r="C24" s="522" t="str">
        <f>+'Tabela IIIa'!B31</f>
        <v/>
      </c>
      <c r="D24" s="522">
        <f>+'Tabela IIIa'!C31</f>
        <v>0</v>
      </c>
      <c r="E24" s="522">
        <f>+'Tabela IIIa'!D31</f>
        <v>0</v>
      </c>
      <c r="F24" s="522">
        <f>+'Tabela IIIa'!E31</f>
        <v>0</v>
      </c>
      <c r="G24" s="522">
        <f>+'Tabela IIIa'!F31</f>
        <v>0</v>
      </c>
      <c r="H24" s="522">
        <f>+'Tabela IIIa'!G31</f>
        <v>0</v>
      </c>
      <c r="I24" s="522">
        <f>+'Tabela IIIa'!H31</f>
        <v>0</v>
      </c>
      <c r="J24" s="522">
        <f>+'Tabela IIIa'!I31</f>
        <v>0</v>
      </c>
      <c r="K24" s="522">
        <f>+'Tabela IIIa'!J31</f>
        <v>0</v>
      </c>
      <c r="L24" s="522">
        <f>+'Tabela IIIa'!K31</f>
        <v>0</v>
      </c>
      <c r="M24" s="522">
        <f>+'Tabela IIIa'!L31</f>
        <v>0</v>
      </c>
      <c r="N24" s="522" t="str">
        <f>+'Tabela IIIa'!M31</f>
        <v/>
      </c>
      <c r="O24" s="522" t="str">
        <f>+'Tabela IIIa'!N31</f>
        <v/>
      </c>
      <c r="P24" s="522" t="str">
        <f>+'Tabela IIIa'!O31</f>
        <v/>
      </c>
      <c r="Q24" s="522" t="str">
        <f>+'Tabela IIIa'!P31</f>
        <v/>
      </c>
      <c r="R24" s="522" t="str">
        <f>+'Tabela IIIa'!Q31</f>
        <v/>
      </c>
    </row>
    <row r="25" spans="1:18" x14ac:dyDescent="0.25">
      <c r="A25" s="521">
        <f>+'Tabela I'!$F$2</f>
        <v>0</v>
      </c>
      <c r="B25" s="521">
        <f>+'Tabela I'!$F$1</f>
        <v>2023</v>
      </c>
      <c r="C25" s="522" t="str">
        <f>+'Tabela IIIa'!B32</f>
        <v/>
      </c>
      <c r="D25" s="522">
        <f>+'Tabela IIIa'!C32</f>
        <v>0</v>
      </c>
      <c r="E25" s="522">
        <f>+'Tabela IIIa'!D32</f>
        <v>0</v>
      </c>
      <c r="F25" s="522">
        <f>+'Tabela IIIa'!E32</f>
        <v>0</v>
      </c>
      <c r="G25" s="522">
        <f>+'Tabela IIIa'!F32</f>
        <v>0</v>
      </c>
      <c r="H25" s="522">
        <f>+'Tabela IIIa'!G32</f>
        <v>0</v>
      </c>
      <c r="I25" s="522">
        <f>+'Tabela IIIa'!H32</f>
        <v>0</v>
      </c>
      <c r="J25" s="522">
        <f>+'Tabela IIIa'!I32</f>
        <v>0</v>
      </c>
      <c r="K25" s="522">
        <f>+'Tabela IIIa'!J32</f>
        <v>0</v>
      </c>
      <c r="L25" s="522">
        <f>+'Tabela IIIa'!K32</f>
        <v>0</v>
      </c>
      <c r="M25" s="522">
        <f>+'Tabela IIIa'!L32</f>
        <v>0</v>
      </c>
      <c r="N25" s="522" t="str">
        <f>+'Tabela IIIa'!M32</f>
        <v/>
      </c>
      <c r="O25" s="522" t="str">
        <f>+'Tabela IIIa'!N32</f>
        <v/>
      </c>
      <c r="P25" s="522" t="str">
        <f>+'Tabela IIIa'!O32</f>
        <v/>
      </c>
      <c r="Q25" s="522" t="str">
        <f>+'Tabela IIIa'!P32</f>
        <v/>
      </c>
      <c r="R25" s="522" t="str">
        <f>+'Tabela IIIa'!Q32</f>
        <v/>
      </c>
    </row>
    <row r="26" spans="1:18" x14ac:dyDescent="0.25">
      <c r="A26" s="521">
        <f>+'Tabela I'!$F$2</f>
        <v>0</v>
      </c>
      <c r="B26" s="521">
        <f>+'Tabela I'!$F$1</f>
        <v>2023</v>
      </c>
      <c r="C26" s="522" t="str">
        <f>+'Tabela IIIa'!B33</f>
        <v/>
      </c>
      <c r="D26" s="522">
        <f>+'Tabela IIIa'!C33</f>
        <v>0</v>
      </c>
      <c r="E26" s="522">
        <f>+'Tabela IIIa'!D33</f>
        <v>0</v>
      </c>
      <c r="F26" s="522">
        <f>+'Tabela IIIa'!E33</f>
        <v>0</v>
      </c>
      <c r="G26" s="522">
        <f>+'Tabela IIIa'!F33</f>
        <v>0</v>
      </c>
      <c r="H26" s="522">
        <f>+'Tabela IIIa'!G33</f>
        <v>0</v>
      </c>
      <c r="I26" s="522">
        <f>+'Tabela IIIa'!H33</f>
        <v>0</v>
      </c>
      <c r="J26" s="522">
        <f>+'Tabela IIIa'!I33</f>
        <v>0</v>
      </c>
      <c r="K26" s="522">
        <f>+'Tabela IIIa'!J33</f>
        <v>0</v>
      </c>
      <c r="L26" s="522">
        <f>+'Tabela IIIa'!K33</f>
        <v>0</v>
      </c>
      <c r="M26" s="522">
        <f>+'Tabela IIIa'!L33</f>
        <v>0</v>
      </c>
      <c r="N26" s="522" t="str">
        <f>+'Tabela IIIa'!M33</f>
        <v/>
      </c>
      <c r="O26" s="522" t="str">
        <f>+'Tabela IIIa'!N33</f>
        <v/>
      </c>
      <c r="P26" s="522" t="str">
        <f>+'Tabela IIIa'!O33</f>
        <v/>
      </c>
      <c r="Q26" s="522" t="str">
        <f>+'Tabela IIIa'!P33</f>
        <v/>
      </c>
      <c r="R26" s="522" t="str">
        <f>+'Tabela IIIa'!Q33</f>
        <v/>
      </c>
    </row>
    <row r="27" spans="1:18" x14ac:dyDescent="0.25">
      <c r="A27" s="521">
        <f>+'Tabela I'!$F$2</f>
        <v>0</v>
      </c>
      <c r="B27" s="521">
        <f>+'Tabela I'!$F$1</f>
        <v>2023</v>
      </c>
      <c r="C27" s="522" t="str">
        <f>+'Tabela IIIa'!B34</f>
        <v/>
      </c>
      <c r="D27" s="522">
        <f>+'Tabela IIIa'!C34</f>
        <v>0</v>
      </c>
      <c r="E27" s="522">
        <f>+'Tabela IIIa'!D34</f>
        <v>0</v>
      </c>
      <c r="F27" s="522">
        <f>+'Tabela IIIa'!E34</f>
        <v>0</v>
      </c>
      <c r="G27" s="522">
        <f>+'Tabela IIIa'!F34</f>
        <v>0</v>
      </c>
      <c r="H27" s="522">
        <f>+'Tabela IIIa'!G34</f>
        <v>0</v>
      </c>
      <c r="I27" s="522">
        <f>+'Tabela IIIa'!H34</f>
        <v>0</v>
      </c>
      <c r="J27" s="522">
        <f>+'Tabela IIIa'!I34</f>
        <v>0</v>
      </c>
      <c r="K27" s="522">
        <f>+'Tabela IIIa'!J34</f>
        <v>0</v>
      </c>
      <c r="L27" s="522">
        <f>+'Tabela IIIa'!K34</f>
        <v>0</v>
      </c>
      <c r="M27" s="522">
        <f>+'Tabela IIIa'!L34</f>
        <v>0</v>
      </c>
      <c r="N27" s="522" t="str">
        <f>+'Tabela IIIa'!M34</f>
        <v/>
      </c>
      <c r="O27" s="522" t="str">
        <f>+'Tabela IIIa'!N34</f>
        <v/>
      </c>
      <c r="P27" s="522" t="str">
        <f>+'Tabela IIIa'!O34</f>
        <v/>
      </c>
      <c r="Q27" s="522" t="str">
        <f>+'Tabela IIIa'!P34</f>
        <v/>
      </c>
      <c r="R27" s="522" t="str">
        <f>+'Tabela IIIa'!Q34</f>
        <v/>
      </c>
    </row>
    <row r="28" spans="1:18" x14ac:dyDescent="0.25">
      <c r="A28" s="521">
        <f>+'Tabela I'!$F$2</f>
        <v>0</v>
      </c>
      <c r="B28" s="521">
        <f>+'Tabela I'!$F$1</f>
        <v>2023</v>
      </c>
      <c r="C28" s="522" t="str">
        <f>+'Tabela IIIa'!B35</f>
        <v/>
      </c>
      <c r="D28" s="522">
        <f>+'Tabela IIIa'!C35</f>
        <v>0</v>
      </c>
      <c r="E28" s="522">
        <f>+'Tabela IIIa'!D35</f>
        <v>0</v>
      </c>
      <c r="F28" s="522">
        <f>+'Tabela IIIa'!E35</f>
        <v>0</v>
      </c>
      <c r="G28" s="522">
        <f>+'Tabela IIIa'!F35</f>
        <v>0</v>
      </c>
      <c r="H28" s="522">
        <f>+'Tabela IIIa'!G35</f>
        <v>0</v>
      </c>
      <c r="I28" s="522">
        <f>+'Tabela IIIa'!H35</f>
        <v>0</v>
      </c>
      <c r="J28" s="522">
        <f>+'Tabela IIIa'!I35</f>
        <v>0</v>
      </c>
      <c r="K28" s="522">
        <f>+'Tabela IIIa'!J35</f>
        <v>0</v>
      </c>
      <c r="L28" s="522">
        <f>+'Tabela IIIa'!K35</f>
        <v>0</v>
      </c>
      <c r="M28" s="522">
        <f>+'Tabela IIIa'!L35</f>
        <v>0</v>
      </c>
      <c r="N28" s="522" t="str">
        <f>+'Tabela IIIa'!M35</f>
        <v/>
      </c>
      <c r="O28" s="522" t="str">
        <f>+'Tabela IIIa'!N35</f>
        <v/>
      </c>
      <c r="P28" s="522" t="str">
        <f>+'Tabela IIIa'!O35</f>
        <v/>
      </c>
      <c r="Q28" s="522" t="str">
        <f>+'Tabela IIIa'!P35</f>
        <v/>
      </c>
      <c r="R28" s="522" t="str">
        <f>+'Tabela IIIa'!Q35</f>
        <v/>
      </c>
    </row>
    <row r="29" spans="1:18" x14ac:dyDescent="0.25">
      <c r="A29" s="521">
        <f>+'Tabela I'!$F$2</f>
        <v>0</v>
      </c>
      <c r="B29" s="521">
        <f>+'Tabela I'!$F$1</f>
        <v>2023</v>
      </c>
      <c r="C29" s="522" t="str">
        <f>+'Tabela IIIa'!B36</f>
        <v/>
      </c>
      <c r="D29" s="522">
        <f>+'Tabela IIIa'!C36</f>
        <v>0</v>
      </c>
      <c r="E29" s="522">
        <f>+'Tabela IIIa'!D36</f>
        <v>0</v>
      </c>
      <c r="F29" s="522">
        <f>+'Tabela IIIa'!E36</f>
        <v>0</v>
      </c>
      <c r="G29" s="522">
        <f>+'Tabela IIIa'!F36</f>
        <v>0</v>
      </c>
      <c r="H29" s="522">
        <f>+'Tabela IIIa'!G36</f>
        <v>0</v>
      </c>
      <c r="I29" s="522">
        <f>+'Tabela IIIa'!H36</f>
        <v>0</v>
      </c>
      <c r="J29" s="522">
        <f>+'Tabela IIIa'!I36</f>
        <v>0</v>
      </c>
      <c r="K29" s="522">
        <f>+'Tabela IIIa'!J36</f>
        <v>0</v>
      </c>
      <c r="L29" s="522">
        <f>+'Tabela IIIa'!K36</f>
        <v>0</v>
      </c>
      <c r="M29" s="522">
        <f>+'Tabela IIIa'!L36</f>
        <v>0</v>
      </c>
      <c r="N29" s="522" t="str">
        <f>+'Tabela IIIa'!M36</f>
        <v/>
      </c>
      <c r="O29" s="522" t="str">
        <f>+'Tabela IIIa'!N36</f>
        <v/>
      </c>
      <c r="P29" s="522" t="str">
        <f>+'Tabela IIIa'!O36</f>
        <v/>
      </c>
      <c r="Q29" s="522" t="str">
        <f>+'Tabela IIIa'!P36</f>
        <v/>
      </c>
      <c r="R29" s="522" t="str">
        <f>+'Tabela IIIa'!Q36</f>
        <v/>
      </c>
    </row>
    <row r="30" spans="1:18" x14ac:dyDescent="0.25">
      <c r="A30" s="521">
        <f>+'Tabela I'!$F$2</f>
        <v>0</v>
      </c>
      <c r="B30" s="521">
        <f>+'Tabela I'!$F$1</f>
        <v>2023</v>
      </c>
      <c r="C30" s="522" t="str">
        <f>+'Tabela IIIa'!B37</f>
        <v/>
      </c>
      <c r="D30" s="522">
        <f>+'Tabela IIIa'!C37</f>
        <v>0</v>
      </c>
      <c r="E30" s="522">
        <f>+'Tabela IIIa'!D37</f>
        <v>0</v>
      </c>
      <c r="F30" s="522">
        <f>+'Tabela IIIa'!E37</f>
        <v>0</v>
      </c>
      <c r="G30" s="522">
        <f>+'Tabela IIIa'!F37</f>
        <v>0</v>
      </c>
      <c r="H30" s="522">
        <f>+'Tabela IIIa'!G37</f>
        <v>0</v>
      </c>
      <c r="I30" s="522">
        <f>+'Tabela IIIa'!H37</f>
        <v>0</v>
      </c>
      <c r="J30" s="522">
        <f>+'Tabela IIIa'!I37</f>
        <v>0</v>
      </c>
      <c r="K30" s="522">
        <f>+'Tabela IIIa'!J37</f>
        <v>0</v>
      </c>
      <c r="L30" s="522">
        <f>+'Tabela IIIa'!K37</f>
        <v>0</v>
      </c>
      <c r="M30" s="522">
        <f>+'Tabela IIIa'!L37</f>
        <v>0</v>
      </c>
      <c r="N30" s="522" t="str">
        <f>+'Tabela IIIa'!M37</f>
        <v/>
      </c>
      <c r="O30" s="522" t="str">
        <f>+'Tabela IIIa'!N37</f>
        <v/>
      </c>
      <c r="P30" s="522" t="str">
        <f>+'Tabela IIIa'!O37</f>
        <v/>
      </c>
      <c r="Q30" s="522" t="str">
        <f>+'Tabela IIIa'!P37</f>
        <v/>
      </c>
      <c r="R30" s="522" t="str">
        <f>+'Tabela IIIa'!Q37</f>
        <v/>
      </c>
    </row>
    <row r="31" spans="1:18" x14ac:dyDescent="0.25">
      <c r="A31" s="521">
        <f>+'Tabela I'!$F$2</f>
        <v>0</v>
      </c>
      <c r="B31" s="521">
        <f>+'Tabela I'!$F$1</f>
        <v>2023</v>
      </c>
      <c r="C31" s="522" t="str">
        <f>+'Tabela IIIa'!B38</f>
        <v/>
      </c>
      <c r="D31" s="522">
        <f>+'Tabela IIIa'!C38</f>
        <v>0</v>
      </c>
      <c r="E31" s="522">
        <f>+'Tabela IIIa'!D38</f>
        <v>0</v>
      </c>
      <c r="F31" s="522">
        <f>+'Tabela IIIa'!E38</f>
        <v>0</v>
      </c>
      <c r="G31" s="522">
        <f>+'Tabela IIIa'!F38</f>
        <v>0</v>
      </c>
      <c r="H31" s="522">
        <f>+'Tabela IIIa'!G38</f>
        <v>0</v>
      </c>
      <c r="I31" s="522">
        <f>+'Tabela IIIa'!H38</f>
        <v>0</v>
      </c>
      <c r="J31" s="522">
        <f>+'Tabela IIIa'!I38</f>
        <v>0</v>
      </c>
      <c r="K31" s="522">
        <f>+'Tabela IIIa'!J38</f>
        <v>0</v>
      </c>
      <c r="L31" s="522">
        <f>+'Tabela IIIa'!K38</f>
        <v>0</v>
      </c>
      <c r="M31" s="522">
        <f>+'Tabela IIIa'!L38</f>
        <v>0</v>
      </c>
      <c r="N31" s="522" t="str">
        <f>+'Tabela IIIa'!M38</f>
        <v/>
      </c>
      <c r="O31" s="522" t="str">
        <f>+'Tabela IIIa'!N38</f>
        <v/>
      </c>
      <c r="P31" s="522" t="str">
        <f>+'Tabela IIIa'!O38</f>
        <v/>
      </c>
      <c r="Q31" s="522" t="str">
        <f>+'Tabela IIIa'!P38</f>
        <v/>
      </c>
      <c r="R31" s="522" t="str">
        <f>+'Tabela IIIa'!Q38</f>
        <v/>
      </c>
    </row>
    <row r="32" spans="1:18" x14ac:dyDescent="0.25">
      <c r="A32" s="521">
        <f>+'Tabela I'!$F$2</f>
        <v>0</v>
      </c>
      <c r="B32" s="521">
        <f>+'Tabela I'!$F$1</f>
        <v>2023</v>
      </c>
      <c r="C32" s="522" t="str">
        <f>+'Tabela IIIa'!B39</f>
        <v/>
      </c>
      <c r="D32" s="522">
        <f>+'Tabela IIIa'!C39</f>
        <v>0</v>
      </c>
      <c r="E32" s="522">
        <f>+'Tabela IIIa'!D39</f>
        <v>0</v>
      </c>
      <c r="F32" s="522">
        <f>+'Tabela IIIa'!E39</f>
        <v>0</v>
      </c>
      <c r="G32" s="522">
        <f>+'Tabela IIIa'!F39</f>
        <v>0</v>
      </c>
      <c r="H32" s="522">
        <f>+'Tabela IIIa'!G39</f>
        <v>0</v>
      </c>
      <c r="I32" s="522">
        <f>+'Tabela IIIa'!H39</f>
        <v>0</v>
      </c>
      <c r="J32" s="522">
        <f>+'Tabela IIIa'!I39</f>
        <v>0</v>
      </c>
      <c r="K32" s="522">
        <f>+'Tabela IIIa'!J39</f>
        <v>0</v>
      </c>
      <c r="L32" s="522">
        <f>+'Tabela IIIa'!K39</f>
        <v>0</v>
      </c>
      <c r="M32" s="522">
        <f>+'Tabela IIIa'!L39</f>
        <v>0</v>
      </c>
      <c r="N32" s="522" t="str">
        <f>+'Tabela IIIa'!M39</f>
        <v/>
      </c>
      <c r="O32" s="522" t="str">
        <f>+'Tabela IIIa'!N39</f>
        <v/>
      </c>
      <c r="P32" s="522" t="str">
        <f>+'Tabela IIIa'!O39</f>
        <v/>
      </c>
      <c r="Q32" s="522" t="str">
        <f>+'Tabela IIIa'!P39</f>
        <v/>
      </c>
      <c r="R32" s="522" t="str">
        <f>+'Tabela IIIa'!Q39</f>
        <v/>
      </c>
    </row>
    <row r="33" spans="1:21" x14ac:dyDescent="0.25">
      <c r="A33" s="521">
        <f>+'Tabela I'!$F$2</f>
        <v>0</v>
      </c>
      <c r="B33" s="521">
        <f>+'Tabela I'!$F$1</f>
        <v>2023</v>
      </c>
      <c r="C33" s="522" t="str">
        <f>+'Tabela IIIa'!B40</f>
        <v/>
      </c>
      <c r="D33" s="522">
        <f>+'Tabela IIIa'!C40</f>
        <v>0</v>
      </c>
      <c r="E33" s="522">
        <f>+'Tabela IIIa'!D40</f>
        <v>0</v>
      </c>
      <c r="F33" s="522">
        <f>+'Tabela IIIa'!E40</f>
        <v>0</v>
      </c>
      <c r="G33" s="522">
        <f>+'Tabela IIIa'!F40</f>
        <v>0</v>
      </c>
      <c r="H33" s="522">
        <f>+'Tabela IIIa'!G40</f>
        <v>0</v>
      </c>
      <c r="I33" s="522">
        <f>+'Tabela IIIa'!H40</f>
        <v>0</v>
      </c>
      <c r="J33" s="522">
        <f>+'Tabela IIIa'!I40</f>
        <v>0</v>
      </c>
      <c r="K33" s="522">
        <f>+'Tabela IIIa'!J40</f>
        <v>0</v>
      </c>
      <c r="L33" s="522">
        <f>+'Tabela IIIa'!K40</f>
        <v>0</v>
      </c>
      <c r="M33" s="522">
        <f>+'Tabela IIIa'!L40</f>
        <v>0</v>
      </c>
      <c r="N33" s="522" t="str">
        <f>+'Tabela IIIa'!M40</f>
        <v/>
      </c>
      <c r="O33" s="522" t="str">
        <f>+'Tabela IIIa'!N40</f>
        <v/>
      </c>
      <c r="P33" s="522" t="str">
        <f>+'Tabela IIIa'!O40</f>
        <v/>
      </c>
      <c r="Q33" s="522" t="str">
        <f>+'Tabela IIIa'!P40</f>
        <v/>
      </c>
      <c r="R33" s="522" t="str">
        <f>+'Tabela IIIa'!Q40</f>
        <v/>
      </c>
    </row>
    <row r="34" spans="1:21" x14ac:dyDescent="0.25">
      <c r="A34" s="521">
        <f>+'Tabela I'!$F$2</f>
        <v>0</v>
      </c>
      <c r="B34" s="521">
        <f>+'Tabela I'!$F$1</f>
        <v>2023</v>
      </c>
      <c r="C34" s="522" t="str">
        <f>+'Tabela IIIa'!B41</f>
        <v/>
      </c>
      <c r="D34" s="522">
        <f>+'Tabela IIIa'!C41</f>
        <v>0</v>
      </c>
      <c r="E34" s="522">
        <f>+'Tabela IIIa'!D41</f>
        <v>0</v>
      </c>
      <c r="F34" s="522">
        <f>+'Tabela IIIa'!E41</f>
        <v>0</v>
      </c>
      <c r="G34" s="522">
        <f>+'Tabela IIIa'!F41</f>
        <v>0</v>
      </c>
      <c r="H34" s="522">
        <f>+'Tabela IIIa'!G41</f>
        <v>0</v>
      </c>
      <c r="I34" s="522">
        <f>+'Tabela IIIa'!H41</f>
        <v>0</v>
      </c>
      <c r="J34" s="522">
        <f>+'Tabela IIIa'!I41</f>
        <v>0</v>
      </c>
      <c r="K34" s="522">
        <f>+'Tabela IIIa'!J41</f>
        <v>0</v>
      </c>
      <c r="L34" s="522">
        <f>+'Tabela IIIa'!K41</f>
        <v>0</v>
      </c>
      <c r="M34" s="522">
        <f>+'Tabela IIIa'!L41</f>
        <v>0</v>
      </c>
      <c r="N34" s="522" t="str">
        <f>+'Tabela IIIa'!M41</f>
        <v/>
      </c>
      <c r="O34" s="522" t="str">
        <f>+'Tabela IIIa'!N41</f>
        <v/>
      </c>
      <c r="P34" s="522" t="str">
        <f>+'Tabela IIIa'!O41</f>
        <v/>
      </c>
      <c r="Q34" s="522" t="str">
        <f>+'Tabela IIIa'!P41</f>
        <v/>
      </c>
      <c r="R34" s="522" t="str">
        <f>+'Tabela IIIa'!Q41</f>
        <v/>
      </c>
    </row>
    <row r="35" spans="1:21" x14ac:dyDescent="0.25">
      <c r="A35" s="521">
        <f>+'Tabela I'!$F$2</f>
        <v>0</v>
      </c>
      <c r="B35" s="521">
        <f>+'Tabela I'!$F$1</f>
        <v>2023</v>
      </c>
      <c r="C35" s="522" t="str">
        <f>+'Tabela IIIa'!B42</f>
        <v/>
      </c>
      <c r="D35" s="522">
        <f>+'Tabela IIIa'!C42</f>
        <v>0</v>
      </c>
      <c r="E35" s="522">
        <f>+'Tabela IIIa'!D42</f>
        <v>0</v>
      </c>
      <c r="F35" s="522">
        <f>+'Tabela IIIa'!E42</f>
        <v>0</v>
      </c>
      <c r="G35" s="522">
        <f>+'Tabela IIIa'!F42</f>
        <v>0</v>
      </c>
      <c r="H35" s="522">
        <f>+'Tabela IIIa'!G42</f>
        <v>0</v>
      </c>
      <c r="I35" s="522">
        <f>+'Tabela IIIa'!H42</f>
        <v>0</v>
      </c>
      <c r="J35" s="522">
        <f>+'Tabela IIIa'!I42</f>
        <v>0</v>
      </c>
      <c r="K35" s="522">
        <f>+'Tabela IIIa'!J42</f>
        <v>0</v>
      </c>
      <c r="L35" s="522">
        <f>+'Tabela IIIa'!K42</f>
        <v>0</v>
      </c>
      <c r="M35" s="522">
        <f>+'Tabela IIIa'!L42</f>
        <v>0</v>
      </c>
      <c r="N35" s="522" t="str">
        <f>+'Tabela IIIa'!M42</f>
        <v/>
      </c>
      <c r="O35" s="522" t="str">
        <f>+'Tabela IIIa'!N42</f>
        <v/>
      </c>
      <c r="P35" s="522" t="str">
        <f>+'Tabela IIIa'!O42</f>
        <v/>
      </c>
      <c r="Q35" s="522" t="str">
        <f>+'Tabela IIIa'!P42</f>
        <v/>
      </c>
      <c r="R35" s="522" t="str">
        <f>+'Tabela IIIa'!Q42</f>
        <v/>
      </c>
    </row>
    <row r="36" spans="1:21" x14ac:dyDescent="0.25">
      <c r="A36" s="521">
        <f>+'Tabela I'!$F$2</f>
        <v>0</v>
      </c>
      <c r="B36" s="521">
        <f>+'Tabela I'!$F$1</f>
        <v>2023</v>
      </c>
      <c r="C36" s="522" t="str">
        <f>+'Tabela IIIa'!B43</f>
        <v/>
      </c>
      <c r="D36" s="522">
        <f>+'Tabela IIIa'!C43</f>
        <v>0</v>
      </c>
      <c r="E36" s="522">
        <f>+'Tabela IIIa'!D43</f>
        <v>0</v>
      </c>
      <c r="F36" s="522">
        <f>+'Tabela IIIa'!E43</f>
        <v>0</v>
      </c>
      <c r="G36" s="522">
        <f>+'Tabela IIIa'!F43</f>
        <v>0</v>
      </c>
      <c r="H36" s="522">
        <f>+'Tabela IIIa'!G43</f>
        <v>0</v>
      </c>
      <c r="I36" s="522">
        <f>+'Tabela IIIa'!H43</f>
        <v>0</v>
      </c>
      <c r="J36" s="522">
        <f>+'Tabela IIIa'!I43</f>
        <v>0</v>
      </c>
      <c r="K36" s="522">
        <f>+'Tabela IIIa'!J43</f>
        <v>0</v>
      </c>
      <c r="L36" s="522">
        <f>+'Tabela IIIa'!K43</f>
        <v>0</v>
      </c>
      <c r="M36" s="522">
        <f>+'Tabela IIIa'!L43</f>
        <v>0</v>
      </c>
      <c r="N36" s="522" t="str">
        <f>+'Tabela IIIa'!M43</f>
        <v/>
      </c>
      <c r="O36" s="522" t="str">
        <f>+'Tabela IIIa'!N43</f>
        <v/>
      </c>
      <c r="P36" s="522" t="str">
        <f>+'Tabela IIIa'!O43</f>
        <v/>
      </c>
      <c r="Q36" s="522" t="str">
        <f>+'Tabela IIIa'!P43</f>
        <v/>
      </c>
      <c r="R36" s="522" t="str">
        <f>+'Tabela IIIa'!Q43</f>
        <v/>
      </c>
    </row>
    <row r="37" spans="1:21" x14ac:dyDescent="0.25">
      <c r="A37" s="521">
        <f>+'Tabela I'!$F$2</f>
        <v>0</v>
      </c>
      <c r="B37" s="521">
        <f>+'Tabela I'!$F$1</f>
        <v>2023</v>
      </c>
      <c r="C37" s="522" t="str">
        <f>+'Tabela IIIa'!B44</f>
        <v/>
      </c>
      <c r="D37" s="522">
        <f>+'Tabela IIIa'!C44</f>
        <v>0</v>
      </c>
      <c r="E37" s="522">
        <f>+'Tabela IIIa'!D44</f>
        <v>0</v>
      </c>
      <c r="F37" s="522">
        <f>+'Tabela IIIa'!E44</f>
        <v>0</v>
      </c>
      <c r="G37" s="522">
        <f>+'Tabela IIIa'!F44</f>
        <v>0</v>
      </c>
      <c r="H37" s="522">
        <f>+'Tabela IIIa'!G44</f>
        <v>0</v>
      </c>
      <c r="I37" s="522">
        <f>+'Tabela IIIa'!H44</f>
        <v>0</v>
      </c>
      <c r="J37" s="522">
        <f>+'Tabela IIIa'!I44</f>
        <v>0</v>
      </c>
      <c r="K37" s="522">
        <f>+'Tabela IIIa'!J44</f>
        <v>0</v>
      </c>
      <c r="L37" s="522">
        <f>+'Tabela IIIa'!K44</f>
        <v>0</v>
      </c>
      <c r="M37" s="522">
        <f>+'Tabela IIIa'!L44</f>
        <v>0</v>
      </c>
      <c r="N37" s="522" t="str">
        <f>+'Tabela IIIa'!M44</f>
        <v/>
      </c>
      <c r="O37" s="522" t="str">
        <f>+'Tabela IIIa'!N44</f>
        <v/>
      </c>
      <c r="P37" s="522" t="str">
        <f>+'Tabela IIIa'!O44</f>
        <v/>
      </c>
      <c r="Q37" s="522" t="str">
        <f>+'Tabela IIIa'!P44</f>
        <v/>
      </c>
      <c r="R37" s="522" t="str">
        <f>+'Tabela IIIa'!Q44</f>
        <v/>
      </c>
    </row>
    <row r="38" spans="1:21" x14ac:dyDescent="0.25">
      <c r="A38" s="521">
        <f>+'Tabela I'!$F$2</f>
        <v>0</v>
      </c>
      <c r="B38" s="521">
        <f>+'Tabela I'!$F$1</f>
        <v>2023</v>
      </c>
      <c r="C38" s="522" t="str">
        <f>+'Tabela IIIa'!B45</f>
        <v/>
      </c>
      <c r="D38" s="522">
        <f>+'Tabela IIIa'!C45</f>
        <v>0</v>
      </c>
      <c r="E38" s="522">
        <f>+'Tabela IIIa'!D45</f>
        <v>0</v>
      </c>
      <c r="F38" s="522">
        <f>+'Tabela IIIa'!E45</f>
        <v>0</v>
      </c>
      <c r="G38" s="522">
        <f>+'Tabela IIIa'!F45</f>
        <v>0</v>
      </c>
      <c r="H38" s="522">
        <f>+'Tabela IIIa'!G45</f>
        <v>0</v>
      </c>
      <c r="I38" s="522">
        <f>+'Tabela IIIa'!H45</f>
        <v>0</v>
      </c>
      <c r="J38" s="522">
        <f>+'Tabela IIIa'!I45</f>
        <v>0</v>
      </c>
      <c r="K38" s="522">
        <f>+'Tabela IIIa'!J45</f>
        <v>0</v>
      </c>
      <c r="L38" s="522">
        <f>+'Tabela IIIa'!K45</f>
        <v>0</v>
      </c>
      <c r="M38" s="522">
        <f>+'Tabela IIIa'!L45</f>
        <v>0</v>
      </c>
      <c r="N38" s="522" t="str">
        <f>+'Tabela IIIa'!M45</f>
        <v/>
      </c>
      <c r="O38" s="522" t="str">
        <f>+'Tabela IIIa'!N45</f>
        <v/>
      </c>
      <c r="P38" s="522" t="str">
        <f>+'Tabela IIIa'!O45</f>
        <v/>
      </c>
      <c r="Q38" s="522" t="str">
        <f>+'Tabela IIIa'!P45</f>
        <v/>
      </c>
      <c r="R38" s="522" t="str">
        <f>+'Tabela IIIa'!Q45</f>
        <v/>
      </c>
    </row>
    <row r="39" spans="1:21" x14ac:dyDescent="0.25">
      <c r="A39" s="521">
        <f>+'Tabela I'!$F$2</f>
        <v>0</v>
      </c>
      <c r="B39" s="521">
        <f>+'Tabela I'!$F$1</f>
        <v>2023</v>
      </c>
      <c r="C39" s="522" t="str">
        <f>+'Tabela IIIa'!B46</f>
        <v/>
      </c>
      <c r="D39" s="522">
        <f>+'Tabela IIIa'!C46</f>
        <v>0</v>
      </c>
      <c r="E39" s="522">
        <f>+'Tabela IIIa'!D46</f>
        <v>0</v>
      </c>
      <c r="F39" s="522">
        <f>+'Tabela IIIa'!E46</f>
        <v>0</v>
      </c>
      <c r="G39" s="522">
        <f>+'Tabela IIIa'!F46</f>
        <v>0</v>
      </c>
      <c r="H39" s="522">
        <f>+'Tabela IIIa'!G46</f>
        <v>0</v>
      </c>
      <c r="I39" s="522">
        <f>+'Tabela IIIa'!H46</f>
        <v>0</v>
      </c>
      <c r="J39" s="522">
        <f>+'Tabela IIIa'!I46</f>
        <v>0</v>
      </c>
      <c r="K39" s="522">
        <f>+'Tabela IIIa'!J46</f>
        <v>0</v>
      </c>
      <c r="L39" s="522">
        <f>+'Tabela IIIa'!K46</f>
        <v>0</v>
      </c>
      <c r="M39" s="522">
        <f>+'Tabela IIIa'!L46</f>
        <v>0</v>
      </c>
      <c r="N39" s="522" t="str">
        <f>+'Tabela IIIa'!M46</f>
        <v/>
      </c>
      <c r="O39" s="522" t="str">
        <f>+'Tabela IIIa'!N46</f>
        <v/>
      </c>
      <c r="P39" s="522" t="str">
        <f>+'Tabela IIIa'!O46</f>
        <v/>
      </c>
      <c r="Q39" s="522" t="str">
        <f>+'Tabela IIIa'!P46</f>
        <v/>
      </c>
      <c r="R39" s="522" t="str">
        <f>+'Tabela IIIa'!Q46</f>
        <v/>
      </c>
    </row>
    <row r="40" spans="1:21" x14ac:dyDescent="0.25">
      <c r="A40" s="521">
        <f>+'Tabela I'!$F$2</f>
        <v>0</v>
      </c>
      <c r="B40" s="521">
        <f>+'Tabela I'!$F$1</f>
        <v>2023</v>
      </c>
      <c r="C40" s="522" t="str">
        <f>+'Tabela IIIa'!B47</f>
        <v/>
      </c>
      <c r="D40" s="522">
        <f>+'Tabela IIIa'!C47</f>
        <v>0</v>
      </c>
      <c r="E40" s="522">
        <f>+'Tabela IIIa'!D47</f>
        <v>0</v>
      </c>
      <c r="F40" s="522">
        <f>+'Tabela IIIa'!E47</f>
        <v>0</v>
      </c>
      <c r="G40" s="522">
        <f>+'Tabela IIIa'!F47</f>
        <v>0</v>
      </c>
      <c r="H40" s="522">
        <f>+'Tabela IIIa'!G47</f>
        <v>0</v>
      </c>
      <c r="I40" s="522">
        <f>+'Tabela IIIa'!H47</f>
        <v>0</v>
      </c>
      <c r="J40" s="522">
        <f>+'Tabela IIIa'!I47</f>
        <v>0</v>
      </c>
      <c r="K40" s="522">
        <f>+'Tabela IIIa'!J47</f>
        <v>0</v>
      </c>
      <c r="L40" s="522">
        <f>+'Tabela IIIa'!K47</f>
        <v>0</v>
      </c>
      <c r="M40" s="522">
        <f>+'Tabela IIIa'!L47</f>
        <v>0</v>
      </c>
      <c r="N40" s="522" t="str">
        <f>+'Tabela IIIa'!M47</f>
        <v/>
      </c>
      <c r="O40" s="522" t="str">
        <f>+'Tabela IIIa'!N47</f>
        <v/>
      </c>
      <c r="P40" s="522" t="str">
        <f>+'Tabela IIIa'!O47</f>
        <v/>
      </c>
      <c r="Q40" s="522" t="str">
        <f>+'Tabela IIIa'!P47</f>
        <v/>
      </c>
      <c r="R40" s="522" t="str">
        <f>+'Tabela IIIa'!Q47</f>
        <v/>
      </c>
    </row>
    <row r="41" spans="1:21" x14ac:dyDescent="0.25">
      <c r="A41" s="521">
        <f>+'Tabela I'!$F$2</f>
        <v>0</v>
      </c>
      <c r="B41" s="521">
        <f>+'Tabela I'!$F$1</f>
        <v>2023</v>
      </c>
      <c r="C41" s="522" t="str">
        <f>+'Tabela IIIa'!B48</f>
        <v/>
      </c>
      <c r="D41" s="522">
        <f>+'Tabela IIIa'!C48</f>
        <v>0</v>
      </c>
      <c r="E41" s="522">
        <f>+'Tabela IIIa'!D48</f>
        <v>0</v>
      </c>
      <c r="F41" s="522">
        <f>+'Tabela IIIa'!E48</f>
        <v>0</v>
      </c>
      <c r="G41" s="522">
        <f>+'Tabela IIIa'!F48</f>
        <v>0</v>
      </c>
      <c r="H41" s="522">
        <f>+'Tabela IIIa'!G48</f>
        <v>0</v>
      </c>
      <c r="I41" s="522">
        <f>+'Tabela IIIa'!H48</f>
        <v>0</v>
      </c>
      <c r="J41" s="522">
        <f>+'Tabela IIIa'!I48</f>
        <v>0</v>
      </c>
      <c r="K41" s="522">
        <f>+'Tabela IIIa'!J48</f>
        <v>0</v>
      </c>
      <c r="L41" s="522">
        <f>+'Tabela IIIa'!K48</f>
        <v>0</v>
      </c>
      <c r="M41" s="522">
        <f>+'Tabela IIIa'!L48</f>
        <v>0</v>
      </c>
      <c r="N41" s="522" t="str">
        <f>+'Tabela IIIa'!M48</f>
        <v/>
      </c>
      <c r="O41" s="522" t="str">
        <f>+'Tabela IIIa'!N48</f>
        <v/>
      </c>
      <c r="P41" s="522" t="str">
        <f>+'Tabela IIIa'!O48</f>
        <v/>
      </c>
      <c r="Q41" s="522" t="str">
        <f>+'Tabela IIIa'!P48</f>
        <v/>
      </c>
      <c r="R41" s="522" t="str">
        <f>+'Tabela IIIa'!Q48</f>
        <v/>
      </c>
    </row>
    <row r="42" spans="1:21" x14ac:dyDescent="0.25">
      <c r="A42" s="521">
        <f>+'Tabela I'!$F$2</f>
        <v>0</v>
      </c>
      <c r="B42" s="521">
        <f>+'Tabela I'!$F$1</f>
        <v>2023</v>
      </c>
      <c r="C42" s="522" t="str">
        <f>+'Tabela IIIa'!B49</f>
        <v/>
      </c>
      <c r="D42" s="522">
        <f>+'Tabela IIIa'!C49</f>
        <v>0</v>
      </c>
      <c r="E42" s="522">
        <f>+'Tabela IIIa'!D49</f>
        <v>0</v>
      </c>
      <c r="F42" s="522">
        <f>+'Tabela IIIa'!E49</f>
        <v>0</v>
      </c>
      <c r="G42" s="522">
        <f>+'Tabela IIIa'!F49</f>
        <v>0</v>
      </c>
      <c r="H42" s="522">
        <f>+'Tabela IIIa'!G49</f>
        <v>0</v>
      </c>
      <c r="I42" s="522">
        <f>+'Tabela IIIa'!H49</f>
        <v>0</v>
      </c>
      <c r="J42" s="522">
        <f>+'Tabela IIIa'!I49</f>
        <v>0</v>
      </c>
      <c r="K42" s="522">
        <f>+'Tabela IIIa'!J49</f>
        <v>0</v>
      </c>
      <c r="L42" s="522">
        <f>+'Tabela IIIa'!K49</f>
        <v>0</v>
      </c>
      <c r="M42" s="522">
        <f>+'Tabela IIIa'!L49</f>
        <v>0</v>
      </c>
      <c r="N42" s="522" t="str">
        <f>+'Tabela IIIa'!M49</f>
        <v/>
      </c>
      <c r="O42" s="522" t="str">
        <f>+'Tabela IIIa'!N49</f>
        <v/>
      </c>
      <c r="P42" s="522" t="str">
        <f>+'Tabela IIIa'!O49</f>
        <v/>
      </c>
      <c r="Q42" s="522" t="str">
        <f>+'Tabela IIIa'!P49</f>
        <v/>
      </c>
      <c r="R42" s="522" t="str">
        <f>+'Tabela IIIa'!Q49</f>
        <v/>
      </c>
    </row>
    <row r="43" spans="1:21" x14ac:dyDescent="0.25">
      <c r="A43" s="521">
        <f>+'Tabela I'!$F$2</f>
        <v>0</v>
      </c>
      <c r="B43" s="521">
        <f>+'Tabela I'!$F$1</f>
        <v>2023</v>
      </c>
      <c r="C43" s="522" t="str">
        <f>+'Tabela IIIa'!B50</f>
        <v/>
      </c>
      <c r="D43" s="522">
        <f>+'Tabela IIIa'!C50</f>
        <v>0</v>
      </c>
      <c r="E43" s="522">
        <f>+'Tabela IIIa'!D50</f>
        <v>0</v>
      </c>
      <c r="F43" s="522">
        <f>+'Tabela IIIa'!E50</f>
        <v>0</v>
      </c>
      <c r="G43" s="522">
        <f>+'Tabela IIIa'!F50</f>
        <v>0</v>
      </c>
      <c r="H43" s="522">
        <f>+'Tabela IIIa'!G50</f>
        <v>0</v>
      </c>
      <c r="I43" s="522">
        <f>+'Tabela IIIa'!H50</f>
        <v>0</v>
      </c>
      <c r="J43" s="522">
        <f>+'Tabela IIIa'!I50</f>
        <v>0</v>
      </c>
      <c r="K43" s="522">
        <f>+'Tabela IIIa'!J50</f>
        <v>0</v>
      </c>
      <c r="L43" s="522">
        <f>+'Tabela IIIa'!K50</f>
        <v>0</v>
      </c>
      <c r="M43" s="522">
        <f>+'Tabela IIIa'!L50</f>
        <v>0</v>
      </c>
      <c r="N43" s="522" t="str">
        <f>+'Tabela IIIa'!M50</f>
        <v/>
      </c>
      <c r="O43" s="522" t="str">
        <f>+'Tabela IIIa'!N50</f>
        <v/>
      </c>
      <c r="P43" s="522" t="str">
        <f>+'Tabela IIIa'!O50</f>
        <v/>
      </c>
      <c r="Q43" s="522" t="str">
        <f>+'Tabela IIIa'!P50</f>
        <v/>
      </c>
      <c r="R43" s="522" t="str">
        <f>+'Tabela IIIa'!Q50</f>
        <v/>
      </c>
    </row>
    <row r="44" spans="1:21" s="242" customFormat="1" x14ac:dyDescent="0.25">
      <c r="A44" s="521">
        <f>+'Tabela I'!$F$2</f>
        <v>0</v>
      </c>
      <c r="B44" s="521">
        <f>+'Tabela I'!$F$1</f>
        <v>2023</v>
      </c>
      <c r="C44" s="522" t="str">
        <f>+'Tabela IIIa'!B51</f>
        <v/>
      </c>
      <c r="D44" s="522">
        <f>+'Tabela IIIa'!C51</f>
        <v>0</v>
      </c>
      <c r="E44" s="522">
        <f>+'Tabela IIIa'!D51</f>
        <v>0</v>
      </c>
      <c r="F44" s="522">
        <f>+'Tabela IIIa'!E51</f>
        <v>0</v>
      </c>
      <c r="G44" s="522">
        <f>+'Tabela IIIa'!F51</f>
        <v>0</v>
      </c>
      <c r="H44" s="522">
        <f>+'Tabela IIIa'!G51</f>
        <v>0</v>
      </c>
      <c r="I44" s="522">
        <f>+'Tabela IIIa'!H51</f>
        <v>0</v>
      </c>
      <c r="J44" s="522">
        <f>+'Tabela IIIa'!I51</f>
        <v>0</v>
      </c>
      <c r="K44" s="522">
        <f>+'Tabela IIIa'!J51</f>
        <v>0</v>
      </c>
      <c r="L44" s="522">
        <f>+'Tabela IIIa'!K51</f>
        <v>0</v>
      </c>
      <c r="M44" s="522">
        <f>+'Tabela IIIa'!L51</f>
        <v>0</v>
      </c>
      <c r="N44" s="522" t="str">
        <f>+'Tabela IIIa'!M51</f>
        <v/>
      </c>
      <c r="O44" s="522" t="str">
        <f>+'Tabela IIIa'!N51</f>
        <v/>
      </c>
      <c r="P44" s="522" t="str">
        <f>+'Tabela IIIa'!O51</f>
        <v/>
      </c>
      <c r="Q44" s="522" t="str">
        <f>+'Tabela IIIa'!P51</f>
        <v/>
      </c>
      <c r="R44" s="522" t="str">
        <f>+'Tabela IIIa'!Q51</f>
        <v/>
      </c>
      <c r="S44" s="241"/>
      <c r="T44" s="241"/>
      <c r="U44" s="241"/>
    </row>
    <row r="45" spans="1:21" s="242" customFormat="1" x14ac:dyDescent="0.25">
      <c r="A45" s="521">
        <f>+'Tabela I'!$F$2</f>
        <v>0</v>
      </c>
      <c r="B45" s="521">
        <f>+'Tabela I'!$F$1</f>
        <v>2023</v>
      </c>
      <c r="C45" s="522" t="str">
        <f>+'Tabela IIIa'!B52</f>
        <v/>
      </c>
      <c r="D45" s="522">
        <f>+'Tabela IIIa'!C52</f>
        <v>0</v>
      </c>
      <c r="E45" s="522">
        <f>+'Tabela IIIa'!D52</f>
        <v>0</v>
      </c>
      <c r="F45" s="522">
        <f>+'Tabela IIIa'!E52</f>
        <v>0</v>
      </c>
      <c r="G45" s="522">
        <f>+'Tabela IIIa'!F52</f>
        <v>0</v>
      </c>
      <c r="H45" s="522">
        <f>+'Tabela IIIa'!G52</f>
        <v>0</v>
      </c>
      <c r="I45" s="522">
        <f>+'Tabela IIIa'!H52</f>
        <v>0</v>
      </c>
      <c r="J45" s="522">
        <f>+'Tabela IIIa'!I52</f>
        <v>0</v>
      </c>
      <c r="K45" s="522">
        <f>+'Tabela IIIa'!J52</f>
        <v>0</v>
      </c>
      <c r="L45" s="522">
        <f>+'Tabela IIIa'!K52</f>
        <v>0</v>
      </c>
      <c r="M45" s="522">
        <f>+'Tabela IIIa'!L52</f>
        <v>0</v>
      </c>
      <c r="N45" s="522" t="str">
        <f>+'Tabela IIIa'!M52</f>
        <v/>
      </c>
      <c r="O45" s="522" t="str">
        <f>+'Tabela IIIa'!N52</f>
        <v/>
      </c>
      <c r="P45" s="522" t="str">
        <f>+'Tabela IIIa'!O52</f>
        <v/>
      </c>
      <c r="Q45" s="522" t="str">
        <f>+'Tabela IIIa'!P52</f>
        <v/>
      </c>
      <c r="R45" s="522" t="str">
        <f>+'Tabela IIIa'!Q52</f>
        <v/>
      </c>
      <c r="S45" s="241"/>
      <c r="T45" s="241"/>
      <c r="U45" s="241"/>
    </row>
    <row r="46" spans="1:21" s="242" customFormat="1" x14ac:dyDescent="0.25">
      <c r="A46" s="521">
        <f>+'Tabela I'!$F$2</f>
        <v>0</v>
      </c>
      <c r="B46" s="521">
        <f>+'Tabela I'!$F$1</f>
        <v>2023</v>
      </c>
      <c r="C46" s="522" t="str">
        <f>+'Tabela IIIa'!B53</f>
        <v/>
      </c>
      <c r="D46" s="522">
        <f>+'Tabela IIIa'!C53</f>
        <v>0</v>
      </c>
      <c r="E46" s="522">
        <f>+'Tabela IIIa'!D53</f>
        <v>0</v>
      </c>
      <c r="F46" s="522">
        <f>+'Tabela IIIa'!E53</f>
        <v>0</v>
      </c>
      <c r="G46" s="522">
        <f>+'Tabela IIIa'!F53</f>
        <v>0</v>
      </c>
      <c r="H46" s="522">
        <f>+'Tabela IIIa'!G53</f>
        <v>0</v>
      </c>
      <c r="I46" s="522">
        <f>+'Tabela IIIa'!H53</f>
        <v>0</v>
      </c>
      <c r="J46" s="522">
        <f>+'Tabela IIIa'!I53</f>
        <v>0</v>
      </c>
      <c r="K46" s="522">
        <f>+'Tabela IIIa'!J53</f>
        <v>0</v>
      </c>
      <c r="L46" s="522">
        <f>+'Tabela IIIa'!K53</f>
        <v>0</v>
      </c>
      <c r="M46" s="522">
        <f>+'Tabela IIIa'!L53</f>
        <v>0</v>
      </c>
      <c r="N46" s="522" t="str">
        <f>+'Tabela IIIa'!M53</f>
        <v/>
      </c>
      <c r="O46" s="522" t="str">
        <f>+'Tabela IIIa'!N53</f>
        <v/>
      </c>
      <c r="P46" s="522" t="str">
        <f>+'Tabela IIIa'!O53</f>
        <v/>
      </c>
      <c r="Q46" s="522" t="str">
        <f>+'Tabela IIIa'!P53</f>
        <v/>
      </c>
      <c r="R46" s="522" t="str">
        <f>+'Tabela IIIa'!Q53</f>
        <v/>
      </c>
      <c r="S46" s="241"/>
      <c r="T46" s="241"/>
      <c r="U46" s="241"/>
    </row>
    <row r="47" spans="1:21" s="242" customFormat="1" x14ac:dyDescent="0.25">
      <c r="A47" s="521">
        <f>+'Tabela I'!$F$2</f>
        <v>0</v>
      </c>
      <c r="B47" s="521">
        <f>+'Tabela I'!$F$1</f>
        <v>2023</v>
      </c>
      <c r="C47" s="522" t="str">
        <f>+'Tabela IIIa'!B54</f>
        <v/>
      </c>
      <c r="D47" s="522">
        <f>+'Tabela IIIa'!C54</f>
        <v>0</v>
      </c>
      <c r="E47" s="522">
        <f>+'Tabela IIIa'!D54</f>
        <v>0</v>
      </c>
      <c r="F47" s="522">
        <f>+'Tabela IIIa'!E54</f>
        <v>0</v>
      </c>
      <c r="G47" s="522">
        <f>+'Tabela IIIa'!F54</f>
        <v>0</v>
      </c>
      <c r="H47" s="522">
        <f>+'Tabela IIIa'!G54</f>
        <v>0</v>
      </c>
      <c r="I47" s="522">
        <f>+'Tabela IIIa'!H54</f>
        <v>0</v>
      </c>
      <c r="J47" s="522">
        <f>+'Tabela IIIa'!I54</f>
        <v>0</v>
      </c>
      <c r="K47" s="522">
        <f>+'Tabela IIIa'!J54</f>
        <v>0</v>
      </c>
      <c r="L47" s="522">
        <f>+'Tabela IIIa'!K54</f>
        <v>0</v>
      </c>
      <c r="M47" s="522">
        <f>+'Tabela IIIa'!L54</f>
        <v>0</v>
      </c>
      <c r="N47" s="522" t="str">
        <f>+'Tabela IIIa'!M54</f>
        <v/>
      </c>
      <c r="O47" s="522" t="str">
        <f>+'Tabela IIIa'!N54</f>
        <v/>
      </c>
      <c r="P47" s="522" t="str">
        <f>+'Tabela IIIa'!O54</f>
        <v/>
      </c>
      <c r="Q47" s="522" t="str">
        <f>+'Tabela IIIa'!P54</f>
        <v/>
      </c>
      <c r="R47" s="522" t="str">
        <f>+'Tabela IIIa'!Q54</f>
        <v/>
      </c>
      <c r="S47" s="241"/>
      <c r="T47" s="241"/>
      <c r="U47" s="241"/>
    </row>
    <row r="48" spans="1:21" s="242" customFormat="1" x14ac:dyDescent="0.25">
      <c r="A48" s="521">
        <f>+'Tabela I'!$F$2</f>
        <v>0</v>
      </c>
      <c r="B48" s="521">
        <f>+'Tabela I'!$F$1</f>
        <v>2023</v>
      </c>
      <c r="C48" s="522" t="str">
        <f>+'Tabela IIIa'!B55</f>
        <v/>
      </c>
      <c r="D48" s="522">
        <f>+'Tabela IIIa'!C55</f>
        <v>0</v>
      </c>
      <c r="E48" s="522">
        <f>+'Tabela IIIa'!D55</f>
        <v>0</v>
      </c>
      <c r="F48" s="522">
        <f>+'Tabela IIIa'!E55</f>
        <v>0</v>
      </c>
      <c r="G48" s="522">
        <f>+'Tabela IIIa'!F55</f>
        <v>0</v>
      </c>
      <c r="H48" s="522">
        <f>+'Tabela IIIa'!G55</f>
        <v>0</v>
      </c>
      <c r="I48" s="522">
        <f>+'Tabela IIIa'!H55</f>
        <v>0</v>
      </c>
      <c r="J48" s="522">
        <f>+'Tabela IIIa'!I55</f>
        <v>0</v>
      </c>
      <c r="K48" s="522">
        <f>+'Tabela IIIa'!J55</f>
        <v>0</v>
      </c>
      <c r="L48" s="522">
        <f>+'Tabela IIIa'!K55</f>
        <v>0</v>
      </c>
      <c r="M48" s="522">
        <f>+'Tabela IIIa'!L55</f>
        <v>0</v>
      </c>
      <c r="N48" s="522" t="str">
        <f>+'Tabela IIIa'!M55</f>
        <v/>
      </c>
      <c r="O48" s="522" t="str">
        <f>+'Tabela IIIa'!N55</f>
        <v/>
      </c>
      <c r="P48" s="522" t="str">
        <f>+'Tabela IIIa'!O55</f>
        <v/>
      </c>
      <c r="Q48" s="522" t="str">
        <f>+'Tabela IIIa'!P55</f>
        <v/>
      </c>
      <c r="R48" s="522" t="str">
        <f>+'Tabela IIIa'!Q55</f>
        <v/>
      </c>
      <c r="S48" s="241"/>
      <c r="T48" s="241"/>
      <c r="U48" s="241"/>
    </row>
    <row r="49" spans="1:21" s="242" customFormat="1" x14ac:dyDescent="0.25">
      <c r="A49" s="521">
        <f>+'Tabela I'!$F$2</f>
        <v>0</v>
      </c>
      <c r="B49" s="521">
        <f>+'Tabela I'!$F$1</f>
        <v>2023</v>
      </c>
      <c r="C49" s="522" t="str">
        <f>+'Tabela IIIa'!B56</f>
        <v/>
      </c>
      <c r="D49" s="522">
        <f>+'Tabela IIIa'!C56</f>
        <v>0</v>
      </c>
      <c r="E49" s="522">
        <f>+'Tabela IIIa'!D56</f>
        <v>0</v>
      </c>
      <c r="F49" s="522">
        <f>+'Tabela IIIa'!E56</f>
        <v>0</v>
      </c>
      <c r="G49" s="522">
        <f>+'Tabela IIIa'!F56</f>
        <v>0</v>
      </c>
      <c r="H49" s="522">
        <f>+'Tabela IIIa'!G56</f>
        <v>0</v>
      </c>
      <c r="I49" s="522">
        <f>+'Tabela IIIa'!H56</f>
        <v>0</v>
      </c>
      <c r="J49" s="522">
        <f>+'Tabela IIIa'!I56</f>
        <v>0</v>
      </c>
      <c r="K49" s="522">
        <f>+'Tabela IIIa'!J56</f>
        <v>0</v>
      </c>
      <c r="L49" s="522">
        <f>+'Tabela IIIa'!K56</f>
        <v>0</v>
      </c>
      <c r="M49" s="522">
        <f>+'Tabela IIIa'!L56</f>
        <v>0</v>
      </c>
      <c r="N49" s="522" t="str">
        <f>+'Tabela IIIa'!M56</f>
        <v/>
      </c>
      <c r="O49" s="522" t="str">
        <f>+'Tabela IIIa'!N56</f>
        <v/>
      </c>
      <c r="P49" s="522" t="str">
        <f>+'Tabela IIIa'!O56</f>
        <v/>
      </c>
      <c r="Q49" s="522" t="str">
        <f>+'Tabela IIIa'!P56</f>
        <v/>
      </c>
      <c r="R49" s="522" t="str">
        <f>+'Tabela IIIa'!Q56</f>
        <v/>
      </c>
      <c r="S49" s="241"/>
      <c r="T49" s="241"/>
      <c r="U49" s="241"/>
    </row>
    <row r="50" spans="1:21" s="242" customFormat="1" x14ac:dyDescent="0.25">
      <c r="A50" s="521">
        <f>+'Tabela I'!$F$2</f>
        <v>0</v>
      </c>
      <c r="B50" s="521">
        <f>+'Tabela I'!$F$1</f>
        <v>2023</v>
      </c>
      <c r="C50" s="522" t="str">
        <f>+'Tabela IIIa'!B57</f>
        <v/>
      </c>
      <c r="D50" s="522">
        <f>+'Tabela IIIa'!C57</f>
        <v>0</v>
      </c>
      <c r="E50" s="522">
        <f>+'Tabela IIIa'!D57</f>
        <v>0</v>
      </c>
      <c r="F50" s="522">
        <f>+'Tabela IIIa'!E57</f>
        <v>0</v>
      </c>
      <c r="G50" s="522">
        <f>+'Tabela IIIa'!F57</f>
        <v>0</v>
      </c>
      <c r="H50" s="522">
        <f>+'Tabela IIIa'!G57</f>
        <v>0</v>
      </c>
      <c r="I50" s="522">
        <f>+'Tabela IIIa'!H57</f>
        <v>0</v>
      </c>
      <c r="J50" s="522">
        <f>+'Tabela IIIa'!I57</f>
        <v>0</v>
      </c>
      <c r="K50" s="522">
        <f>+'Tabela IIIa'!J57</f>
        <v>0</v>
      </c>
      <c r="L50" s="522">
        <f>+'Tabela IIIa'!K57</f>
        <v>0</v>
      </c>
      <c r="M50" s="522">
        <f>+'Tabela IIIa'!L57</f>
        <v>0</v>
      </c>
      <c r="N50" s="522" t="str">
        <f>+'Tabela IIIa'!M57</f>
        <v/>
      </c>
      <c r="O50" s="522" t="str">
        <f>+'Tabela IIIa'!N57</f>
        <v/>
      </c>
      <c r="P50" s="522" t="str">
        <f>+'Tabela IIIa'!O57</f>
        <v/>
      </c>
      <c r="Q50" s="522" t="str">
        <f>+'Tabela IIIa'!P57</f>
        <v/>
      </c>
      <c r="R50" s="522" t="str">
        <f>+'Tabela IIIa'!Q57</f>
        <v/>
      </c>
      <c r="S50" s="241"/>
      <c r="T50" s="241"/>
      <c r="U50" s="241"/>
    </row>
    <row r="51" spans="1:21" s="242" customFormat="1" x14ac:dyDescent="0.25">
      <c r="A51" s="521">
        <f>+'Tabela I'!$F$2</f>
        <v>0</v>
      </c>
      <c r="B51" s="521">
        <f>+'Tabela I'!$F$1</f>
        <v>2023</v>
      </c>
      <c r="C51" s="522" t="str">
        <f>+'Tabela IIIa'!B58</f>
        <v/>
      </c>
      <c r="D51" s="522">
        <f>+'Tabela IIIa'!C58</f>
        <v>0</v>
      </c>
      <c r="E51" s="522">
        <f>+'Tabela IIIa'!D58</f>
        <v>0</v>
      </c>
      <c r="F51" s="522">
        <f>+'Tabela IIIa'!E58</f>
        <v>0</v>
      </c>
      <c r="G51" s="522">
        <f>+'Tabela IIIa'!F58</f>
        <v>0</v>
      </c>
      <c r="H51" s="522">
        <f>+'Tabela IIIa'!G58</f>
        <v>0</v>
      </c>
      <c r="I51" s="522">
        <f>+'Tabela IIIa'!H58</f>
        <v>0</v>
      </c>
      <c r="J51" s="522">
        <f>+'Tabela IIIa'!I58</f>
        <v>0</v>
      </c>
      <c r="K51" s="522">
        <f>+'Tabela IIIa'!J58</f>
        <v>0</v>
      </c>
      <c r="L51" s="522">
        <f>+'Tabela IIIa'!K58</f>
        <v>0</v>
      </c>
      <c r="M51" s="522">
        <f>+'Tabela IIIa'!L58</f>
        <v>0</v>
      </c>
      <c r="N51" s="522" t="str">
        <f>+'Tabela IIIa'!M58</f>
        <v/>
      </c>
      <c r="O51" s="522" t="str">
        <f>+'Tabela IIIa'!N58</f>
        <v/>
      </c>
      <c r="P51" s="522" t="str">
        <f>+'Tabela IIIa'!O58</f>
        <v/>
      </c>
      <c r="Q51" s="522" t="str">
        <f>+'Tabela IIIa'!P58</f>
        <v/>
      </c>
      <c r="R51" s="522" t="str">
        <f>+'Tabela IIIa'!Q58</f>
        <v/>
      </c>
      <c r="S51" s="241"/>
      <c r="T51" s="241"/>
      <c r="U51" s="241"/>
    </row>
    <row r="52" spans="1:21" s="242" customFormat="1" x14ac:dyDescent="0.25">
      <c r="A52" s="521">
        <f>+'Tabela I'!$F$2</f>
        <v>0</v>
      </c>
      <c r="B52" s="521">
        <f>+'Tabela I'!$F$1</f>
        <v>2023</v>
      </c>
      <c r="C52" s="522" t="str">
        <f>+'Tabela IIIa'!B59</f>
        <v/>
      </c>
      <c r="D52" s="522">
        <f>+'Tabela IIIa'!C59</f>
        <v>0</v>
      </c>
      <c r="E52" s="522">
        <f>+'Tabela IIIa'!D59</f>
        <v>0</v>
      </c>
      <c r="F52" s="522">
        <f>+'Tabela IIIa'!E59</f>
        <v>0</v>
      </c>
      <c r="G52" s="522">
        <f>+'Tabela IIIa'!F59</f>
        <v>0</v>
      </c>
      <c r="H52" s="522">
        <f>+'Tabela IIIa'!G59</f>
        <v>0</v>
      </c>
      <c r="I52" s="522">
        <f>+'Tabela IIIa'!H59</f>
        <v>0</v>
      </c>
      <c r="J52" s="522">
        <f>+'Tabela IIIa'!I59</f>
        <v>0</v>
      </c>
      <c r="K52" s="522">
        <f>+'Tabela IIIa'!J59</f>
        <v>0</v>
      </c>
      <c r="L52" s="522">
        <f>+'Tabela IIIa'!K59</f>
        <v>0</v>
      </c>
      <c r="M52" s="522">
        <f>+'Tabela IIIa'!L59</f>
        <v>0</v>
      </c>
      <c r="N52" s="522" t="str">
        <f>+'Tabela IIIa'!M59</f>
        <v/>
      </c>
      <c r="O52" s="522" t="str">
        <f>+'Tabela IIIa'!N59</f>
        <v/>
      </c>
      <c r="P52" s="522" t="str">
        <f>+'Tabela IIIa'!O59</f>
        <v/>
      </c>
      <c r="Q52" s="522" t="str">
        <f>+'Tabela IIIa'!P59</f>
        <v/>
      </c>
      <c r="R52" s="522" t="str">
        <f>+'Tabela IIIa'!Q59</f>
        <v/>
      </c>
      <c r="S52" s="241"/>
      <c r="T52" s="241"/>
      <c r="U52" s="241"/>
    </row>
    <row r="53" spans="1:21" s="242" customFormat="1" x14ac:dyDescent="0.25">
      <c r="A53" s="521">
        <f>+'Tabela I'!$F$2</f>
        <v>0</v>
      </c>
      <c r="B53" s="521">
        <f>+'Tabela I'!$F$1</f>
        <v>2023</v>
      </c>
      <c r="C53" s="522" t="str">
        <f>+'Tabela IIIa'!B60</f>
        <v/>
      </c>
      <c r="D53" s="522">
        <f>+'Tabela IIIa'!C60</f>
        <v>0</v>
      </c>
      <c r="E53" s="522">
        <f>+'Tabela IIIa'!D60</f>
        <v>0</v>
      </c>
      <c r="F53" s="522">
        <f>+'Tabela IIIa'!E60</f>
        <v>0</v>
      </c>
      <c r="G53" s="522">
        <f>+'Tabela IIIa'!F60</f>
        <v>0</v>
      </c>
      <c r="H53" s="522">
        <f>+'Tabela IIIa'!G60</f>
        <v>0</v>
      </c>
      <c r="I53" s="522">
        <f>+'Tabela IIIa'!H60</f>
        <v>0</v>
      </c>
      <c r="J53" s="522">
        <f>+'Tabela IIIa'!I60</f>
        <v>0</v>
      </c>
      <c r="K53" s="522">
        <f>+'Tabela IIIa'!J60</f>
        <v>0</v>
      </c>
      <c r="L53" s="522">
        <f>+'Tabela IIIa'!K60</f>
        <v>0</v>
      </c>
      <c r="M53" s="522">
        <f>+'Tabela IIIa'!L60</f>
        <v>0</v>
      </c>
      <c r="N53" s="522" t="str">
        <f>+'Tabela IIIa'!M60</f>
        <v/>
      </c>
      <c r="O53" s="522" t="str">
        <f>+'Tabela IIIa'!N60</f>
        <v/>
      </c>
      <c r="P53" s="522" t="str">
        <f>+'Tabela IIIa'!O60</f>
        <v/>
      </c>
      <c r="Q53" s="522" t="str">
        <f>+'Tabela IIIa'!P60</f>
        <v/>
      </c>
      <c r="R53" s="522" t="str">
        <f>+'Tabela IIIa'!Q60</f>
        <v/>
      </c>
      <c r="S53" s="241"/>
      <c r="T53" s="241"/>
      <c r="U53" s="241"/>
    </row>
    <row r="54" spans="1:21" s="242" customFormat="1" x14ac:dyDescent="0.25">
      <c r="A54" s="521">
        <f>+'Tabela I'!$F$2</f>
        <v>0</v>
      </c>
      <c r="B54" s="521">
        <f>+'Tabela I'!$F$1</f>
        <v>2023</v>
      </c>
      <c r="C54" s="522" t="str">
        <f>+'Tabela IIIa'!B61</f>
        <v/>
      </c>
      <c r="D54" s="522">
        <f>+'Tabela IIIa'!C61</f>
        <v>0</v>
      </c>
      <c r="E54" s="522">
        <f>+'Tabela IIIa'!D61</f>
        <v>0</v>
      </c>
      <c r="F54" s="522">
        <f>+'Tabela IIIa'!E61</f>
        <v>0</v>
      </c>
      <c r="G54" s="522">
        <f>+'Tabela IIIa'!F61</f>
        <v>0</v>
      </c>
      <c r="H54" s="522">
        <f>+'Tabela IIIa'!G61</f>
        <v>0</v>
      </c>
      <c r="I54" s="522">
        <f>+'Tabela IIIa'!H61</f>
        <v>0</v>
      </c>
      <c r="J54" s="522">
        <f>+'Tabela IIIa'!I61</f>
        <v>0</v>
      </c>
      <c r="K54" s="522">
        <f>+'Tabela IIIa'!J61</f>
        <v>0</v>
      </c>
      <c r="L54" s="522">
        <f>+'Tabela IIIa'!K61</f>
        <v>0</v>
      </c>
      <c r="M54" s="522">
        <f>+'Tabela IIIa'!L61</f>
        <v>0</v>
      </c>
      <c r="N54" s="522" t="str">
        <f>+'Tabela IIIa'!M61</f>
        <v/>
      </c>
      <c r="O54" s="522" t="str">
        <f>+'Tabela IIIa'!N61</f>
        <v/>
      </c>
      <c r="P54" s="522" t="str">
        <f>+'Tabela IIIa'!O61</f>
        <v/>
      </c>
      <c r="Q54" s="522" t="str">
        <f>+'Tabela IIIa'!P61</f>
        <v/>
      </c>
      <c r="R54" s="522" t="str">
        <f>+'Tabela IIIa'!Q61</f>
        <v/>
      </c>
      <c r="S54" s="241"/>
      <c r="T54" s="241"/>
      <c r="U54" s="241"/>
    </row>
    <row r="55" spans="1:21" s="242" customFormat="1" x14ac:dyDescent="0.25">
      <c r="A55" s="521">
        <f>+'Tabela I'!$F$2</f>
        <v>0</v>
      </c>
      <c r="B55" s="521">
        <f>+'Tabela I'!$F$1</f>
        <v>2023</v>
      </c>
      <c r="C55" s="522" t="str">
        <f>+'Tabela IIIa'!B62</f>
        <v/>
      </c>
      <c r="D55" s="522">
        <f>+'Tabela IIIa'!C62</f>
        <v>0</v>
      </c>
      <c r="E55" s="522">
        <f>+'Tabela IIIa'!D62</f>
        <v>0</v>
      </c>
      <c r="F55" s="522">
        <f>+'Tabela IIIa'!E62</f>
        <v>0</v>
      </c>
      <c r="G55" s="522">
        <f>+'Tabela IIIa'!F62</f>
        <v>0</v>
      </c>
      <c r="H55" s="522">
        <f>+'Tabela IIIa'!G62</f>
        <v>0</v>
      </c>
      <c r="I55" s="522">
        <f>+'Tabela IIIa'!H62</f>
        <v>0</v>
      </c>
      <c r="J55" s="522">
        <f>+'Tabela IIIa'!I62</f>
        <v>0</v>
      </c>
      <c r="K55" s="522">
        <f>+'Tabela IIIa'!J62</f>
        <v>0</v>
      </c>
      <c r="L55" s="522">
        <f>+'Tabela IIIa'!K62</f>
        <v>0</v>
      </c>
      <c r="M55" s="522">
        <f>+'Tabela IIIa'!L62</f>
        <v>0</v>
      </c>
      <c r="N55" s="522" t="str">
        <f>+'Tabela IIIa'!M62</f>
        <v/>
      </c>
      <c r="O55" s="522" t="str">
        <f>+'Tabela IIIa'!N62</f>
        <v/>
      </c>
      <c r="P55" s="522" t="str">
        <f>+'Tabela IIIa'!O62</f>
        <v/>
      </c>
      <c r="Q55" s="522" t="str">
        <f>+'Tabela IIIa'!P62</f>
        <v/>
      </c>
      <c r="R55" s="522" t="str">
        <f>+'Tabela IIIa'!Q62</f>
        <v/>
      </c>
      <c r="S55" s="241"/>
      <c r="T55" s="241"/>
      <c r="U55" s="241"/>
    </row>
    <row r="56" spans="1:21" s="242" customFormat="1" x14ac:dyDescent="0.25">
      <c r="A56" s="521">
        <f>+'Tabela I'!$F$2</f>
        <v>0</v>
      </c>
      <c r="B56" s="521">
        <f>+'Tabela I'!$F$1</f>
        <v>2023</v>
      </c>
      <c r="C56" s="522" t="str">
        <f>+'Tabela IIIa'!B63</f>
        <v/>
      </c>
      <c r="D56" s="522">
        <f>+'Tabela IIIa'!C63</f>
        <v>0</v>
      </c>
      <c r="E56" s="522">
        <f>+'Tabela IIIa'!D63</f>
        <v>0</v>
      </c>
      <c r="F56" s="522">
        <f>+'Tabela IIIa'!E63</f>
        <v>0</v>
      </c>
      <c r="G56" s="522">
        <f>+'Tabela IIIa'!F63</f>
        <v>0</v>
      </c>
      <c r="H56" s="522">
        <f>+'Tabela IIIa'!G63</f>
        <v>0</v>
      </c>
      <c r="I56" s="522">
        <f>+'Tabela IIIa'!H63</f>
        <v>0</v>
      </c>
      <c r="J56" s="522">
        <f>+'Tabela IIIa'!I63</f>
        <v>0</v>
      </c>
      <c r="K56" s="522">
        <f>+'Tabela IIIa'!J63</f>
        <v>0</v>
      </c>
      <c r="L56" s="522">
        <f>+'Tabela IIIa'!K63</f>
        <v>0</v>
      </c>
      <c r="M56" s="522">
        <f>+'Tabela IIIa'!L63</f>
        <v>0</v>
      </c>
      <c r="N56" s="522" t="str">
        <f>+'Tabela IIIa'!M63</f>
        <v/>
      </c>
      <c r="O56" s="522" t="str">
        <f>+'Tabela IIIa'!N63</f>
        <v/>
      </c>
      <c r="P56" s="522" t="str">
        <f>+'Tabela IIIa'!O63</f>
        <v/>
      </c>
      <c r="Q56" s="522" t="str">
        <f>+'Tabela IIIa'!P63</f>
        <v/>
      </c>
      <c r="R56" s="522" t="str">
        <f>+'Tabela IIIa'!Q63</f>
        <v/>
      </c>
      <c r="S56" s="241"/>
      <c r="T56" s="241"/>
      <c r="U56" s="241"/>
    </row>
    <row r="57" spans="1:21" s="242" customFormat="1" x14ac:dyDescent="0.25">
      <c r="A57" s="521">
        <f>+'Tabela I'!$F$2</f>
        <v>0</v>
      </c>
      <c r="B57" s="521">
        <f>+'Tabela I'!$F$1</f>
        <v>2023</v>
      </c>
      <c r="C57" s="522" t="str">
        <f>+'Tabela IIIa'!B64</f>
        <v/>
      </c>
      <c r="D57" s="522">
        <f>+'Tabela IIIa'!C64</f>
        <v>0</v>
      </c>
      <c r="E57" s="522">
        <f>+'Tabela IIIa'!D64</f>
        <v>0</v>
      </c>
      <c r="F57" s="522">
        <f>+'Tabela IIIa'!E64</f>
        <v>0</v>
      </c>
      <c r="G57" s="522">
        <f>+'Tabela IIIa'!F64</f>
        <v>0</v>
      </c>
      <c r="H57" s="522">
        <f>+'Tabela IIIa'!G64</f>
        <v>0</v>
      </c>
      <c r="I57" s="522">
        <f>+'Tabela IIIa'!H64</f>
        <v>0</v>
      </c>
      <c r="J57" s="522">
        <f>+'Tabela IIIa'!I64</f>
        <v>0</v>
      </c>
      <c r="K57" s="522">
        <f>+'Tabela IIIa'!J64</f>
        <v>0</v>
      </c>
      <c r="L57" s="522">
        <f>+'Tabela IIIa'!K64</f>
        <v>0</v>
      </c>
      <c r="M57" s="522">
        <f>+'Tabela IIIa'!L64</f>
        <v>0</v>
      </c>
      <c r="N57" s="522" t="str">
        <f>+'Tabela IIIa'!M64</f>
        <v/>
      </c>
      <c r="O57" s="522" t="str">
        <f>+'Tabela IIIa'!N64</f>
        <v/>
      </c>
      <c r="P57" s="522" t="str">
        <f>+'Tabela IIIa'!O64</f>
        <v/>
      </c>
      <c r="Q57" s="522" t="str">
        <f>+'Tabela IIIa'!P64</f>
        <v/>
      </c>
      <c r="R57" s="522" t="str">
        <f>+'Tabela IIIa'!Q64</f>
        <v/>
      </c>
      <c r="S57" s="241"/>
      <c r="T57" s="241"/>
      <c r="U57" s="241"/>
    </row>
    <row r="58" spans="1:21" s="242" customFormat="1" x14ac:dyDescent="0.25">
      <c r="A58" s="521">
        <f>+'Tabela I'!$F$2</f>
        <v>0</v>
      </c>
      <c r="B58" s="521">
        <f>+'Tabela I'!$F$1</f>
        <v>2023</v>
      </c>
      <c r="C58" s="522" t="str">
        <f>+'Tabela IIIa'!B65</f>
        <v/>
      </c>
      <c r="D58" s="522">
        <f>+'Tabela IIIa'!C65</f>
        <v>0</v>
      </c>
      <c r="E58" s="522">
        <f>+'Tabela IIIa'!D65</f>
        <v>0</v>
      </c>
      <c r="F58" s="522">
        <f>+'Tabela IIIa'!E65</f>
        <v>0</v>
      </c>
      <c r="G58" s="522">
        <f>+'Tabela IIIa'!F65</f>
        <v>0</v>
      </c>
      <c r="H58" s="522">
        <f>+'Tabela IIIa'!G65</f>
        <v>0</v>
      </c>
      <c r="I58" s="522">
        <f>+'Tabela IIIa'!H65</f>
        <v>0</v>
      </c>
      <c r="J58" s="522">
        <f>+'Tabela IIIa'!I65</f>
        <v>0</v>
      </c>
      <c r="K58" s="522">
        <f>+'Tabela IIIa'!J65</f>
        <v>0</v>
      </c>
      <c r="L58" s="522">
        <f>+'Tabela IIIa'!K65</f>
        <v>0</v>
      </c>
      <c r="M58" s="522">
        <f>+'Tabela IIIa'!L65</f>
        <v>0</v>
      </c>
      <c r="N58" s="522" t="str">
        <f>+'Tabela IIIa'!M65</f>
        <v/>
      </c>
      <c r="O58" s="522" t="str">
        <f>+'Tabela IIIa'!N65</f>
        <v/>
      </c>
      <c r="P58" s="522" t="str">
        <f>+'Tabela IIIa'!O65</f>
        <v/>
      </c>
      <c r="Q58" s="522" t="str">
        <f>+'Tabela IIIa'!P65</f>
        <v/>
      </c>
      <c r="R58" s="522" t="str">
        <f>+'Tabela IIIa'!Q65</f>
        <v/>
      </c>
      <c r="S58" s="241"/>
      <c r="T58" s="241"/>
      <c r="U58" s="241"/>
    </row>
    <row r="59" spans="1:21" s="242" customFormat="1" x14ac:dyDescent="0.25">
      <c r="A59" s="521">
        <f>+'Tabela I'!$F$2</f>
        <v>0</v>
      </c>
      <c r="B59" s="521">
        <f>+'Tabela I'!$F$1</f>
        <v>2023</v>
      </c>
      <c r="C59" s="522" t="str">
        <f>+'Tabela IIIa'!B66</f>
        <v/>
      </c>
      <c r="D59" s="522">
        <f>+'Tabela IIIa'!C66</f>
        <v>0</v>
      </c>
      <c r="E59" s="522">
        <f>+'Tabela IIIa'!D66</f>
        <v>0</v>
      </c>
      <c r="F59" s="522">
        <f>+'Tabela IIIa'!E66</f>
        <v>0</v>
      </c>
      <c r="G59" s="522">
        <f>+'Tabela IIIa'!F66</f>
        <v>0</v>
      </c>
      <c r="H59" s="522">
        <f>+'Tabela IIIa'!G66</f>
        <v>0</v>
      </c>
      <c r="I59" s="522">
        <f>+'Tabela IIIa'!H66</f>
        <v>0</v>
      </c>
      <c r="J59" s="522">
        <f>+'Tabela IIIa'!I66</f>
        <v>0</v>
      </c>
      <c r="K59" s="522">
        <f>+'Tabela IIIa'!J66</f>
        <v>0</v>
      </c>
      <c r="L59" s="522">
        <f>+'Tabela IIIa'!K66</f>
        <v>0</v>
      </c>
      <c r="M59" s="522">
        <f>+'Tabela IIIa'!L66</f>
        <v>0</v>
      </c>
      <c r="N59" s="522" t="str">
        <f>+'Tabela IIIa'!M66</f>
        <v/>
      </c>
      <c r="O59" s="522" t="str">
        <f>+'Tabela IIIa'!N66</f>
        <v/>
      </c>
      <c r="P59" s="522" t="str">
        <f>+'Tabela IIIa'!O66</f>
        <v/>
      </c>
      <c r="Q59" s="522" t="str">
        <f>+'Tabela IIIa'!P66</f>
        <v/>
      </c>
      <c r="R59" s="522" t="str">
        <f>+'Tabela IIIa'!Q66</f>
        <v/>
      </c>
      <c r="S59" s="241"/>
      <c r="T59" s="241"/>
      <c r="U59" s="241"/>
    </row>
    <row r="60" spans="1:21" s="242" customFormat="1" x14ac:dyDescent="0.25">
      <c r="A60" s="521">
        <f>+'Tabela I'!$F$2</f>
        <v>0</v>
      </c>
      <c r="B60" s="521">
        <f>+'Tabela I'!$F$1</f>
        <v>2023</v>
      </c>
      <c r="C60" s="522" t="str">
        <f>+'Tabela IIIa'!B67</f>
        <v/>
      </c>
      <c r="D60" s="522">
        <f>+'Tabela IIIa'!C67</f>
        <v>0</v>
      </c>
      <c r="E60" s="522">
        <f>+'Tabela IIIa'!D67</f>
        <v>0</v>
      </c>
      <c r="F60" s="522">
        <f>+'Tabela IIIa'!E67</f>
        <v>0</v>
      </c>
      <c r="G60" s="522">
        <f>+'Tabela IIIa'!F67</f>
        <v>0</v>
      </c>
      <c r="H60" s="522">
        <f>+'Tabela IIIa'!G67</f>
        <v>0</v>
      </c>
      <c r="I60" s="522">
        <f>+'Tabela IIIa'!H67</f>
        <v>0</v>
      </c>
      <c r="J60" s="522">
        <f>+'Tabela IIIa'!I67</f>
        <v>0</v>
      </c>
      <c r="K60" s="522">
        <f>+'Tabela IIIa'!J67</f>
        <v>0</v>
      </c>
      <c r="L60" s="522">
        <f>+'Tabela IIIa'!K67</f>
        <v>0</v>
      </c>
      <c r="M60" s="522">
        <f>+'Tabela IIIa'!L67</f>
        <v>0</v>
      </c>
      <c r="N60" s="522" t="str">
        <f>+'Tabela IIIa'!M67</f>
        <v/>
      </c>
      <c r="O60" s="522" t="str">
        <f>+'Tabela IIIa'!N67</f>
        <v/>
      </c>
      <c r="P60" s="522" t="str">
        <f>+'Tabela IIIa'!O67</f>
        <v/>
      </c>
      <c r="Q60" s="522" t="str">
        <f>+'Tabela IIIa'!P67</f>
        <v/>
      </c>
      <c r="R60" s="522" t="str">
        <f>+'Tabela IIIa'!Q67</f>
        <v/>
      </c>
      <c r="S60" s="241"/>
      <c r="T60" s="241"/>
      <c r="U60" s="241"/>
    </row>
    <row r="61" spans="1:21" s="242" customFormat="1" x14ac:dyDescent="0.25">
      <c r="A61" s="521">
        <f>+'Tabela I'!$F$2</f>
        <v>0</v>
      </c>
      <c r="B61" s="521">
        <f>+'Tabela I'!$F$1</f>
        <v>2023</v>
      </c>
      <c r="C61" s="522" t="str">
        <f>+'Tabela IIIa'!B68</f>
        <v/>
      </c>
      <c r="D61" s="522">
        <f>+'Tabela IIIa'!C68</f>
        <v>0</v>
      </c>
      <c r="E61" s="522">
        <f>+'Tabela IIIa'!D68</f>
        <v>0</v>
      </c>
      <c r="F61" s="522">
        <f>+'Tabela IIIa'!E68</f>
        <v>0</v>
      </c>
      <c r="G61" s="522">
        <f>+'Tabela IIIa'!F68</f>
        <v>0</v>
      </c>
      <c r="H61" s="522">
        <f>+'Tabela IIIa'!G68</f>
        <v>0</v>
      </c>
      <c r="I61" s="522">
        <f>+'Tabela IIIa'!H68</f>
        <v>0</v>
      </c>
      <c r="J61" s="522">
        <f>+'Tabela IIIa'!I68</f>
        <v>0</v>
      </c>
      <c r="K61" s="522">
        <f>+'Tabela IIIa'!J68</f>
        <v>0</v>
      </c>
      <c r="L61" s="522">
        <f>+'Tabela IIIa'!K68</f>
        <v>0</v>
      </c>
      <c r="M61" s="522">
        <f>+'Tabela IIIa'!L68</f>
        <v>0</v>
      </c>
      <c r="N61" s="522" t="str">
        <f>+'Tabela IIIa'!M68</f>
        <v/>
      </c>
      <c r="O61" s="522" t="str">
        <f>+'Tabela IIIa'!N68</f>
        <v/>
      </c>
      <c r="P61" s="522" t="str">
        <f>+'Tabela IIIa'!O68</f>
        <v/>
      </c>
      <c r="Q61" s="522" t="str">
        <f>+'Tabela IIIa'!P68</f>
        <v/>
      </c>
      <c r="R61" s="522" t="str">
        <f>+'Tabela IIIa'!Q68</f>
        <v/>
      </c>
      <c r="S61" s="241"/>
      <c r="T61" s="241"/>
      <c r="U61" s="241"/>
    </row>
    <row r="62" spans="1:21" s="242" customFormat="1" x14ac:dyDescent="0.25">
      <c r="A62" s="521">
        <f>+'Tabela I'!$F$2</f>
        <v>0</v>
      </c>
      <c r="B62" s="521">
        <f>+'Tabela I'!$F$1</f>
        <v>2023</v>
      </c>
      <c r="C62" s="522">
        <f>+'Tabela IIIa'!B69</f>
        <v>0</v>
      </c>
      <c r="D62" s="522">
        <f>+'Tabela IIIa'!C69</f>
        <v>0</v>
      </c>
      <c r="E62" s="522">
        <f>+'Tabela IIIa'!D69</f>
        <v>0</v>
      </c>
      <c r="F62" s="522">
        <f>+'Tabela IIIa'!E69</f>
        <v>0</v>
      </c>
      <c r="G62" s="522">
        <f>+'Tabela IIIa'!F69</f>
        <v>0</v>
      </c>
      <c r="H62" s="522">
        <f>+'Tabela IIIa'!G69</f>
        <v>0</v>
      </c>
      <c r="I62" s="522">
        <f>+'Tabela IIIa'!H69</f>
        <v>0</v>
      </c>
      <c r="J62" s="522">
        <f>+'Tabela IIIa'!I69</f>
        <v>0</v>
      </c>
      <c r="K62" s="522">
        <f>+'Tabela IIIa'!J69</f>
        <v>0</v>
      </c>
      <c r="L62" s="522">
        <f>+'Tabela IIIa'!K69</f>
        <v>0</v>
      </c>
      <c r="M62" s="522">
        <f>+'Tabela IIIa'!L69</f>
        <v>0</v>
      </c>
      <c r="N62" s="522" t="str">
        <f>+'Tabela IIIa'!M69</f>
        <v/>
      </c>
      <c r="O62" s="522" t="str">
        <f>+'Tabela IIIa'!N69</f>
        <v/>
      </c>
      <c r="P62" s="522" t="str">
        <f>+'Tabela IIIa'!O69</f>
        <v/>
      </c>
      <c r="Q62" s="522" t="str">
        <f>+'Tabela IIIa'!P69</f>
        <v/>
      </c>
      <c r="R62" s="522" t="str">
        <f>+'Tabela IIIa'!Q69</f>
        <v/>
      </c>
      <c r="S62" s="241"/>
      <c r="T62" s="241"/>
      <c r="U62" s="241"/>
    </row>
    <row r="63" spans="1:21" s="242" customFormat="1" x14ac:dyDescent="0.25">
      <c r="A63" s="521">
        <f>+'Tabela I'!$F$2</f>
        <v>0</v>
      </c>
      <c r="B63" s="521">
        <f>+'Tabela I'!$F$1</f>
        <v>2023</v>
      </c>
      <c r="C63" s="522">
        <f>+'Tabela IIIa'!B70</f>
        <v>0</v>
      </c>
      <c r="D63" s="522">
        <f>+'Tabela IIIa'!C70</f>
        <v>0</v>
      </c>
      <c r="E63" s="522">
        <f>+'Tabela IIIa'!D70</f>
        <v>0</v>
      </c>
      <c r="F63" s="522">
        <f>+'Tabela IIIa'!E70</f>
        <v>0</v>
      </c>
      <c r="G63" s="522">
        <f>+'Tabela IIIa'!F70</f>
        <v>0</v>
      </c>
      <c r="H63" s="522">
        <f>+'Tabela IIIa'!G70</f>
        <v>0</v>
      </c>
      <c r="I63" s="522">
        <f>+'Tabela IIIa'!H70</f>
        <v>0</v>
      </c>
      <c r="J63" s="522">
        <f>+'Tabela IIIa'!I70</f>
        <v>0</v>
      </c>
      <c r="K63" s="522">
        <f>+'Tabela IIIa'!J70</f>
        <v>0</v>
      </c>
      <c r="L63" s="522">
        <f>+'Tabela IIIa'!K70</f>
        <v>0</v>
      </c>
      <c r="M63" s="522">
        <f>+'Tabela IIIa'!L70</f>
        <v>0</v>
      </c>
      <c r="N63" s="522" t="str">
        <f>+'Tabela IIIa'!M70</f>
        <v/>
      </c>
      <c r="O63" s="522" t="str">
        <f>+'Tabela IIIa'!N70</f>
        <v/>
      </c>
      <c r="P63" s="522" t="str">
        <f>+'Tabela IIIa'!O70</f>
        <v/>
      </c>
      <c r="Q63" s="522" t="str">
        <f>+'Tabela IIIa'!P70</f>
        <v/>
      </c>
      <c r="R63" s="522" t="str">
        <f>+'Tabela IIIa'!Q70</f>
        <v/>
      </c>
      <c r="S63" s="241"/>
      <c r="T63" s="241"/>
      <c r="U63" s="241"/>
    </row>
    <row r="64" spans="1:21" s="242" customFormat="1" x14ac:dyDescent="0.25">
      <c r="A64" s="521">
        <f>+'Tabela I'!$F$2</f>
        <v>0</v>
      </c>
      <c r="B64" s="521">
        <f>+'Tabela I'!$F$1</f>
        <v>2023</v>
      </c>
      <c r="C64" s="522">
        <f>+'Tabela IIIa'!B71</f>
        <v>0</v>
      </c>
      <c r="D64" s="522">
        <f>+'Tabela IIIa'!C71</f>
        <v>0</v>
      </c>
      <c r="E64" s="522">
        <f>+'Tabela IIIa'!D71</f>
        <v>0</v>
      </c>
      <c r="F64" s="522">
        <f>+'Tabela IIIa'!E71</f>
        <v>0</v>
      </c>
      <c r="G64" s="522">
        <f>+'Tabela IIIa'!F71</f>
        <v>0</v>
      </c>
      <c r="H64" s="522">
        <f>+'Tabela IIIa'!G71</f>
        <v>0</v>
      </c>
      <c r="I64" s="522">
        <f>+'Tabela IIIa'!H71</f>
        <v>0</v>
      </c>
      <c r="J64" s="522">
        <f>+'Tabela IIIa'!I71</f>
        <v>0</v>
      </c>
      <c r="K64" s="522">
        <f>+'Tabela IIIa'!J71</f>
        <v>0</v>
      </c>
      <c r="L64" s="522">
        <f>+'Tabela IIIa'!K71</f>
        <v>0</v>
      </c>
      <c r="M64" s="522">
        <f>+'Tabela IIIa'!L71</f>
        <v>0</v>
      </c>
      <c r="N64" s="522" t="str">
        <f>+'Tabela IIIa'!M71</f>
        <v/>
      </c>
      <c r="O64" s="522" t="str">
        <f>+'Tabela IIIa'!N71</f>
        <v/>
      </c>
      <c r="P64" s="522" t="str">
        <f>+'Tabela IIIa'!O71</f>
        <v/>
      </c>
      <c r="Q64" s="522" t="str">
        <f>+'Tabela IIIa'!P71</f>
        <v/>
      </c>
      <c r="R64" s="522" t="str">
        <f>+'Tabela IIIa'!Q71</f>
        <v/>
      </c>
      <c r="S64" s="241"/>
      <c r="T64" s="241"/>
      <c r="U64" s="241"/>
    </row>
    <row r="65" spans="1:23" s="242" customFormat="1" x14ac:dyDescent="0.25">
      <c r="A65" s="521">
        <f>+'Tabela I'!$F$2</f>
        <v>0</v>
      </c>
      <c r="B65" s="521">
        <f>+'Tabela I'!$F$1</f>
        <v>2023</v>
      </c>
      <c r="C65" s="522">
        <f>+'Tabela IIIa'!B72</f>
        <v>0</v>
      </c>
      <c r="D65" s="522">
        <f>+'Tabela IIIa'!C72</f>
        <v>0</v>
      </c>
      <c r="E65" s="522">
        <f>+'Tabela IIIa'!D72</f>
        <v>0</v>
      </c>
      <c r="F65" s="522">
        <f>+'Tabela IIIa'!E72</f>
        <v>0</v>
      </c>
      <c r="G65" s="522">
        <f>+'Tabela IIIa'!F72</f>
        <v>0</v>
      </c>
      <c r="H65" s="522">
        <f>+'Tabela IIIa'!G72</f>
        <v>0</v>
      </c>
      <c r="I65" s="522">
        <f>+'Tabela IIIa'!H72</f>
        <v>0</v>
      </c>
      <c r="J65" s="522">
        <f>+'Tabela IIIa'!I72</f>
        <v>0</v>
      </c>
      <c r="K65" s="522">
        <f>+'Tabela IIIa'!J72</f>
        <v>0</v>
      </c>
      <c r="L65" s="522">
        <f>+'Tabela IIIa'!K72</f>
        <v>0</v>
      </c>
      <c r="M65" s="522">
        <f>+'Tabela IIIa'!L72</f>
        <v>0</v>
      </c>
      <c r="N65" s="522" t="str">
        <f>+'Tabela IIIa'!M72</f>
        <v/>
      </c>
      <c r="O65" s="522" t="str">
        <f>+'Tabela IIIa'!N72</f>
        <v/>
      </c>
      <c r="P65" s="522" t="str">
        <f>+'Tabela IIIa'!O72</f>
        <v/>
      </c>
      <c r="Q65" s="522" t="str">
        <f>+'Tabela IIIa'!P72</f>
        <v/>
      </c>
      <c r="R65" s="522" t="str">
        <f>+'Tabela IIIa'!Q72</f>
        <v/>
      </c>
      <c r="S65" s="241"/>
      <c r="T65" s="241"/>
      <c r="U65" s="241"/>
    </row>
    <row r="66" spans="1:23" s="242" customFormat="1" x14ac:dyDescent="0.25">
      <c r="A66" s="521">
        <f>+'Tabela I'!$F$2</f>
        <v>0</v>
      </c>
      <c r="B66" s="521">
        <f>+'Tabela I'!$F$1</f>
        <v>2023</v>
      </c>
      <c r="C66" s="522">
        <f>+'Tabela IIIa'!B73</f>
        <v>0</v>
      </c>
      <c r="D66" s="522">
        <f>+'Tabela IIIa'!C73</f>
        <v>0</v>
      </c>
      <c r="E66" s="522">
        <f>+'Tabela IIIa'!D73</f>
        <v>0</v>
      </c>
      <c r="F66" s="522">
        <f>+'Tabela IIIa'!E73</f>
        <v>0</v>
      </c>
      <c r="G66" s="522">
        <f>+'Tabela IIIa'!F73</f>
        <v>0</v>
      </c>
      <c r="H66" s="522">
        <f>+'Tabela IIIa'!G73</f>
        <v>0</v>
      </c>
      <c r="I66" s="522">
        <f>+'Tabela IIIa'!H73</f>
        <v>0</v>
      </c>
      <c r="J66" s="522">
        <f>+'Tabela IIIa'!I73</f>
        <v>0</v>
      </c>
      <c r="K66" s="522">
        <f>+'Tabela IIIa'!J73</f>
        <v>0</v>
      </c>
      <c r="L66" s="522">
        <f>+'Tabela IIIa'!K73</f>
        <v>0</v>
      </c>
      <c r="M66" s="522">
        <f>+'Tabela IIIa'!L73</f>
        <v>0</v>
      </c>
      <c r="N66" s="522" t="str">
        <f>+'Tabela IIIa'!M73</f>
        <v/>
      </c>
      <c r="O66" s="522" t="str">
        <f>+'Tabela IIIa'!N73</f>
        <v/>
      </c>
      <c r="P66" s="522" t="str">
        <f>+'Tabela IIIa'!O73</f>
        <v/>
      </c>
      <c r="Q66" s="522" t="str">
        <f>+'Tabela IIIa'!P73</f>
        <v/>
      </c>
      <c r="R66" s="522" t="str">
        <f>+'Tabela IIIa'!Q73</f>
        <v/>
      </c>
      <c r="S66" s="241"/>
      <c r="T66" s="241"/>
      <c r="U66" s="241"/>
    </row>
    <row r="67" spans="1:23" s="242" customFormat="1" x14ac:dyDescent="0.25">
      <c r="B67" s="241"/>
      <c r="C67" s="241"/>
      <c r="D67" s="241"/>
      <c r="E67" s="241"/>
      <c r="F67" s="241"/>
      <c r="G67" s="241"/>
      <c r="H67" s="241"/>
      <c r="I67" s="241"/>
      <c r="J67" s="241"/>
      <c r="K67" s="241"/>
      <c r="L67" s="241"/>
      <c r="M67" s="241"/>
      <c r="O67" s="241"/>
      <c r="Q67" s="241"/>
      <c r="R67" s="248"/>
      <c r="S67" s="241"/>
      <c r="T67" s="241"/>
      <c r="U67" s="241"/>
    </row>
    <row r="68" spans="1:23" s="242" customFormat="1" x14ac:dyDescent="0.25">
      <c r="B68" s="241"/>
      <c r="C68" s="241"/>
      <c r="D68" s="241"/>
      <c r="E68" s="241"/>
      <c r="F68" s="241"/>
      <c r="G68" s="241"/>
      <c r="H68" s="241"/>
      <c r="I68" s="241"/>
      <c r="J68" s="241"/>
      <c r="K68" s="241"/>
      <c r="L68" s="241"/>
      <c r="M68" s="241"/>
      <c r="O68" s="241"/>
      <c r="Q68" s="241"/>
      <c r="R68" s="248"/>
      <c r="S68" s="241"/>
      <c r="T68" s="241"/>
      <c r="U68" s="241"/>
    </row>
    <row r="69" spans="1:23" s="242" customFormat="1" x14ac:dyDescent="0.25">
      <c r="A69" s="242" t="s">
        <v>212</v>
      </c>
      <c r="B69" s="241"/>
      <c r="C69" s="241"/>
      <c r="D69" s="241"/>
      <c r="E69" s="241"/>
      <c r="F69" s="241"/>
      <c r="G69" s="241"/>
      <c r="H69" s="241"/>
      <c r="I69" s="241"/>
      <c r="J69" s="241"/>
      <c r="K69" s="241"/>
      <c r="L69" s="241"/>
      <c r="M69" s="241"/>
      <c r="O69" s="241"/>
      <c r="Q69" s="241"/>
      <c r="R69" s="248"/>
      <c r="S69" s="241"/>
      <c r="T69" s="241"/>
      <c r="U69" s="241"/>
    </row>
    <row r="70" spans="1:23" s="242" customFormat="1" x14ac:dyDescent="0.25">
      <c r="B70" s="241"/>
      <c r="C70" s="241"/>
      <c r="D70" s="241"/>
      <c r="E70" s="241"/>
      <c r="F70" s="241"/>
      <c r="G70" s="241"/>
      <c r="H70" s="241"/>
      <c r="I70" s="241"/>
      <c r="J70" s="241"/>
      <c r="K70" s="241"/>
      <c r="L70" s="241"/>
      <c r="M70" s="241"/>
      <c r="O70" s="241"/>
      <c r="Q70" s="241"/>
      <c r="R70" s="248"/>
      <c r="S70" s="241"/>
      <c r="T70" s="241"/>
      <c r="U70" s="241"/>
    </row>
    <row r="71" spans="1:23" s="242" customFormat="1" ht="15" customHeight="1" x14ac:dyDescent="0.25">
      <c r="A71" s="521">
        <f>+'Tabela I'!$F$2</f>
        <v>0</v>
      </c>
      <c r="B71" s="521">
        <f>+'Tabela I'!$F$1</f>
        <v>2023</v>
      </c>
      <c r="C71" s="522" t="str">
        <f>+'Tabela IIIa'!B85</f>
        <v>Ime i prezime</v>
      </c>
      <c r="D71" s="522" t="str">
        <f>+'Tabela IIIa'!C85</f>
        <v>Predsjednik suda</v>
      </c>
      <c r="E71" s="522">
        <f>+'Tabela IIIa'!D85</f>
        <v>0</v>
      </c>
      <c r="F71" s="522">
        <f>+'Tabela IIIa'!E85</f>
        <v>0</v>
      </c>
      <c r="G71" s="522">
        <f>+'Tabela IIIa'!F85</f>
        <v>0</v>
      </c>
      <c r="H71" s="522">
        <f>+'Tabela IIIa'!G85</f>
        <v>0</v>
      </c>
      <c r="I71" s="522">
        <f>+'Tabela IIIa'!H85</f>
        <v>0</v>
      </c>
      <c r="J71" s="522">
        <f>+'Tabela IIIa'!I85</f>
        <v>0</v>
      </c>
      <c r="K71" s="522">
        <f>+'Tabela IIIa'!J85</f>
        <v>0</v>
      </c>
      <c r="L71" s="522">
        <f>+'Tabela IIIa'!K85</f>
        <v>0</v>
      </c>
      <c r="M71" s="522">
        <f>+'Tabela IIIa'!L85</f>
        <v>0</v>
      </c>
      <c r="N71" s="522" t="str">
        <f>+'Tabela IIIa'!M85</f>
        <v/>
      </c>
      <c r="O71" s="522" t="str">
        <f>+'Tabela IIIa'!N85</f>
        <v/>
      </c>
      <c r="P71" s="522" t="str">
        <f>+'Tabela IIIa'!O85</f>
        <v/>
      </c>
      <c r="Q71" s="522" t="str">
        <f>+'Tabela IIIa'!P85</f>
        <v/>
      </c>
      <c r="R71" s="522" t="str">
        <f>+'Tabela IIIa'!Q85</f>
        <v/>
      </c>
      <c r="S71" s="241"/>
      <c r="T71" s="241"/>
      <c r="U71" s="241"/>
    </row>
    <row r="72" spans="1:23" s="242" customFormat="1" ht="15" customHeight="1" x14ac:dyDescent="0.25">
      <c r="A72" s="521">
        <f>+'Tabela I'!$F$2</f>
        <v>0</v>
      </c>
      <c r="B72" s="521">
        <f>+'Tabela I'!$F$1</f>
        <v>2023</v>
      </c>
      <c r="C72" s="522" t="str">
        <f>+'Tabela IIIa'!B92</f>
        <v>Ime i prezime</v>
      </c>
      <c r="D72" s="522">
        <f>+'Tabela IIIa'!C92</f>
        <v>0</v>
      </c>
      <c r="E72" s="522">
        <f>+'Tabela IIIa'!D92</f>
        <v>0</v>
      </c>
      <c r="F72" s="522">
        <f>+'Tabela IIIa'!E92</f>
        <v>0</v>
      </c>
      <c r="G72" s="522">
        <f>+'Tabela IIIa'!F92</f>
        <v>0</v>
      </c>
      <c r="H72" s="522">
        <f>+'Tabela IIIa'!G92</f>
        <v>0</v>
      </c>
      <c r="I72" s="522">
        <f>+'Tabela IIIa'!H92</f>
        <v>0</v>
      </c>
      <c r="J72" s="522">
        <f>+'Tabela IIIa'!I92</f>
        <v>0</v>
      </c>
      <c r="K72" s="522">
        <f>+'Tabela IIIa'!J92</f>
        <v>0</v>
      </c>
      <c r="L72" s="522">
        <f>+'Tabela IIIa'!K92</f>
        <v>0</v>
      </c>
      <c r="M72" s="522">
        <f>+'Tabela IIIa'!L92</f>
        <v>0</v>
      </c>
      <c r="N72" s="522" t="str">
        <f>+'Tabela IIIa'!M92</f>
        <v/>
      </c>
      <c r="O72" s="522" t="str">
        <f>+'Tabela IIIa'!N92</f>
        <v/>
      </c>
      <c r="P72" s="522" t="str">
        <f>+'Tabela IIIa'!O92</f>
        <v/>
      </c>
      <c r="Q72" s="522" t="str">
        <f>+'Tabela IIIa'!P92</f>
        <v/>
      </c>
      <c r="R72" s="522" t="str">
        <f>+'Tabela IIIa'!Q92</f>
        <v/>
      </c>
      <c r="S72" s="241"/>
      <c r="T72" s="241"/>
      <c r="U72" s="241"/>
    </row>
    <row r="73" spans="1:23" s="242" customFormat="1" ht="15" customHeight="1" x14ac:dyDescent="0.25">
      <c r="A73" s="521">
        <f>+'Tabela I'!$F$2</f>
        <v>0</v>
      </c>
      <c r="B73" s="521">
        <f>+'Tabela I'!$F$1</f>
        <v>2023</v>
      </c>
      <c r="C73" s="522" t="str">
        <f>+'Tabela IIIa'!B99</f>
        <v>Ime i prezime</v>
      </c>
      <c r="D73" s="522">
        <f>+'Tabela IIIa'!C99</f>
        <v>0</v>
      </c>
      <c r="E73" s="522">
        <f>+'Tabela IIIa'!D99</f>
        <v>0</v>
      </c>
      <c r="F73" s="522">
        <f>+'Tabela IIIa'!E99</f>
        <v>0</v>
      </c>
      <c r="G73" s="522">
        <f>+'Tabela IIIa'!F99</f>
        <v>0</v>
      </c>
      <c r="H73" s="522">
        <f>+'Tabela IIIa'!G99</f>
        <v>0</v>
      </c>
      <c r="I73" s="522">
        <f>+'Tabela IIIa'!H99</f>
        <v>0</v>
      </c>
      <c r="J73" s="522">
        <f>+'Tabela IIIa'!I99</f>
        <v>0</v>
      </c>
      <c r="K73" s="522">
        <f>+'Tabela IIIa'!J99</f>
        <v>0</v>
      </c>
      <c r="L73" s="522">
        <f>+'Tabela IIIa'!K99</f>
        <v>0</v>
      </c>
      <c r="M73" s="522">
        <f>+'Tabela IIIa'!L99</f>
        <v>0</v>
      </c>
      <c r="N73" s="522" t="str">
        <f>+'Tabela IIIa'!M99</f>
        <v/>
      </c>
      <c r="O73" s="522" t="str">
        <f>+'Tabela IIIa'!N99</f>
        <v/>
      </c>
      <c r="P73" s="522" t="str">
        <f>+'Tabela IIIa'!O99</f>
        <v/>
      </c>
      <c r="Q73" s="522" t="str">
        <f>+'Tabela IIIa'!P99</f>
        <v/>
      </c>
      <c r="R73" s="522" t="str">
        <f>+'Tabela IIIa'!Q99</f>
        <v/>
      </c>
      <c r="S73" s="241"/>
      <c r="T73" s="241"/>
      <c r="U73" s="241"/>
    </row>
    <row r="74" spans="1:23" s="242" customFormat="1" ht="15" customHeight="1" x14ac:dyDescent="0.25">
      <c r="A74" s="521">
        <f>+'Tabela I'!$F$2</f>
        <v>0</v>
      </c>
      <c r="B74" s="521">
        <f>+'Tabela I'!$F$1</f>
        <v>2023</v>
      </c>
      <c r="C74" s="522" t="str">
        <f>+'Tabela IIIa'!B106</f>
        <v>Ime i prezime</v>
      </c>
      <c r="D74" s="522">
        <f>+'Tabela IIIa'!C106</f>
        <v>0</v>
      </c>
      <c r="E74" s="522">
        <f>+'Tabela IIIa'!D106</f>
        <v>0</v>
      </c>
      <c r="F74" s="522">
        <f>+'Tabela IIIa'!E106</f>
        <v>0</v>
      </c>
      <c r="G74" s="522">
        <f>+'Tabela IIIa'!F106</f>
        <v>0</v>
      </c>
      <c r="H74" s="522">
        <f>+'Tabela IIIa'!G106</f>
        <v>0</v>
      </c>
      <c r="I74" s="522">
        <f>+'Tabela IIIa'!H106</f>
        <v>0</v>
      </c>
      <c r="J74" s="522">
        <f>+'Tabela IIIa'!I106</f>
        <v>0</v>
      </c>
      <c r="K74" s="522">
        <f>+'Tabela IIIa'!J106</f>
        <v>0</v>
      </c>
      <c r="L74" s="522">
        <f>+'Tabela IIIa'!K106</f>
        <v>0</v>
      </c>
      <c r="M74" s="522">
        <f>+'Tabela IIIa'!L106</f>
        <v>0</v>
      </c>
      <c r="N74" s="522" t="str">
        <f>+'Tabela IIIa'!M106</f>
        <v/>
      </c>
      <c r="O74" s="522" t="str">
        <f>+'Tabela IIIa'!N106</f>
        <v/>
      </c>
      <c r="P74" s="522" t="str">
        <f>+'Tabela IIIa'!O106</f>
        <v/>
      </c>
      <c r="Q74" s="522" t="str">
        <f>+'Tabela IIIa'!P106</f>
        <v/>
      </c>
      <c r="R74" s="522" t="str">
        <f>+'Tabela IIIa'!Q106</f>
        <v/>
      </c>
      <c r="S74" s="241"/>
      <c r="T74" s="241"/>
      <c r="U74" s="241"/>
    </row>
    <row r="75" spans="1:23" s="242" customFormat="1" ht="15" customHeight="1" x14ac:dyDescent="0.25">
      <c r="A75" s="521">
        <f>+'Tabela I'!$F$2</f>
        <v>0</v>
      </c>
      <c r="B75" s="521">
        <f>+'Tabela I'!$F$1</f>
        <v>2023</v>
      </c>
      <c r="C75" s="522" t="str">
        <f>+'Tabela IIIa'!B113</f>
        <v>Ime i prezime</v>
      </c>
      <c r="D75" s="522">
        <f>+'Tabela IIIa'!C113</f>
        <v>0</v>
      </c>
      <c r="E75" s="522">
        <f>+'Tabela IIIa'!D113</f>
        <v>0</v>
      </c>
      <c r="F75" s="522">
        <f>+'Tabela IIIa'!E113</f>
        <v>0</v>
      </c>
      <c r="G75" s="522">
        <f>+'Tabela IIIa'!F113</f>
        <v>0</v>
      </c>
      <c r="H75" s="522">
        <f>+'Tabela IIIa'!G113</f>
        <v>0</v>
      </c>
      <c r="I75" s="522">
        <f>+'Tabela IIIa'!H113</f>
        <v>0</v>
      </c>
      <c r="J75" s="522">
        <f>+'Tabela IIIa'!I113</f>
        <v>0</v>
      </c>
      <c r="K75" s="522">
        <f>+'Tabela IIIa'!J113</f>
        <v>0</v>
      </c>
      <c r="L75" s="522">
        <f>+'Tabela IIIa'!K113</f>
        <v>0</v>
      </c>
      <c r="M75" s="522">
        <f>+'Tabela IIIa'!L113</f>
        <v>0</v>
      </c>
      <c r="N75" s="522" t="str">
        <f>+'Tabela IIIa'!M113</f>
        <v/>
      </c>
      <c r="O75" s="522" t="str">
        <f>+'Tabela IIIa'!N113</f>
        <v/>
      </c>
      <c r="P75" s="522" t="str">
        <f>+'Tabela IIIa'!O113</f>
        <v/>
      </c>
      <c r="Q75" s="522" t="str">
        <f>+'Tabela IIIa'!P113</f>
        <v/>
      </c>
      <c r="R75" s="522" t="str">
        <f>+'Tabela IIIa'!Q113</f>
        <v/>
      </c>
      <c r="S75" s="241"/>
      <c r="T75" s="241"/>
      <c r="U75" s="241"/>
    </row>
    <row r="76" spans="1:23" s="242" customFormat="1" ht="15" customHeight="1" x14ac:dyDescent="0.25">
      <c r="A76" s="521">
        <f>+'Tabela I'!$F$2</f>
        <v>0</v>
      </c>
      <c r="B76" s="521">
        <f>+'Tabela I'!$F$1</f>
        <v>2023</v>
      </c>
      <c r="C76" s="522" t="str">
        <f>+'Tabela IIIa'!B120</f>
        <v>Ime i prezime</v>
      </c>
      <c r="D76" s="522">
        <f>+'Tabela IIIa'!C120</f>
        <v>0</v>
      </c>
      <c r="E76" s="522">
        <f>+'Tabela IIIa'!D120</f>
        <v>0</v>
      </c>
      <c r="F76" s="522">
        <f>+'Tabela IIIa'!E120</f>
        <v>0</v>
      </c>
      <c r="G76" s="522">
        <f>+'Tabela IIIa'!F120</f>
        <v>0</v>
      </c>
      <c r="H76" s="522">
        <f>+'Tabela IIIa'!G120</f>
        <v>0</v>
      </c>
      <c r="I76" s="522">
        <f>+'Tabela IIIa'!H120</f>
        <v>0</v>
      </c>
      <c r="J76" s="522">
        <f>+'Tabela IIIa'!I120</f>
        <v>0</v>
      </c>
      <c r="K76" s="522">
        <f>+'Tabela IIIa'!J120</f>
        <v>0</v>
      </c>
      <c r="L76" s="522">
        <f>+'Tabela IIIa'!K120</f>
        <v>0</v>
      </c>
      <c r="M76" s="522">
        <f>+'Tabela IIIa'!L120</f>
        <v>0</v>
      </c>
      <c r="N76" s="522" t="str">
        <f>+'Tabela IIIa'!M120</f>
        <v/>
      </c>
      <c r="O76" s="522" t="str">
        <f>+'Tabela IIIa'!N120</f>
        <v/>
      </c>
      <c r="P76" s="522" t="str">
        <f>+'Tabela IIIa'!O120</f>
        <v/>
      </c>
      <c r="Q76" s="522" t="str">
        <f>+'Tabela IIIa'!P120</f>
        <v/>
      </c>
      <c r="R76" s="522" t="str">
        <f>+'Tabela IIIa'!Q120</f>
        <v/>
      </c>
      <c r="S76" s="241"/>
      <c r="T76" s="241"/>
      <c r="U76" s="241"/>
    </row>
    <row r="77" spans="1:23" s="242" customFormat="1" ht="15" customHeight="1" x14ac:dyDescent="0.25">
      <c r="A77" s="521">
        <f>+'Tabela I'!$F$2</f>
        <v>0</v>
      </c>
      <c r="B77" s="521">
        <f>+'Tabela I'!$F$1</f>
        <v>2023</v>
      </c>
      <c r="C77" s="522" t="str">
        <f>+'Tabela IIIa'!B127</f>
        <v>Ime i prezime</v>
      </c>
      <c r="D77" s="522">
        <f>+'Tabela IIIa'!C127</f>
        <v>0</v>
      </c>
      <c r="E77" s="522">
        <f>+'Tabela IIIa'!D127</f>
        <v>0</v>
      </c>
      <c r="F77" s="522">
        <f>+'Tabela IIIa'!E127</f>
        <v>0</v>
      </c>
      <c r="G77" s="522">
        <f>+'Tabela IIIa'!F127</f>
        <v>0</v>
      </c>
      <c r="H77" s="522">
        <f>+'Tabela IIIa'!G127</f>
        <v>0</v>
      </c>
      <c r="I77" s="522">
        <f>+'Tabela IIIa'!H127</f>
        <v>0</v>
      </c>
      <c r="J77" s="522">
        <f>+'Tabela IIIa'!I127</f>
        <v>0</v>
      </c>
      <c r="K77" s="522">
        <f>+'Tabela IIIa'!J127</f>
        <v>0</v>
      </c>
      <c r="L77" s="522">
        <f>+'Tabela IIIa'!K127</f>
        <v>0</v>
      </c>
      <c r="M77" s="522">
        <f>+'Tabela IIIa'!L127</f>
        <v>0</v>
      </c>
      <c r="N77" s="522" t="str">
        <f>+'Tabela IIIa'!M127</f>
        <v/>
      </c>
      <c r="O77" s="522" t="str">
        <f>+'Tabela IIIa'!N127</f>
        <v/>
      </c>
      <c r="P77" s="522" t="str">
        <f>+'Tabela IIIa'!O127</f>
        <v/>
      </c>
      <c r="Q77" s="522" t="str">
        <f>+'Tabela IIIa'!P127</f>
        <v/>
      </c>
      <c r="R77" s="522" t="str">
        <f>+'Tabela IIIa'!Q127</f>
        <v/>
      </c>
      <c r="S77" s="241"/>
      <c r="T77" s="241"/>
      <c r="U77" s="241"/>
    </row>
    <row r="78" spans="1:23" s="242" customFormat="1" ht="15" customHeight="1" x14ac:dyDescent="0.25">
      <c r="A78" s="521">
        <f>+'Tabela I'!$F$2</f>
        <v>0</v>
      </c>
      <c r="B78" s="521">
        <f>+'Tabela I'!$F$1</f>
        <v>2023</v>
      </c>
      <c r="C78" s="522" t="str">
        <f>+'Tabela IIIa'!B134</f>
        <v>Ime i prezime</v>
      </c>
      <c r="D78" s="522">
        <f>+'Tabela IIIa'!C134</f>
        <v>0</v>
      </c>
      <c r="E78" s="522">
        <f>+'Tabela IIIa'!D134</f>
        <v>0</v>
      </c>
      <c r="F78" s="522">
        <f>+'Tabela IIIa'!E134</f>
        <v>0</v>
      </c>
      <c r="G78" s="522">
        <f>+'Tabela IIIa'!F134</f>
        <v>0</v>
      </c>
      <c r="H78" s="522">
        <f>+'Tabela IIIa'!G134</f>
        <v>0</v>
      </c>
      <c r="I78" s="522">
        <f>+'Tabela IIIa'!H134</f>
        <v>0</v>
      </c>
      <c r="J78" s="522">
        <f>+'Tabela IIIa'!I134</f>
        <v>0</v>
      </c>
      <c r="K78" s="522">
        <f>+'Tabela IIIa'!J134</f>
        <v>0</v>
      </c>
      <c r="L78" s="522">
        <f>+'Tabela IIIa'!K134</f>
        <v>0</v>
      </c>
      <c r="M78" s="522">
        <f>+'Tabela IIIa'!L134</f>
        <v>0</v>
      </c>
      <c r="N78" s="522" t="str">
        <f>+'Tabela IIIa'!M134</f>
        <v/>
      </c>
      <c r="O78" s="522" t="str">
        <f>+'Tabela IIIa'!N134</f>
        <v/>
      </c>
      <c r="P78" s="522" t="str">
        <f>+'Tabela IIIa'!O134</f>
        <v/>
      </c>
      <c r="Q78" s="522" t="str">
        <f>+'Tabela IIIa'!P134</f>
        <v/>
      </c>
      <c r="R78" s="522" t="str">
        <f>+'Tabela IIIa'!Q134</f>
        <v/>
      </c>
      <c r="S78" s="241"/>
      <c r="T78" s="241"/>
      <c r="U78" s="241"/>
    </row>
    <row r="79" spans="1:23" s="242" customFormat="1" ht="15" customHeight="1" x14ac:dyDescent="0.25">
      <c r="A79" s="521">
        <f>+'Tabela I'!$F$2</f>
        <v>0</v>
      </c>
      <c r="B79" s="521">
        <f>+'Tabela I'!$F$1</f>
        <v>2023</v>
      </c>
      <c r="C79" s="522" t="str">
        <f>+'Tabela IIIa'!B141</f>
        <v>Ime i prezime</v>
      </c>
      <c r="D79" s="522">
        <f>+'Tabela IIIa'!C141</f>
        <v>0</v>
      </c>
      <c r="E79" s="522">
        <f>+'Tabela IIIa'!D141</f>
        <v>0</v>
      </c>
      <c r="F79" s="522">
        <f>+'Tabela IIIa'!E141</f>
        <v>0</v>
      </c>
      <c r="G79" s="522">
        <f>+'Tabela IIIa'!F141</f>
        <v>0</v>
      </c>
      <c r="H79" s="522">
        <f>+'Tabela IIIa'!G141</f>
        <v>0</v>
      </c>
      <c r="I79" s="522">
        <f>+'Tabela IIIa'!H141</f>
        <v>0</v>
      </c>
      <c r="J79" s="522">
        <f>+'Tabela IIIa'!I141</f>
        <v>0</v>
      </c>
      <c r="K79" s="522">
        <f>+'Tabela IIIa'!J141</f>
        <v>0</v>
      </c>
      <c r="L79" s="522">
        <f>+'Tabela IIIa'!K141</f>
        <v>0</v>
      </c>
      <c r="M79" s="522">
        <f>+'Tabela IIIa'!L141</f>
        <v>0</v>
      </c>
      <c r="N79" s="522" t="str">
        <f>+'Tabela IIIa'!M141</f>
        <v/>
      </c>
      <c r="O79" s="522" t="str">
        <f>+'Tabela IIIa'!N141</f>
        <v/>
      </c>
      <c r="P79" s="522" t="str">
        <f>+'Tabela IIIa'!O141</f>
        <v/>
      </c>
      <c r="Q79" s="522" t="str">
        <f>+'Tabela IIIa'!P141</f>
        <v/>
      </c>
      <c r="R79" s="522" t="str">
        <f>+'Tabela IIIa'!Q141</f>
        <v/>
      </c>
      <c r="S79" s="241"/>
      <c r="T79" s="241"/>
      <c r="U79" s="241"/>
    </row>
    <row r="80" spans="1:23" s="242" customFormat="1" ht="15" customHeight="1" x14ac:dyDescent="0.25">
      <c r="A80" s="521">
        <f>+'Tabela I'!$F$2</f>
        <v>0</v>
      </c>
      <c r="B80" s="521">
        <f>+'Tabela I'!$F$1</f>
        <v>2023</v>
      </c>
      <c r="C80" s="522" t="str">
        <f>+'Tabela IIIa'!B148</f>
        <v>Ime i prezime</v>
      </c>
      <c r="D80" s="522">
        <f>+'Tabela IIIa'!C148</f>
        <v>0</v>
      </c>
      <c r="E80" s="522">
        <f>+'Tabela IIIa'!D148</f>
        <v>0</v>
      </c>
      <c r="F80" s="522">
        <f>+'Tabela IIIa'!E148</f>
        <v>0</v>
      </c>
      <c r="G80" s="522">
        <f>+'Tabela IIIa'!F148</f>
        <v>0</v>
      </c>
      <c r="H80" s="522">
        <f>+'Tabela IIIa'!G148</f>
        <v>0</v>
      </c>
      <c r="I80" s="522">
        <f>+'Tabela IIIa'!H148</f>
        <v>0</v>
      </c>
      <c r="J80" s="522">
        <f>+'Tabela IIIa'!I148</f>
        <v>0</v>
      </c>
      <c r="K80" s="522">
        <f>+'Tabela IIIa'!J148</f>
        <v>0</v>
      </c>
      <c r="L80" s="522">
        <f>+'Tabela IIIa'!K148</f>
        <v>0</v>
      </c>
      <c r="M80" s="522">
        <f>+'Tabela IIIa'!L148</f>
        <v>0</v>
      </c>
      <c r="N80" s="522" t="str">
        <f>+'Tabela IIIa'!M148</f>
        <v/>
      </c>
      <c r="O80" s="522" t="str">
        <f>+'Tabela IIIa'!N148</f>
        <v/>
      </c>
      <c r="P80" s="522" t="str">
        <f>+'Tabela IIIa'!O148</f>
        <v/>
      </c>
      <c r="Q80" s="522" t="str">
        <f>+'Tabela IIIa'!P148</f>
        <v/>
      </c>
      <c r="R80" s="522" t="str">
        <f>+'Tabela IIIa'!Q148</f>
        <v/>
      </c>
      <c r="S80" s="500">
        <f>+'Tabela IIIa'!R148</f>
        <v>0</v>
      </c>
      <c r="T80" s="500">
        <f>+'Tabela IIIa'!S148</f>
        <v>0</v>
      </c>
      <c r="U80" s="500">
        <f>+'Tabela IIIa'!T148</f>
        <v>0</v>
      </c>
      <c r="V80" s="500">
        <f>+'Tabela IIIa'!U148</f>
        <v>0</v>
      </c>
      <c r="W80" s="500">
        <f>+'Tabela IIIa'!V148</f>
        <v>0</v>
      </c>
    </row>
    <row r="81" spans="2:21" s="242" customFormat="1" x14ac:dyDescent="0.25">
      <c r="B81" s="241"/>
      <c r="C81" s="241"/>
      <c r="D81" s="241"/>
      <c r="E81" s="241"/>
      <c r="F81" s="241"/>
      <c r="G81" s="241"/>
      <c r="H81" s="241"/>
      <c r="I81" s="241"/>
      <c r="J81" s="241"/>
      <c r="K81" s="241"/>
      <c r="L81" s="241"/>
      <c r="M81" s="241"/>
      <c r="O81" s="241"/>
      <c r="Q81" s="241"/>
      <c r="R81" s="248"/>
      <c r="S81" s="241"/>
      <c r="T81" s="241"/>
      <c r="U81" s="241"/>
    </row>
    <row r="82" spans="2:21" s="242" customFormat="1" x14ac:dyDescent="0.25">
      <c r="B82" s="241"/>
      <c r="C82" s="241"/>
      <c r="D82" s="241"/>
      <c r="E82" s="241"/>
      <c r="F82" s="241"/>
      <c r="G82" s="241"/>
      <c r="H82" s="241"/>
      <c r="I82" s="241"/>
      <c r="J82" s="241"/>
      <c r="K82" s="241"/>
      <c r="L82" s="241"/>
      <c r="M82" s="241"/>
      <c r="O82" s="241"/>
      <c r="Q82" s="241"/>
      <c r="R82" s="248"/>
      <c r="S82" s="241"/>
      <c r="T82" s="241"/>
      <c r="U82" s="241"/>
    </row>
    <row r="83" spans="2:21" s="242" customFormat="1" x14ac:dyDescent="0.25">
      <c r="B83" s="241"/>
      <c r="C83" s="241"/>
      <c r="D83" s="241"/>
      <c r="E83" s="241"/>
      <c r="F83" s="241"/>
      <c r="G83" s="241"/>
      <c r="H83" s="241"/>
      <c r="I83" s="241"/>
      <c r="J83" s="241"/>
      <c r="K83" s="241"/>
      <c r="L83" s="241"/>
      <c r="M83" s="241"/>
      <c r="O83" s="241"/>
      <c r="Q83" s="241"/>
      <c r="R83" s="248"/>
      <c r="S83" s="241"/>
      <c r="T83" s="241"/>
      <c r="U83" s="241"/>
    </row>
    <row r="84" spans="2:21" s="242" customFormat="1" x14ac:dyDescent="0.25">
      <c r="B84" s="241"/>
      <c r="C84" s="241"/>
      <c r="D84" s="241"/>
      <c r="E84" s="241"/>
      <c r="F84" s="241"/>
      <c r="G84" s="241"/>
      <c r="H84" s="241"/>
      <c r="I84" s="241"/>
      <c r="J84" s="241"/>
      <c r="K84" s="241"/>
      <c r="L84" s="241"/>
      <c r="M84" s="241"/>
      <c r="O84" s="241"/>
      <c r="Q84" s="241"/>
      <c r="R84" s="248"/>
      <c r="S84" s="241"/>
      <c r="T84" s="241"/>
      <c r="U84" s="241"/>
    </row>
    <row r="85" spans="2:21" s="242" customFormat="1" x14ac:dyDescent="0.25">
      <c r="B85" s="241"/>
      <c r="C85" s="241"/>
      <c r="D85" s="241"/>
      <c r="E85" s="241"/>
      <c r="F85" s="241"/>
      <c r="G85" s="241"/>
      <c r="H85" s="241"/>
      <c r="I85" s="241"/>
      <c r="J85" s="241"/>
      <c r="K85" s="241"/>
      <c r="L85" s="241"/>
      <c r="M85" s="241"/>
      <c r="O85" s="241"/>
      <c r="Q85" s="241"/>
      <c r="R85" s="248"/>
      <c r="S85" s="241"/>
      <c r="T85" s="241"/>
      <c r="U85" s="241"/>
    </row>
    <row r="86" spans="2:21" s="242" customFormat="1" x14ac:dyDescent="0.25">
      <c r="B86" s="241"/>
      <c r="C86" s="241"/>
      <c r="D86" s="241"/>
      <c r="E86" s="241"/>
      <c r="F86" s="241"/>
      <c r="G86" s="241"/>
      <c r="H86" s="241"/>
      <c r="I86" s="241"/>
      <c r="J86" s="241"/>
      <c r="K86" s="241"/>
      <c r="L86" s="241"/>
      <c r="M86" s="241"/>
      <c r="O86" s="241"/>
      <c r="Q86" s="241"/>
      <c r="R86" s="248"/>
      <c r="S86" s="241"/>
      <c r="T86" s="241"/>
      <c r="U86" s="241"/>
    </row>
    <row r="87" spans="2:21" s="242" customFormat="1" x14ac:dyDescent="0.25">
      <c r="B87" s="241"/>
      <c r="C87" s="241"/>
      <c r="D87" s="241"/>
      <c r="E87" s="241"/>
      <c r="F87" s="241"/>
      <c r="G87" s="241"/>
      <c r="H87" s="241"/>
      <c r="I87" s="241"/>
      <c r="J87" s="241"/>
      <c r="K87" s="241"/>
      <c r="L87" s="241"/>
      <c r="M87" s="241"/>
      <c r="O87" s="241"/>
      <c r="Q87" s="241"/>
      <c r="R87" s="248"/>
      <c r="S87" s="241"/>
      <c r="T87" s="241"/>
      <c r="U87" s="241"/>
    </row>
    <row r="88" spans="2:21" s="242" customFormat="1" x14ac:dyDescent="0.25">
      <c r="B88" s="241"/>
      <c r="C88" s="241"/>
      <c r="D88" s="241"/>
      <c r="E88" s="241"/>
      <c r="F88" s="241"/>
      <c r="G88" s="241"/>
      <c r="H88" s="241"/>
      <c r="I88" s="241"/>
      <c r="J88" s="241"/>
      <c r="K88" s="241"/>
      <c r="L88" s="241"/>
      <c r="M88" s="241"/>
      <c r="O88" s="241"/>
      <c r="Q88" s="241"/>
      <c r="R88" s="248"/>
      <c r="S88" s="241"/>
      <c r="T88" s="241"/>
      <c r="U88" s="241"/>
    </row>
    <row r="89" spans="2:21" s="242" customFormat="1" x14ac:dyDescent="0.25">
      <c r="B89" s="241"/>
      <c r="C89" s="241"/>
      <c r="D89" s="241"/>
      <c r="E89" s="241"/>
      <c r="F89" s="241"/>
      <c r="G89" s="241"/>
      <c r="H89" s="241"/>
      <c r="I89" s="241"/>
      <c r="J89" s="241"/>
      <c r="K89" s="241"/>
      <c r="L89" s="241"/>
      <c r="M89" s="241"/>
      <c r="O89" s="241"/>
      <c r="Q89" s="241"/>
      <c r="R89" s="248"/>
      <c r="S89" s="241"/>
      <c r="T89" s="241"/>
      <c r="U89" s="241"/>
    </row>
    <row r="90" spans="2:21" s="242" customFormat="1" x14ac:dyDescent="0.25">
      <c r="B90" s="241"/>
      <c r="C90" s="241"/>
      <c r="D90" s="241"/>
      <c r="E90" s="241"/>
      <c r="F90" s="241"/>
      <c r="G90" s="241"/>
      <c r="H90" s="241"/>
      <c r="I90" s="241"/>
      <c r="J90" s="241"/>
      <c r="K90" s="241"/>
      <c r="L90" s="241"/>
      <c r="M90" s="241"/>
      <c r="O90" s="241"/>
      <c r="Q90" s="241"/>
      <c r="R90" s="248"/>
      <c r="S90" s="241"/>
      <c r="T90" s="241"/>
      <c r="U90" s="241"/>
    </row>
    <row r="91" spans="2:21" s="242" customFormat="1" x14ac:dyDescent="0.25">
      <c r="B91" s="241"/>
      <c r="C91" s="241"/>
      <c r="D91" s="241"/>
      <c r="E91" s="241"/>
      <c r="F91" s="241"/>
      <c r="G91" s="241"/>
      <c r="H91" s="241"/>
      <c r="I91" s="241"/>
      <c r="J91" s="241"/>
      <c r="K91" s="241"/>
      <c r="L91" s="241"/>
      <c r="M91" s="241"/>
      <c r="O91" s="241"/>
      <c r="Q91" s="241"/>
      <c r="R91" s="248"/>
      <c r="S91" s="241"/>
      <c r="T91" s="241"/>
      <c r="U91" s="241"/>
    </row>
    <row r="92" spans="2:21" s="242" customFormat="1" x14ac:dyDescent="0.25">
      <c r="B92" s="241"/>
      <c r="C92" s="241"/>
      <c r="D92" s="241"/>
      <c r="E92" s="241"/>
      <c r="F92" s="241"/>
      <c r="G92" s="241"/>
      <c r="H92" s="241"/>
      <c r="I92" s="241"/>
      <c r="J92" s="241"/>
      <c r="K92" s="241"/>
      <c r="L92" s="241"/>
      <c r="M92" s="241"/>
      <c r="O92" s="241"/>
      <c r="Q92" s="241"/>
      <c r="R92" s="248"/>
      <c r="S92" s="241"/>
      <c r="T92" s="241"/>
      <c r="U92" s="241"/>
    </row>
    <row r="93" spans="2:21" s="242" customFormat="1" x14ac:dyDescent="0.25">
      <c r="B93" s="241"/>
      <c r="C93" s="241"/>
      <c r="D93" s="241"/>
      <c r="E93" s="241"/>
      <c r="F93" s="241"/>
      <c r="G93" s="241"/>
      <c r="H93" s="241"/>
      <c r="I93" s="241"/>
      <c r="J93" s="241"/>
      <c r="K93" s="241"/>
      <c r="L93" s="241"/>
      <c r="M93" s="241"/>
      <c r="O93" s="241"/>
      <c r="Q93" s="241"/>
      <c r="R93" s="248"/>
      <c r="S93" s="241"/>
      <c r="T93" s="241"/>
      <c r="U93" s="241"/>
    </row>
    <row r="94" spans="2:21" s="242" customFormat="1" x14ac:dyDescent="0.25">
      <c r="B94" s="241"/>
      <c r="C94" s="241"/>
      <c r="D94" s="241"/>
      <c r="E94" s="241"/>
      <c r="F94" s="241"/>
      <c r="G94" s="241"/>
      <c r="H94" s="241"/>
      <c r="I94" s="241"/>
      <c r="J94" s="241"/>
      <c r="K94" s="241"/>
      <c r="L94" s="241"/>
      <c r="M94" s="241"/>
      <c r="O94" s="241"/>
      <c r="Q94" s="241"/>
      <c r="R94" s="248"/>
      <c r="S94" s="241"/>
      <c r="T94" s="241"/>
      <c r="U94" s="241"/>
    </row>
    <row r="95" spans="2:21" s="242" customFormat="1" x14ac:dyDescent="0.25">
      <c r="B95" s="241"/>
      <c r="C95" s="241"/>
      <c r="D95" s="241"/>
      <c r="E95" s="241"/>
      <c r="F95" s="241"/>
      <c r="G95" s="241"/>
      <c r="H95" s="241"/>
      <c r="I95" s="241"/>
      <c r="J95" s="241"/>
      <c r="K95" s="241"/>
      <c r="L95" s="241"/>
      <c r="M95" s="241"/>
      <c r="O95" s="241"/>
      <c r="Q95" s="241"/>
      <c r="R95" s="248"/>
      <c r="S95" s="241"/>
      <c r="T95" s="241"/>
      <c r="U95" s="241"/>
    </row>
    <row r="96" spans="2:21" s="242" customFormat="1" x14ac:dyDescent="0.25">
      <c r="B96" s="241"/>
      <c r="C96" s="241"/>
      <c r="D96" s="241"/>
      <c r="E96" s="241"/>
      <c r="F96" s="241"/>
      <c r="G96" s="241"/>
      <c r="H96" s="241"/>
      <c r="I96" s="241"/>
      <c r="J96" s="241"/>
      <c r="K96" s="241"/>
      <c r="L96" s="241"/>
      <c r="M96" s="241"/>
      <c r="O96" s="241"/>
      <c r="Q96" s="241"/>
      <c r="R96" s="248"/>
      <c r="S96" s="241"/>
      <c r="T96" s="241"/>
      <c r="U96" s="241"/>
    </row>
    <row r="97" spans="2:21" s="242" customFormat="1" x14ac:dyDescent="0.25">
      <c r="B97" s="241"/>
      <c r="C97" s="241"/>
      <c r="D97" s="241"/>
      <c r="E97" s="241"/>
      <c r="F97" s="241"/>
      <c r="G97" s="241"/>
      <c r="H97" s="241"/>
      <c r="I97" s="241"/>
      <c r="J97" s="241"/>
      <c r="K97" s="241"/>
      <c r="L97" s="241"/>
      <c r="M97" s="241"/>
      <c r="O97" s="241"/>
      <c r="Q97" s="241"/>
      <c r="R97" s="248"/>
      <c r="S97" s="241"/>
      <c r="T97" s="241"/>
      <c r="U97" s="241"/>
    </row>
    <row r="98" spans="2:21" s="242" customFormat="1" x14ac:dyDescent="0.25">
      <c r="B98" s="241"/>
      <c r="C98" s="241"/>
      <c r="D98" s="241"/>
      <c r="E98" s="241"/>
      <c r="F98" s="241"/>
      <c r="G98" s="241"/>
      <c r="H98" s="241"/>
      <c r="I98" s="241"/>
      <c r="J98" s="241"/>
      <c r="K98" s="241"/>
      <c r="L98" s="241"/>
      <c r="M98" s="241"/>
      <c r="O98" s="241"/>
      <c r="Q98" s="241"/>
      <c r="R98" s="248"/>
      <c r="S98" s="241"/>
      <c r="T98" s="241"/>
      <c r="U98" s="241"/>
    </row>
    <row r="99" spans="2:21" s="242" customFormat="1" x14ac:dyDescent="0.25">
      <c r="B99" s="241"/>
      <c r="C99" s="241"/>
      <c r="D99" s="241"/>
      <c r="E99" s="241"/>
      <c r="F99" s="241"/>
      <c r="G99" s="241"/>
      <c r="H99" s="241"/>
      <c r="I99" s="241"/>
      <c r="J99" s="241"/>
      <c r="K99" s="241"/>
      <c r="L99" s="241"/>
      <c r="M99" s="241"/>
      <c r="O99" s="241"/>
      <c r="Q99" s="241"/>
      <c r="R99" s="248"/>
      <c r="S99" s="241"/>
      <c r="T99" s="241"/>
      <c r="U99" s="241"/>
    </row>
    <row r="100" spans="2:21" s="242" customFormat="1" x14ac:dyDescent="0.25">
      <c r="B100" s="241"/>
      <c r="C100" s="241"/>
      <c r="D100" s="241"/>
      <c r="E100" s="241"/>
      <c r="F100" s="241"/>
      <c r="G100" s="241"/>
      <c r="H100" s="241"/>
      <c r="I100" s="241"/>
      <c r="J100" s="241"/>
      <c r="K100" s="241"/>
      <c r="L100" s="241"/>
      <c r="M100" s="241"/>
      <c r="O100" s="241"/>
      <c r="Q100" s="241"/>
      <c r="R100" s="248"/>
      <c r="S100" s="241"/>
      <c r="T100" s="241"/>
      <c r="U100" s="241"/>
    </row>
    <row r="101" spans="2:21" s="242" customFormat="1" x14ac:dyDescent="0.25">
      <c r="B101" s="241"/>
      <c r="C101" s="241"/>
      <c r="D101" s="241"/>
      <c r="E101" s="241"/>
      <c r="F101" s="241"/>
      <c r="G101" s="241"/>
      <c r="H101" s="241"/>
      <c r="I101" s="241"/>
      <c r="J101" s="241"/>
      <c r="K101" s="241"/>
      <c r="L101" s="241"/>
      <c r="M101" s="241"/>
      <c r="O101" s="241"/>
      <c r="Q101" s="241"/>
      <c r="R101" s="248"/>
      <c r="S101" s="241"/>
      <c r="T101" s="241"/>
      <c r="U101" s="241"/>
    </row>
    <row r="102" spans="2:21" s="242" customFormat="1" x14ac:dyDescent="0.25">
      <c r="B102" s="241"/>
      <c r="C102" s="241"/>
      <c r="D102" s="241"/>
      <c r="E102" s="241"/>
      <c r="F102" s="241"/>
      <c r="G102" s="241"/>
      <c r="H102" s="241"/>
      <c r="I102" s="241"/>
      <c r="J102" s="241"/>
      <c r="K102" s="241"/>
      <c r="L102" s="241"/>
      <c r="M102" s="241"/>
      <c r="O102" s="241"/>
      <c r="Q102" s="241"/>
      <c r="R102" s="248"/>
      <c r="S102" s="241"/>
      <c r="T102" s="241"/>
      <c r="U102" s="241"/>
    </row>
    <row r="103" spans="2:21" s="242" customFormat="1" x14ac:dyDescent="0.25">
      <c r="B103" s="241"/>
      <c r="C103" s="241"/>
      <c r="D103" s="241"/>
      <c r="E103" s="241"/>
      <c r="F103" s="241"/>
      <c r="G103" s="241"/>
      <c r="H103" s="241"/>
      <c r="I103" s="241"/>
      <c r="J103" s="241"/>
      <c r="K103" s="241"/>
      <c r="L103" s="241"/>
      <c r="M103" s="241"/>
      <c r="O103" s="241"/>
      <c r="Q103" s="241"/>
      <c r="R103" s="248"/>
      <c r="S103" s="241"/>
      <c r="T103" s="241"/>
      <c r="U103" s="241"/>
    </row>
    <row r="104" spans="2:21" s="242" customFormat="1" x14ac:dyDescent="0.25">
      <c r="B104" s="241"/>
      <c r="C104" s="241"/>
      <c r="D104" s="241"/>
      <c r="E104" s="241"/>
      <c r="F104" s="241"/>
      <c r="G104" s="241"/>
      <c r="H104" s="241"/>
      <c r="I104" s="241"/>
      <c r="J104" s="241"/>
      <c r="K104" s="241"/>
      <c r="L104" s="241"/>
      <c r="M104" s="241"/>
      <c r="O104" s="241"/>
      <c r="Q104" s="241"/>
      <c r="R104" s="248"/>
      <c r="S104" s="241"/>
      <c r="T104" s="241"/>
      <c r="U104" s="241"/>
    </row>
    <row r="105" spans="2:21" s="242" customFormat="1" x14ac:dyDescent="0.25">
      <c r="B105" s="241"/>
      <c r="C105" s="241"/>
      <c r="D105" s="241"/>
      <c r="E105" s="241"/>
      <c r="F105" s="241"/>
      <c r="G105" s="241"/>
      <c r="H105" s="241"/>
      <c r="I105" s="241"/>
      <c r="J105" s="241"/>
      <c r="K105" s="241"/>
      <c r="L105" s="241"/>
      <c r="M105" s="241"/>
      <c r="O105" s="241"/>
      <c r="Q105" s="241"/>
      <c r="R105" s="248"/>
      <c r="S105" s="241"/>
      <c r="T105" s="241"/>
      <c r="U105" s="241"/>
    </row>
    <row r="106" spans="2:21" s="242" customFormat="1" x14ac:dyDescent="0.25">
      <c r="B106" s="241"/>
      <c r="C106" s="241"/>
      <c r="D106" s="241"/>
      <c r="E106" s="241"/>
      <c r="F106" s="241"/>
      <c r="G106" s="241"/>
      <c r="H106" s="241"/>
      <c r="I106" s="241"/>
      <c r="J106" s="241"/>
      <c r="K106" s="241"/>
      <c r="L106" s="241"/>
      <c r="M106" s="241"/>
      <c r="O106" s="241"/>
      <c r="Q106" s="241"/>
      <c r="R106" s="248"/>
      <c r="S106" s="241"/>
      <c r="T106" s="241"/>
      <c r="U106" s="241"/>
    </row>
    <row r="107" spans="2:21" s="242" customFormat="1" x14ac:dyDescent="0.25">
      <c r="B107" s="241"/>
      <c r="C107" s="241"/>
      <c r="D107" s="241"/>
      <c r="E107" s="241"/>
      <c r="F107" s="241"/>
      <c r="G107" s="241"/>
      <c r="H107" s="241"/>
      <c r="I107" s="241"/>
      <c r="J107" s="241"/>
      <c r="K107" s="241"/>
      <c r="L107" s="241"/>
      <c r="M107" s="241"/>
      <c r="O107" s="241"/>
      <c r="Q107" s="241"/>
      <c r="R107" s="248"/>
      <c r="S107" s="241"/>
      <c r="T107" s="241"/>
      <c r="U107" s="241"/>
    </row>
    <row r="108" spans="2:21" s="242" customFormat="1" x14ac:dyDescent="0.25">
      <c r="B108" s="241"/>
      <c r="C108" s="241"/>
      <c r="D108" s="241"/>
      <c r="E108" s="241"/>
      <c r="F108" s="241"/>
      <c r="G108" s="241"/>
      <c r="H108" s="241"/>
      <c r="I108" s="241"/>
      <c r="J108" s="241"/>
      <c r="K108" s="241"/>
      <c r="L108" s="241"/>
      <c r="M108" s="241"/>
      <c r="O108" s="241"/>
      <c r="Q108" s="241"/>
      <c r="R108" s="248"/>
      <c r="S108" s="241"/>
      <c r="T108" s="241"/>
      <c r="U108" s="241"/>
    </row>
    <row r="109" spans="2:21" s="242" customFormat="1" x14ac:dyDescent="0.25">
      <c r="B109" s="241"/>
      <c r="C109" s="241"/>
      <c r="D109" s="241"/>
      <c r="E109" s="241"/>
      <c r="F109" s="241"/>
      <c r="G109" s="241"/>
      <c r="H109" s="241"/>
      <c r="I109" s="241"/>
      <c r="J109" s="241"/>
      <c r="K109" s="241"/>
      <c r="L109" s="241"/>
      <c r="M109" s="241"/>
      <c r="O109" s="241"/>
      <c r="Q109" s="241"/>
      <c r="R109" s="248"/>
      <c r="S109" s="241"/>
      <c r="T109" s="241"/>
      <c r="U109" s="241"/>
    </row>
    <row r="110" spans="2:21" s="242" customFormat="1" x14ac:dyDescent="0.25">
      <c r="B110" s="241"/>
      <c r="C110" s="241"/>
      <c r="D110" s="241"/>
      <c r="E110" s="241"/>
      <c r="F110" s="241"/>
      <c r="G110" s="241"/>
      <c r="H110" s="241"/>
      <c r="I110" s="241"/>
      <c r="J110" s="241"/>
      <c r="K110" s="241"/>
      <c r="L110" s="241"/>
      <c r="M110" s="241"/>
      <c r="O110" s="241"/>
      <c r="Q110" s="241"/>
      <c r="R110" s="248"/>
      <c r="S110" s="241"/>
      <c r="T110" s="241"/>
      <c r="U110" s="241"/>
    </row>
    <row r="111" spans="2:21" s="242" customFormat="1" x14ac:dyDescent="0.25">
      <c r="B111" s="241"/>
      <c r="C111" s="241"/>
      <c r="D111" s="241"/>
      <c r="E111" s="241"/>
      <c r="F111" s="241"/>
      <c r="G111" s="241"/>
      <c r="H111" s="241"/>
      <c r="I111" s="241"/>
      <c r="J111" s="241"/>
      <c r="K111" s="241"/>
      <c r="L111" s="241"/>
      <c r="M111" s="241"/>
      <c r="O111" s="241"/>
      <c r="Q111" s="241"/>
      <c r="R111" s="248"/>
      <c r="S111" s="241"/>
      <c r="T111" s="241"/>
      <c r="U111" s="241"/>
    </row>
    <row r="112" spans="2:21" s="242" customFormat="1" x14ac:dyDescent="0.25">
      <c r="B112" s="241"/>
      <c r="C112" s="241"/>
      <c r="D112" s="241"/>
      <c r="E112" s="241"/>
      <c r="F112" s="241"/>
      <c r="G112" s="241"/>
      <c r="H112" s="241"/>
      <c r="I112" s="241"/>
      <c r="J112" s="241"/>
      <c r="K112" s="241"/>
      <c r="L112" s="241"/>
      <c r="M112" s="241"/>
      <c r="O112" s="241"/>
      <c r="Q112" s="241"/>
      <c r="R112" s="248"/>
      <c r="S112" s="241"/>
      <c r="T112" s="241"/>
      <c r="U112" s="241"/>
    </row>
    <row r="113" spans="2:21" s="242" customFormat="1" x14ac:dyDescent="0.25">
      <c r="B113" s="241"/>
      <c r="C113" s="241"/>
      <c r="D113" s="241"/>
      <c r="E113" s="241"/>
      <c r="F113" s="241"/>
      <c r="G113" s="241"/>
      <c r="H113" s="241"/>
      <c r="I113" s="241"/>
      <c r="J113" s="241"/>
      <c r="K113" s="241"/>
      <c r="L113" s="241"/>
      <c r="M113" s="241"/>
      <c r="O113" s="241"/>
      <c r="Q113" s="241"/>
      <c r="R113" s="248"/>
      <c r="S113" s="241"/>
      <c r="T113" s="241"/>
      <c r="U113" s="241"/>
    </row>
    <row r="114" spans="2:21" s="242" customFormat="1" x14ac:dyDescent="0.25">
      <c r="B114" s="241"/>
      <c r="C114" s="241"/>
      <c r="D114" s="241"/>
      <c r="E114" s="241"/>
      <c r="F114" s="241"/>
      <c r="G114" s="241"/>
      <c r="H114" s="241"/>
      <c r="I114" s="241"/>
      <c r="J114" s="241"/>
      <c r="K114" s="241"/>
      <c r="L114" s="241"/>
      <c r="M114" s="241"/>
      <c r="O114" s="241"/>
      <c r="Q114" s="241"/>
      <c r="R114" s="248"/>
      <c r="S114" s="241"/>
      <c r="T114" s="241"/>
      <c r="U114" s="241"/>
    </row>
    <row r="115" spans="2:21" s="242" customFormat="1" x14ac:dyDescent="0.25">
      <c r="B115" s="241"/>
      <c r="C115" s="241"/>
      <c r="D115" s="241"/>
      <c r="E115" s="241"/>
      <c r="F115" s="241"/>
      <c r="G115" s="241"/>
      <c r="H115" s="241"/>
      <c r="I115" s="241"/>
      <c r="J115" s="241"/>
      <c r="K115" s="241"/>
      <c r="L115" s="241"/>
      <c r="M115" s="241"/>
      <c r="O115" s="241"/>
      <c r="Q115" s="241"/>
      <c r="R115" s="248"/>
      <c r="S115" s="241"/>
      <c r="T115" s="241"/>
      <c r="U115" s="241"/>
    </row>
    <row r="116" spans="2:21" s="242" customFormat="1" x14ac:dyDescent="0.25">
      <c r="B116" s="241"/>
      <c r="C116" s="241"/>
      <c r="D116" s="241"/>
      <c r="E116" s="241"/>
      <c r="F116" s="241"/>
      <c r="G116" s="241"/>
      <c r="H116" s="241"/>
      <c r="I116" s="241"/>
      <c r="J116" s="241"/>
      <c r="K116" s="241"/>
      <c r="L116" s="241"/>
      <c r="M116" s="241"/>
      <c r="O116" s="241"/>
      <c r="Q116" s="241"/>
      <c r="R116" s="248"/>
      <c r="S116" s="241"/>
      <c r="T116" s="241"/>
      <c r="U116" s="241"/>
    </row>
    <row r="117" spans="2:21" s="242" customFormat="1" x14ac:dyDescent="0.25">
      <c r="B117" s="241"/>
      <c r="C117" s="241"/>
      <c r="D117" s="241"/>
      <c r="E117" s="241"/>
      <c r="F117" s="241"/>
      <c r="G117" s="241"/>
      <c r="H117" s="241"/>
      <c r="I117" s="241"/>
      <c r="J117" s="241"/>
      <c r="K117" s="241"/>
      <c r="L117" s="241"/>
      <c r="M117" s="241"/>
      <c r="O117" s="241"/>
      <c r="Q117" s="241"/>
      <c r="R117" s="248"/>
      <c r="S117" s="241"/>
      <c r="T117" s="241"/>
      <c r="U117" s="241"/>
    </row>
    <row r="118" spans="2:21" s="242" customFormat="1" x14ac:dyDescent="0.25">
      <c r="B118" s="241"/>
      <c r="C118" s="241"/>
      <c r="D118" s="241"/>
      <c r="E118" s="241"/>
      <c r="F118" s="241"/>
      <c r="G118" s="241"/>
      <c r="H118" s="241"/>
      <c r="I118" s="241"/>
      <c r="J118" s="241"/>
      <c r="K118" s="241"/>
      <c r="L118" s="241"/>
      <c r="M118" s="241"/>
      <c r="O118" s="241"/>
      <c r="Q118" s="241"/>
      <c r="R118" s="248"/>
      <c r="S118" s="241"/>
      <c r="T118" s="241"/>
      <c r="U118" s="241"/>
    </row>
    <row r="119" spans="2:21" s="242" customFormat="1" x14ac:dyDescent="0.25">
      <c r="B119" s="241"/>
      <c r="C119" s="241"/>
      <c r="D119" s="241"/>
      <c r="E119" s="241"/>
      <c r="F119" s="241"/>
      <c r="G119" s="241"/>
      <c r="H119" s="241"/>
      <c r="I119" s="241"/>
      <c r="J119" s="241"/>
      <c r="K119" s="241"/>
      <c r="L119" s="241"/>
      <c r="M119" s="241"/>
      <c r="O119" s="241"/>
      <c r="Q119" s="241"/>
      <c r="R119" s="248"/>
      <c r="S119" s="241"/>
      <c r="T119" s="241"/>
      <c r="U119" s="241"/>
    </row>
    <row r="120" spans="2:21" s="242" customFormat="1" x14ac:dyDescent="0.25">
      <c r="B120" s="241"/>
      <c r="C120" s="241"/>
      <c r="D120" s="241"/>
      <c r="E120" s="241"/>
      <c r="F120" s="241"/>
      <c r="G120" s="241"/>
      <c r="H120" s="241"/>
      <c r="I120" s="241"/>
      <c r="J120" s="241"/>
      <c r="K120" s="241"/>
      <c r="L120" s="241"/>
      <c r="M120" s="241"/>
      <c r="O120" s="241"/>
      <c r="Q120" s="241"/>
      <c r="R120" s="248"/>
      <c r="S120" s="241"/>
      <c r="T120" s="241"/>
      <c r="U120" s="241"/>
    </row>
    <row r="121" spans="2:21" s="242" customFormat="1" x14ac:dyDescent="0.25">
      <c r="B121" s="241"/>
      <c r="C121" s="241"/>
      <c r="D121" s="241"/>
      <c r="E121" s="241"/>
      <c r="F121" s="241"/>
      <c r="G121" s="241"/>
      <c r="H121" s="241"/>
      <c r="I121" s="241"/>
      <c r="J121" s="241"/>
      <c r="K121" s="241"/>
      <c r="L121" s="241"/>
      <c r="M121" s="241"/>
      <c r="O121" s="241"/>
      <c r="Q121" s="241"/>
      <c r="R121" s="248"/>
      <c r="S121" s="241"/>
      <c r="T121" s="241"/>
      <c r="U121" s="241"/>
    </row>
    <row r="122" spans="2:21" s="242" customFormat="1" x14ac:dyDescent="0.25">
      <c r="B122" s="241"/>
      <c r="C122" s="241"/>
      <c r="D122" s="241"/>
      <c r="E122" s="241"/>
      <c r="F122" s="241"/>
      <c r="G122" s="241"/>
      <c r="H122" s="241"/>
      <c r="I122" s="241"/>
      <c r="J122" s="241"/>
      <c r="K122" s="241"/>
      <c r="L122" s="241"/>
      <c r="M122" s="241"/>
      <c r="O122" s="241"/>
      <c r="Q122" s="241"/>
      <c r="R122" s="248"/>
      <c r="S122" s="241"/>
      <c r="T122" s="241"/>
      <c r="U122" s="241"/>
    </row>
    <row r="123" spans="2:21" s="242" customFormat="1" x14ac:dyDescent="0.25">
      <c r="B123" s="241"/>
      <c r="C123" s="241"/>
      <c r="D123" s="241"/>
      <c r="E123" s="241"/>
      <c r="F123" s="241"/>
      <c r="G123" s="241"/>
      <c r="H123" s="241"/>
      <c r="I123" s="241"/>
      <c r="J123" s="241"/>
      <c r="K123" s="241"/>
      <c r="L123" s="241"/>
      <c r="M123" s="241"/>
      <c r="O123" s="241"/>
      <c r="Q123" s="241"/>
      <c r="R123" s="248"/>
      <c r="S123" s="241"/>
      <c r="T123" s="241"/>
      <c r="U123" s="241"/>
    </row>
    <row r="124" spans="2:21" s="242" customFormat="1" x14ac:dyDescent="0.25">
      <c r="B124" s="241"/>
      <c r="C124" s="241"/>
      <c r="D124" s="241"/>
      <c r="E124" s="241"/>
      <c r="F124" s="241"/>
      <c r="G124" s="241"/>
      <c r="H124" s="241"/>
      <c r="I124" s="241"/>
      <c r="J124" s="241"/>
      <c r="K124" s="241"/>
      <c r="L124" s="241"/>
      <c r="M124" s="241"/>
      <c r="O124" s="241"/>
      <c r="Q124" s="241"/>
      <c r="R124" s="248"/>
      <c r="S124" s="241"/>
      <c r="T124" s="241"/>
      <c r="U124" s="241"/>
    </row>
    <row r="125" spans="2:21" s="242" customFormat="1" x14ac:dyDescent="0.25">
      <c r="B125" s="241"/>
      <c r="C125" s="241"/>
      <c r="D125" s="241"/>
      <c r="E125" s="241"/>
      <c r="F125" s="241"/>
      <c r="G125" s="241"/>
      <c r="H125" s="241"/>
      <c r="I125" s="241"/>
      <c r="J125" s="241"/>
      <c r="K125" s="241"/>
      <c r="L125" s="241"/>
      <c r="M125" s="241"/>
      <c r="O125" s="241"/>
      <c r="Q125" s="241"/>
      <c r="R125" s="248"/>
      <c r="S125" s="241"/>
      <c r="T125" s="241"/>
      <c r="U125" s="241"/>
    </row>
    <row r="126" spans="2:21" s="242" customFormat="1" x14ac:dyDescent="0.25">
      <c r="B126" s="241"/>
      <c r="C126" s="241"/>
      <c r="D126" s="241"/>
      <c r="E126" s="241"/>
      <c r="F126" s="241"/>
      <c r="G126" s="241"/>
      <c r="H126" s="241"/>
      <c r="I126" s="241"/>
      <c r="J126" s="241"/>
      <c r="K126" s="241"/>
      <c r="L126" s="241"/>
      <c r="M126" s="241"/>
      <c r="O126" s="241"/>
      <c r="Q126" s="241"/>
      <c r="R126" s="248"/>
      <c r="S126" s="241"/>
      <c r="T126" s="241"/>
      <c r="U126" s="241"/>
    </row>
    <row r="127" spans="2:21" s="242" customFormat="1" x14ac:dyDescent="0.25">
      <c r="B127" s="241"/>
      <c r="C127" s="241"/>
      <c r="D127" s="241"/>
      <c r="E127" s="241"/>
      <c r="F127" s="241"/>
      <c r="G127" s="241"/>
      <c r="H127" s="241"/>
      <c r="I127" s="241"/>
      <c r="J127" s="241"/>
      <c r="K127" s="241"/>
      <c r="L127" s="241"/>
      <c r="M127" s="241"/>
      <c r="O127" s="241"/>
      <c r="Q127" s="241"/>
      <c r="R127" s="248"/>
      <c r="S127" s="241"/>
      <c r="T127" s="241"/>
      <c r="U127" s="241"/>
    </row>
    <row r="128" spans="2:21" s="242" customFormat="1" x14ac:dyDescent="0.25">
      <c r="B128" s="241"/>
      <c r="C128" s="241"/>
      <c r="D128" s="241"/>
      <c r="E128" s="241"/>
      <c r="F128" s="241"/>
      <c r="G128" s="241"/>
      <c r="H128" s="241"/>
      <c r="I128" s="241"/>
      <c r="J128" s="241"/>
      <c r="K128" s="241"/>
      <c r="L128" s="241"/>
      <c r="M128" s="241"/>
      <c r="O128" s="241"/>
      <c r="Q128" s="241"/>
      <c r="R128" s="248"/>
      <c r="S128" s="241"/>
      <c r="T128" s="241"/>
      <c r="U128" s="241"/>
    </row>
    <row r="129" spans="2:21" s="242" customFormat="1" x14ac:dyDescent="0.25">
      <c r="B129" s="241"/>
      <c r="C129" s="241"/>
      <c r="D129" s="241"/>
      <c r="E129" s="241"/>
      <c r="F129" s="241"/>
      <c r="G129" s="241"/>
      <c r="H129" s="241"/>
      <c r="I129" s="241"/>
      <c r="J129" s="241"/>
      <c r="K129" s="241"/>
      <c r="L129" s="241"/>
      <c r="M129" s="241"/>
      <c r="O129" s="241"/>
      <c r="Q129" s="241"/>
      <c r="R129" s="248"/>
      <c r="S129" s="241"/>
      <c r="T129" s="241"/>
      <c r="U129" s="241"/>
    </row>
    <row r="130" spans="2:21" s="242" customFormat="1" x14ac:dyDescent="0.25">
      <c r="B130" s="241"/>
      <c r="C130" s="241"/>
      <c r="D130" s="241"/>
      <c r="E130" s="241"/>
      <c r="F130" s="241"/>
      <c r="G130" s="241"/>
      <c r="H130" s="241"/>
      <c r="I130" s="241"/>
      <c r="J130" s="241"/>
      <c r="K130" s="241"/>
      <c r="L130" s="241"/>
      <c r="M130" s="241"/>
      <c r="O130" s="241"/>
      <c r="Q130" s="241"/>
      <c r="R130" s="248"/>
      <c r="S130" s="241"/>
      <c r="T130" s="241"/>
      <c r="U130" s="241"/>
    </row>
    <row r="131" spans="2:21" s="242" customFormat="1" x14ac:dyDescent="0.25">
      <c r="B131" s="241"/>
      <c r="C131" s="241"/>
      <c r="D131" s="241"/>
      <c r="E131" s="241"/>
      <c r="F131" s="241"/>
      <c r="G131" s="241"/>
      <c r="H131" s="241"/>
      <c r="I131" s="241"/>
      <c r="J131" s="241"/>
      <c r="K131" s="241"/>
      <c r="L131" s="241"/>
      <c r="M131" s="241"/>
      <c r="O131" s="241"/>
      <c r="Q131" s="241"/>
      <c r="R131" s="248"/>
      <c r="S131" s="241"/>
      <c r="T131" s="241"/>
      <c r="U131" s="241"/>
    </row>
    <row r="132" spans="2:21" s="242" customFormat="1" x14ac:dyDescent="0.25">
      <c r="B132" s="241"/>
      <c r="C132" s="241"/>
      <c r="D132" s="241"/>
      <c r="E132" s="241"/>
      <c r="F132" s="241"/>
      <c r="G132" s="241"/>
      <c r="H132" s="241"/>
      <c r="I132" s="241"/>
      <c r="J132" s="241"/>
      <c r="K132" s="241"/>
      <c r="L132" s="241"/>
      <c r="M132" s="241"/>
      <c r="O132" s="241"/>
      <c r="Q132" s="241"/>
      <c r="R132" s="248"/>
      <c r="S132" s="241"/>
      <c r="T132" s="241"/>
      <c r="U132" s="241"/>
    </row>
    <row r="133" spans="2:21" s="242" customFormat="1" x14ac:dyDescent="0.25">
      <c r="B133" s="241"/>
      <c r="C133" s="241"/>
      <c r="D133" s="241"/>
      <c r="E133" s="241"/>
      <c r="F133" s="241"/>
      <c r="G133" s="241"/>
      <c r="H133" s="241"/>
      <c r="I133" s="241"/>
      <c r="J133" s="241"/>
      <c r="K133" s="241"/>
      <c r="L133" s="241"/>
      <c r="M133" s="241"/>
      <c r="O133" s="241"/>
      <c r="Q133" s="241"/>
      <c r="R133" s="248"/>
      <c r="S133" s="241"/>
      <c r="T133" s="241"/>
      <c r="U133" s="241"/>
    </row>
    <row r="134" spans="2:21" s="242" customFormat="1" x14ac:dyDescent="0.25">
      <c r="B134" s="241"/>
      <c r="C134" s="241"/>
      <c r="D134" s="241"/>
      <c r="E134" s="241"/>
      <c r="F134" s="241"/>
      <c r="G134" s="241"/>
      <c r="H134" s="241"/>
      <c r="I134" s="241"/>
      <c r="J134" s="241"/>
      <c r="K134" s="241"/>
      <c r="L134" s="241"/>
      <c r="M134" s="241"/>
      <c r="O134" s="241"/>
      <c r="Q134" s="241"/>
      <c r="R134" s="248"/>
      <c r="S134" s="241"/>
      <c r="T134" s="241"/>
      <c r="U134" s="241"/>
    </row>
    <row r="135" spans="2:21" s="242" customFormat="1" x14ac:dyDescent="0.25">
      <c r="B135" s="241"/>
      <c r="C135" s="241"/>
      <c r="D135" s="241"/>
      <c r="E135" s="241"/>
      <c r="F135" s="241"/>
      <c r="G135" s="241"/>
      <c r="H135" s="241"/>
      <c r="I135" s="241"/>
      <c r="J135" s="241"/>
      <c r="K135" s="241"/>
      <c r="L135" s="241"/>
      <c r="M135" s="241"/>
      <c r="O135" s="241"/>
      <c r="Q135" s="241"/>
      <c r="R135" s="248"/>
      <c r="S135" s="241"/>
      <c r="T135" s="241"/>
      <c r="U135" s="241"/>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30"/>
  <sheetViews>
    <sheetView view="pageBreakPreview" zoomScaleNormal="100" zoomScaleSheetLayoutView="100" workbookViewId="0">
      <selection activeCell="A9" sqref="A9"/>
    </sheetView>
  </sheetViews>
  <sheetFormatPr defaultRowHeight="12.75" x14ac:dyDescent="0.2"/>
  <cols>
    <col min="1" max="1" width="24.28515625" style="10" customWidth="1"/>
    <col min="2" max="3" width="17.42578125" style="10" customWidth="1"/>
    <col min="4" max="4" width="70.7109375" style="49" customWidth="1"/>
    <col min="5" max="5" width="20.7109375" style="10" customWidth="1"/>
    <col min="6" max="6" width="0.85546875" style="10" customWidth="1"/>
    <col min="7" max="8" width="20.7109375" style="10" customWidth="1"/>
    <col min="9" max="9" width="0.85546875" style="10" customWidth="1"/>
    <col min="10" max="11" width="19.7109375" style="10" customWidth="1"/>
    <col min="12" max="16384" width="9.140625" style="10"/>
  </cols>
  <sheetData>
    <row r="1" spans="1:11" s="47" customFormat="1" ht="21" customHeight="1" x14ac:dyDescent="0.25">
      <c r="A1" s="102" t="s">
        <v>0</v>
      </c>
      <c r="B1" s="202">
        <f>'Tabela I'!C1</f>
        <v>0</v>
      </c>
      <c r="C1" s="108"/>
      <c r="D1" s="586"/>
      <c r="E1" s="108"/>
      <c r="F1" s="111"/>
      <c r="H1" s="112"/>
      <c r="I1" s="112"/>
      <c r="J1" s="112"/>
      <c r="K1" s="113"/>
    </row>
    <row r="2" spans="1:11" s="47" customFormat="1" ht="18" customHeight="1" x14ac:dyDescent="0.25">
      <c r="A2" s="102" t="s">
        <v>1</v>
      </c>
      <c r="B2" s="110" t="str">
        <f>'Tabela I'!C2</f>
        <v>1.1.2023.-31.12.2023.</v>
      </c>
      <c r="C2" s="108"/>
      <c r="D2" s="586"/>
      <c r="E2" s="108"/>
    </row>
    <row r="3" spans="1:11" s="47" customFormat="1" ht="21" customHeight="1" x14ac:dyDescent="0.25">
      <c r="A3" s="48" t="s">
        <v>142</v>
      </c>
      <c r="B3" s="114"/>
      <c r="C3" s="111"/>
      <c r="D3" s="587"/>
      <c r="F3" s="111"/>
      <c r="I3" s="111"/>
      <c r="K3" s="111"/>
    </row>
    <row r="4" spans="1:11" ht="3" customHeight="1" thickBot="1" x14ac:dyDescent="0.25">
      <c r="C4" s="5"/>
      <c r="F4" s="5"/>
      <c r="I4" s="5"/>
    </row>
    <row r="5" spans="1:11" ht="12.75" customHeight="1" x14ac:dyDescent="0.2">
      <c r="A5" s="770" t="s">
        <v>213</v>
      </c>
      <c r="B5" s="772" t="s">
        <v>46</v>
      </c>
      <c r="C5" s="772" t="s">
        <v>47</v>
      </c>
      <c r="D5" s="774" t="s">
        <v>214</v>
      </c>
    </row>
    <row r="6" spans="1:11" ht="51" customHeight="1" thickBot="1" x14ac:dyDescent="0.25">
      <c r="A6" s="771"/>
      <c r="B6" s="773"/>
      <c r="C6" s="773"/>
      <c r="D6" s="775"/>
    </row>
    <row r="7" spans="1:11" ht="12.75" customHeight="1" thickBot="1" x14ac:dyDescent="0.25">
      <c r="A7" s="501" t="s">
        <v>7</v>
      </c>
      <c r="B7" s="501" t="s">
        <v>8</v>
      </c>
      <c r="C7" s="501" t="s">
        <v>35</v>
      </c>
      <c r="D7" s="588" t="s">
        <v>10</v>
      </c>
    </row>
    <row r="8" spans="1:11" ht="3" customHeight="1" thickBot="1" x14ac:dyDescent="0.25"/>
    <row r="9" spans="1:11" ht="30" customHeight="1" x14ac:dyDescent="0.2">
      <c r="A9" s="502"/>
      <c r="B9" s="503"/>
      <c r="C9" s="504"/>
      <c r="D9" s="505"/>
    </row>
    <row r="10" spans="1:11" ht="30" customHeight="1" x14ac:dyDescent="0.2">
      <c r="A10" s="506"/>
      <c r="B10" s="507"/>
      <c r="C10" s="508"/>
      <c r="D10" s="509"/>
    </row>
    <row r="11" spans="1:11" ht="30" customHeight="1" x14ac:dyDescent="0.2">
      <c r="A11" s="506"/>
      <c r="B11" s="507"/>
      <c r="C11" s="508"/>
      <c r="D11" s="509"/>
    </row>
    <row r="12" spans="1:11" ht="30" customHeight="1" x14ac:dyDescent="0.2">
      <c r="A12" s="506"/>
      <c r="B12" s="507"/>
      <c r="C12" s="508"/>
      <c r="D12" s="509"/>
    </row>
    <row r="13" spans="1:11" ht="30" customHeight="1" x14ac:dyDescent="0.2">
      <c r="A13" s="506"/>
      <c r="B13" s="507"/>
      <c r="C13" s="508"/>
      <c r="D13" s="509"/>
    </row>
    <row r="14" spans="1:11" ht="30" customHeight="1" x14ac:dyDescent="0.2">
      <c r="A14" s="506"/>
      <c r="B14" s="507"/>
      <c r="C14" s="508"/>
      <c r="D14" s="509"/>
    </row>
    <row r="15" spans="1:11" ht="30" customHeight="1" x14ac:dyDescent="0.2">
      <c r="A15" s="506"/>
      <c r="B15" s="507"/>
      <c r="C15" s="508"/>
      <c r="D15" s="509"/>
    </row>
    <row r="16" spans="1:11" ht="30" customHeight="1" x14ac:dyDescent="0.2">
      <c r="A16" s="506"/>
      <c r="B16" s="507"/>
      <c r="C16" s="508"/>
      <c r="D16" s="509"/>
    </row>
    <row r="17" spans="1:4" ht="30" customHeight="1" x14ac:dyDescent="0.2">
      <c r="A17" s="506"/>
      <c r="B17" s="510"/>
      <c r="C17" s="508"/>
      <c r="D17" s="509"/>
    </row>
    <row r="18" spans="1:4" ht="30" customHeight="1" x14ac:dyDescent="0.2">
      <c r="A18" s="506"/>
      <c r="B18" s="507"/>
      <c r="C18" s="508"/>
      <c r="D18" s="509"/>
    </row>
    <row r="19" spans="1:4" ht="30" customHeight="1" x14ac:dyDescent="0.2">
      <c r="A19" s="506"/>
      <c r="B19" s="507"/>
      <c r="C19" s="508"/>
      <c r="D19" s="511"/>
    </row>
    <row r="20" spans="1:4" ht="30" customHeight="1" x14ac:dyDescent="0.2">
      <c r="A20" s="506"/>
      <c r="B20" s="507"/>
      <c r="C20" s="508"/>
      <c r="D20" s="509"/>
    </row>
    <row r="21" spans="1:4" ht="30" customHeight="1" x14ac:dyDescent="0.2">
      <c r="A21" s="506"/>
      <c r="B21" s="507"/>
      <c r="C21" s="508"/>
      <c r="D21" s="509"/>
    </row>
    <row r="22" spans="1:4" ht="30" customHeight="1" x14ac:dyDescent="0.2">
      <c r="A22" s="506"/>
      <c r="B22" s="507"/>
      <c r="C22" s="508"/>
      <c r="D22" s="509"/>
    </row>
    <row r="23" spans="1:4" ht="30" customHeight="1" x14ac:dyDescent="0.2">
      <c r="A23" s="506"/>
      <c r="B23" s="507"/>
      <c r="C23" s="508"/>
      <c r="D23" s="509"/>
    </row>
    <row r="24" spans="1:4" ht="30" customHeight="1" x14ac:dyDescent="0.2">
      <c r="A24" s="506"/>
      <c r="B24" s="507"/>
      <c r="C24" s="508"/>
      <c r="D24" s="509"/>
    </row>
    <row r="25" spans="1:4" ht="30" customHeight="1" thickBot="1" x14ac:dyDescent="0.25">
      <c r="A25" s="512"/>
      <c r="B25" s="513"/>
      <c r="C25" s="514"/>
      <c r="D25" s="515"/>
    </row>
    <row r="27" spans="1:4" x14ac:dyDescent="0.2">
      <c r="A27" s="769" t="s">
        <v>215</v>
      </c>
      <c r="B27" s="769"/>
      <c r="C27" s="769"/>
      <c r="D27" s="769"/>
    </row>
    <row r="28" spans="1:4" x14ac:dyDescent="0.2">
      <c r="A28" s="769"/>
      <c r="B28" s="769"/>
      <c r="C28" s="769"/>
      <c r="D28" s="769"/>
    </row>
    <row r="29" spans="1:4" x14ac:dyDescent="0.2">
      <c r="A29" s="769"/>
      <c r="B29" s="769"/>
      <c r="C29" s="769"/>
      <c r="D29" s="769"/>
    </row>
    <row r="30" spans="1:4" x14ac:dyDescent="0.2">
      <c r="A30" s="769"/>
      <c r="B30" s="769"/>
      <c r="C30" s="769"/>
      <c r="D30" s="769"/>
    </row>
  </sheetData>
  <sheetProtection password="CCF6" sheet="1" objects="1" scenarios="1"/>
  <mergeCells count="5">
    <mergeCell ref="A27:D30"/>
    <mergeCell ref="A5:A6"/>
    <mergeCell ref="B5:B6"/>
    <mergeCell ref="C5:C6"/>
    <mergeCell ref="D5:D6"/>
  </mergeCells>
  <phoneticPr fontId="4" type="noConversion"/>
  <pageMargins left="0.61" right="0.52" top="0.36" bottom="0.36" header="0.33" footer="0.37"/>
  <pageSetup scale="7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G56"/>
  <sheetViews>
    <sheetView showGridLines="0" view="pageBreakPreview" zoomScaleNormal="100" zoomScaleSheetLayoutView="100" workbookViewId="0">
      <selection activeCell="B9" sqref="B9"/>
    </sheetView>
  </sheetViews>
  <sheetFormatPr defaultRowHeight="12.75" x14ac:dyDescent="0.2"/>
  <cols>
    <col min="1" max="1" width="20.85546875" style="10" customWidth="1"/>
    <col min="2" max="7" width="6.7109375" style="10" customWidth="1"/>
    <col min="8" max="16384" width="9.140625" style="10"/>
  </cols>
  <sheetData>
    <row r="1" spans="1:7" s="45" customFormat="1" ht="22.5" customHeight="1" x14ac:dyDescent="0.25">
      <c r="A1" s="43" t="s">
        <v>0</v>
      </c>
      <c r="B1" s="1"/>
      <c r="C1" s="1"/>
      <c r="D1" s="1"/>
      <c r="F1" s="203">
        <f>'Tabela I'!C1</f>
        <v>0</v>
      </c>
    </row>
    <row r="2" spans="1:7" ht="22.5" customHeight="1" x14ac:dyDescent="0.25">
      <c r="A2" s="46" t="s">
        <v>1</v>
      </c>
      <c r="B2" s="418"/>
      <c r="C2" s="418"/>
      <c r="D2" s="418"/>
      <c r="E2" s="204" t="str">
        <f>'Tabela I'!C2</f>
        <v>1.1.2023.-31.12.2023.</v>
      </c>
    </row>
    <row r="3" spans="1:7" s="190" customFormat="1" ht="36" customHeight="1" x14ac:dyDescent="0.2">
      <c r="A3" s="776" t="s">
        <v>273</v>
      </c>
      <c r="B3" s="776"/>
      <c r="C3" s="776"/>
      <c r="D3" s="776"/>
      <c r="E3" s="776"/>
      <c r="F3" s="776"/>
      <c r="G3" s="776"/>
    </row>
    <row r="4" spans="1:7" ht="3" customHeight="1" thickBot="1" x14ac:dyDescent="0.3">
      <c r="A4" s="48"/>
      <c r="B4" s="615"/>
      <c r="C4" s="615"/>
      <c r="D4" s="615"/>
    </row>
    <row r="5" spans="1:7" s="49" customFormat="1" ht="47.25" customHeight="1" x14ac:dyDescent="0.2">
      <c r="A5" s="783" t="s">
        <v>55</v>
      </c>
      <c r="B5" s="786" t="s">
        <v>250</v>
      </c>
      <c r="C5" s="787"/>
      <c r="D5" s="788"/>
      <c r="E5" s="778" t="s">
        <v>54</v>
      </c>
      <c r="F5" s="779"/>
      <c r="G5" s="780"/>
    </row>
    <row r="6" spans="1:7" s="35" customFormat="1" ht="19.5" customHeight="1" x14ac:dyDescent="0.2">
      <c r="A6" s="784"/>
      <c r="B6" s="616" t="s">
        <v>12</v>
      </c>
      <c r="C6" s="617" t="s">
        <v>13</v>
      </c>
      <c r="D6" s="618" t="s">
        <v>21</v>
      </c>
      <c r="E6" s="115" t="s">
        <v>23</v>
      </c>
      <c r="F6" s="50" t="s">
        <v>24</v>
      </c>
      <c r="G6" s="51" t="s">
        <v>18</v>
      </c>
    </row>
    <row r="7" spans="1:7" ht="15" customHeight="1" thickBot="1" x14ac:dyDescent="0.25">
      <c r="A7" s="785"/>
      <c r="B7" s="120" t="s">
        <v>7</v>
      </c>
      <c r="C7" s="52" t="s">
        <v>8</v>
      </c>
      <c r="D7" s="619" t="s">
        <v>10</v>
      </c>
      <c r="E7" s="120" t="s">
        <v>7</v>
      </c>
      <c r="F7" s="52" t="s">
        <v>8</v>
      </c>
      <c r="G7" s="119" t="s">
        <v>35</v>
      </c>
    </row>
    <row r="8" spans="1:7" s="5" customFormat="1" ht="3" customHeight="1" thickBot="1" x14ac:dyDescent="0.25">
      <c r="A8" s="118"/>
      <c r="B8" s="628"/>
      <c r="C8" s="629"/>
      <c r="D8" s="630"/>
    </row>
    <row r="9" spans="1:7" s="5" customFormat="1" ht="15" customHeight="1" x14ac:dyDescent="0.2">
      <c r="A9" s="651">
        <v>2023</v>
      </c>
      <c r="B9" s="631"/>
      <c r="C9" s="632"/>
      <c r="D9" s="633"/>
      <c r="E9" s="624"/>
      <c r="F9" s="18"/>
      <c r="G9" s="65"/>
    </row>
    <row r="10" spans="1:7" s="5" customFormat="1" ht="15" customHeight="1" x14ac:dyDescent="0.2">
      <c r="A10" s="622">
        <v>2022</v>
      </c>
      <c r="B10" s="644"/>
      <c r="C10" s="645"/>
      <c r="D10" s="646"/>
      <c r="E10" s="626"/>
      <c r="F10" s="21"/>
      <c r="G10" s="179"/>
    </row>
    <row r="11" spans="1:7" s="5" customFormat="1" ht="15" customHeight="1" x14ac:dyDescent="0.2">
      <c r="A11" s="622">
        <v>2021</v>
      </c>
      <c r="B11" s="644"/>
      <c r="C11" s="645"/>
      <c r="D11" s="646"/>
      <c r="E11" s="626"/>
      <c r="F11" s="21"/>
      <c r="G11" s="179"/>
    </row>
    <row r="12" spans="1:7" s="5" customFormat="1" ht="15" customHeight="1" x14ac:dyDescent="0.2">
      <c r="A12" s="621">
        <v>2020</v>
      </c>
      <c r="B12" s="637"/>
      <c r="C12" s="507"/>
      <c r="D12" s="638"/>
      <c r="E12" s="625"/>
      <c r="F12" s="24"/>
      <c r="G12" s="64"/>
    </row>
    <row r="13" spans="1:7" s="5" customFormat="1" ht="15" customHeight="1" x14ac:dyDescent="0.2">
      <c r="A13" s="621">
        <v>2019</v>
      </c>
      <c r="B13" s="637"/>
      <c r="C13" s="507"/>
      <c r="D13" s="638"/>
      <c r="E13" s="625"/>
      <c r="F13" s="24"/>
      <c r="G13" s="64"/>
    </row>
    <row r="14" spans="1:7" s="5" customFormat="1" ht="15" customHeight="1" x14ac:dyDescent="0.2">
      <c r="A14" s="621">
        <v>2018</v>
      </c>
      <c r="B14" s="637"/>
      <c r="C14" s="507"/>
      <c r="D14" s="638"/>
      <c r="E14" s="625"/>
      <c r="F14" s="24"/>
      <c r="G14" s="64"/>
    </row>
    <row r="15" spans="1:7" s="5" customFormat="1" ht="15" customHeight="1" x14ac:dyDescent="0.2">
      <c r="A15" s="622">
        <v>2017</v>
      </c>
      <c r="B15" s="637"/>
      <c r="C15" s="507"/>
      <c r="D15" s="638"/>
      <c r="E15" s="626"/>
      <c r="F15" s="21"/>
      <c r="G15" s="179"/>
    </row>
    <row r="16" spans="1:7" s="5" customFormat="1" ht="15" customHeight="1" x14ac:dyDescent="0.2">
      <c r="A16" s="622">
        <v>2016</v>
      </c>
      <c r="B16" s="637"/>
      <c r="C16" s="507"/>
      <c r="D16" s="638"/>
      <c r="E16" s="626"/>
      <c r="F16" s="21"/>
      <c r="G16" s="179"/>
    </row>
    <row r="17" spans="1:7" s="5" customFormat="1" ht="15" customHeight="1" x14ac:dyDescent="0.2">
      <c r="A17" s="622">
        <v>2015</v>
      </c>
      <c r="B17" s="637"/>
      <c r="C17" s="507"/>
      <c r="D17" s="638"/>
      <c r="E17" s="626"/>
      <c r="F17" s="21"/>
      <c r="G17" s="179"/>
    </row>
    <row r="18" spans="1:7" s="5" customFormat="1" ht="15" customHeight="1" x14ac:dyDescent="0.2">
      <c r="A18" s="622">
        <v>2014</v>
      </c>
      <c r="B18" s="637"/>
      <c r="C18" s="507"/>
      <c r="D18" s="638"/>
      <c r="E18" s="626"/>
      <c r="F18" s="21"/>
      <c r="G18" s="179"/>
    </row>
    <row r="19" spans="1:7" s="5" customFormat="1" ht="15" customHeight="1" x14ac:dyDescent="0.2">
      <c r="A19" s="622">
        <v>2013</v>
      </c>
      <c r="B19" s="637"/>
      <c r="C19" s="507"/>
      <c r="D19" s="638"/>
      <c r="E19" s="626"/>
      <c r="F19" s="21"/>
      <c r="G19" s="179"/>
    </row>
    <row r="20" spans="1:7" s="5" customFormat="1" ht="15" customHeight="1" x14ac:dyDescent="0.2">
      <c r="A20" s="622">
        <v>2012</v>
      </c>
      <c r="B20" s="637"/>
      <c r="C20" s="507"/>
      <c r="D20" s="638"/>
      <c r="E20" s="626"/>
      <c r="F20" s="21"/>
      <c r="G20" s="179"/>
    </row>
    <row r="21" spans="1:7" s="5" customFormat="1" ht="15" customHeight="1" x14ac:dyDescent="0.2">
      <c r="A21" s="621">
        <v>2011</v>
      </c>
      <c r="B21" s="637"/>
      <c r="C21" s="507"/>
      <c r="D21" s="638"/>
      <c r="E21" s="625"/>
      <c r="F21" s="24"/>
      <c r="G21" s="64"/>
    </row>
    <row r="22" spans="1:7" s="5" customFormat="1" ht="15" customHeight="1" x14ac:dyDescent="0.2">
      <c r="A22" s="621">
        <v>2010</v>
      </c>
      <c r="B22" s="637"/>
      <c r="C22" s="507"/>
      <c r="D22" s="638"/>
      <c r="E22" s="625"/>
      <c r="F22" s="24"/>
      <c r="G22" s="64"/>
    </row>
    <row r="23" spans="1:7" s="5" customFormat="1" ht="15" customHeight="1" x14ac:dyDescent="0.2">
      <c r="A23" s="621">
        <v>2009</v>
      </c>
      <c r="B23" s="637"/>
      <c r="C23" s="507"/>
      <c r="D23" s="638"/>
      <c r="E23" s="625"/>
      <c r="F23" s="24"/>
      <c r="G23" s="64"/>
    </row>
    <row r="24" spans="1:7" ht="15" customHeight="1" x14ac:dyDescent="0.2">
      <c r="A24" s="621">
        <v>2008</v>
      </c>
      <c r="B24" s="637"/>
      <c r="C24" s="507"/>
      <c r="D24" s="638"/>
      <c r="E24" s="625"/>
      <c r="F24" s="24"/>
      <c r="G24" s="64"/>
    </row>
    <row r="25" spans="1:7" ht="15" customHeight="1" x14ac:dyDescent="0.2">
      <c r="A25" s="621">
        <v>2007</v>
      </c>
      <c r="B25" s="637"/>
      <c r="C25" s="507"/>
      <c r="D25" s="638"/>
      <c r="E25" s="625"/>
      <c r="F25" s="24"/>
      <c r="G25" s="64"/>
    </row>
    <row r="26" spans="1:7" ht="15" customHeight="1" x14ac:dyDescent="0.2">
      <c r="A26" s="621">
        <v>2006</v>
      </c>
      <c r="B26" s="637"/>
      <c r="C26" s="507"/>
      <c r="D26" s="638"/>
      <c r="E26" s="625"/>
      <c r="F26" s="24"/>
      <c r="G26" s="64"/>
    </row>
    <row r="27" spans="1:7" ht="15" customHeight="1" x14ac:dyDescent="0.2">
      <c r="A27" s="621">
        <v>2005</v>
      </c>
      <c r="B27" s="637"/>
      <c r="C27" s="507"/>
      <c r="D27" s="638"/>
      <c r="E27" s="625"/>
      <c r="F27" s="24"/>
      <c r="G27" s="64"/>
    </row>
    <row r="28" spans="1:7" ht="15" customHeight="1" x14ac:dyDescent="0.2">
      <c r="A28" s="621">
        <v>2004</v>
      </c>
      <c r="B28" s="637"/>
      <c r="C28" s="507"/>
      <c r="D28" s="638"/>
      <c r="E28" s="625"/>
      <c r="F28" s="24"/>
      <c r="G28" s="64"/>
    </row>
    <row r="29" spans="1:7" ht="15" customHeight="1" x14ac:dyDescent="0.2">
      <c r="A29" s="621">
        <v>2003</v>
      </c>
      <c r="B29" s="637"/>
      <c r="C29" s="507"/>
      <c r="D29" s="638"/>
      <c r="E29" s="625"/>
      <c r="F29" s="24"/>
      <c r="G29" s="64"/>
    </row>
    <row r="30" spans="1:7" ht="15" customHeight="1" x14ac:dyDescent="0.2">
      <c r="A30" s="621">
        <v>2002</v>
      </c>
      <c r="B30" s="637"/>
      <c r="C30" s="507"/>
      <c r="D30" s="638"/>
      <c r="E30" s="625"/>
      <c r="F30" s="24"/>
      <c r="G30" s="64"/>
    </row>
    <row r="31" spans="1:7" ht="15" customHeight="1" x14ac:dyDescent="0.2">
      <c r="A31" s="621">
        <v>2001</v>
      </c>
      <c r="B31" s="637"/>
      <c r="C31" s="507"/>
      <c r="D31" s="638"/>
      <c r="E31" s="625"/>
      <c r="F31" s="24"/>
      <c r="G31" s="64"/>
    </row>
    <row r="32" spans="1:7" s="35" customFormat="1" ht="15" customHeight="1" x14ac:dyDescent="0.2">
      <c r="A32" s="621">
        <v>2000</v>
      </c>
      <c r="B32" s="637"/>
      <c r="C32" s="507"/>
      <c r="D32" s="638"/>
      <c r="E32" s="625"/>
      <c r="F32" s="24"/>
      <c r="G32" s="64"/>
    </row>
    <row r="33" spans="1:7" ht="15" customHeight="1" x14ac:dyDescent="0.2">
      <c r="A33" s="621">
        <v>1999</v>
      </c>
      <c r="B33" s="637"/>
      <c r="C33" s="507"/>
      <c r="D33" s="638"/>
      <c r="E33" s="625"/>
      <c r="F33" s="24"/>
      <c r="G33" s="64"/>
    </row>
    <row r="34" spans="1:7" s="53" customFormat="1" ht="15" customHeight="1" x14ac:dyDescent="0.2">
      <c r="A34" s="621">
        <v>1998</v>
      </c>
      <c r="B34" s="637"/>
      <c r="C34" s="507"/>
      <c r="D34" s="638"/>
      <c r="E34" s="625"/>
      <c r="F34" s="24"/>
      <c r="G34" s="64"/>
    </row>
    <row r="35" spans="1:7" s="53" customFormat="1" ht="15" customHeight="1" x14ac:dyDescent="0.2">
      <c r="A35" s="621">
        <v>1997</v>
      </c>
      <c r="B35" s="637"/>
      <c r="C35" s="507"/>
      <c r="D35" s="638"/>
      <c r="E35" s="625"/>
      <c r="F35" s="24"/>
      <c r="G35" s="64"/>
    </row>
    <row r="36" spans="1:7" ht="15" customHeight="1" x14ac:dyDescent="0.2">
      <c r="A36" s="621">
        <v>1996</v>
      </c>
      <c r="B36" s="637"/>
      <c r="C36" s="507"/>
      <c r="D36" s="638"/>
      <c r="E36" s="625"/>
      <c r="F36" s="24"/>
      <c r="G36" s="64"/>
    </row>
    <row r="37" spans="1:7" s="5" customFormat="1" ht="15" customHeight="1" x14ac:dyDescent="0.2">
      <c r="A37" s="621">
        <v>1995</v>
      </c>
      <c r="B37" s="637"/>
      <c r="C37" s="507"/>
      <c r="D37" s="638"/>
      <c r="E37" s="625"/>
      <c r="F37" s="24"/>
      <c r="G37" s="64"/>
    </row>
    <row r="38" spans="1:7" ht="15" customHeight="1" x14ac:dyDescent="0.2">
      <c r="A38" s="621">
        <v>1994</v>
      </c>
      <c r="B38" s="637"/>
      <c r="C38" s="507"/>
      <c r="D38" s="638"/>
      <c r="E38" s="625"/>
      <c r="F38" s="24"/>
      <c r="G38" s="64"/>
    </row>
    <row r="39" spans="1:7" ht="15" customHeight="1" x14ac:dyDescent="0.2">
      <c r="A39" s="621">
        <v>1993</v>
      </c>
      <c r="B39" s="637"/>
      <c r="C39" s="507"/>
      <c r="D39" s="638"/>
      <c r="E39" s="625"/>
      <c r="F39" s="24"/>
      <c r="G39" s="64"/>
    </row>
    <row r="40" spans="1:7" ht="15" customHeight="1" x14ac:dyDescent="0.2">
      <c r="A40" s="621">
        <v>1992</v>
      </c>
      <c r="B40" s="637"/>
      <c r="C40" s="507"/>
      <c r="D40" s="638"/>
      <c r="E40" s="625"/>
      <c r="F40" s="24"/>
      <c r="G40" s="64"/>
    </row>
    <row r="41" spans="1:7" ht="15" customHeight="1" x14ac:dyDescent="0.2">
      <c r="A41" s="621">
        <v>1991</v>
      </c>
      <c r="B41" s="637"/>
      <c r="C41" s="507"/>
      <c r="D41" s="638"/>
      <c r="E41" s="625"/>
      <c r="F41" s="24"/>
      <c r="G41" s="64"/>
    </row>
    <row r="42" spans="1:7" ht="15" customHeight="1" x14ac:dyDescent="0.2">
      <c r="A42" s="621">
        <v>1990</v>
      </c>
      <c r="B42" s="637"/>
      <c r="C42" s="507"/>
      <c r="D42" s="638"/>
      <c r="E42" s="625"/>
      <c r="F42" s="24"/>
      <c r="G42" s="64"/>
    </row>
    <row r="43" spans="1:7" ht="15" customHeight="1" x14ac:dyDescent="0.2">
      <c r="A43" s="621">
        <v>1989</v>
      </c>
      <c r="B43" s="637"/>
      <c r="C43" s="507"/>
      <c r="D43" s="638"/>
      <c r="E43" s="625"/>
      <c r="F43" s="24"/>
      <c r="G43" s="64"/>
    </row>
    <row r="44" spans="1:7" ht="15" customHeight="1" x14ac:dyDescent="0.2">
      <c r="A44" s="621">
        <v>1988</v>
      </c>
      <c r="B44" s="637"/>
      <c r="C44" s="507"/>
      <c r="D44" s="638"/>
      <c r="E44" s="625"/>
      <c r="F44" s="24"/>
      <c r="G44" s="64"/>
    </row>
    <row r="45" spans="1:7" ht="15" customHeight="1" x14ac:dyDescent="0.2">
      <c r="A45" s="621">
        <v>1987</v>
      </c>
      <c r="B45" s="637"/>
      <c r="C45" s="507"/>
      <c r="D45" s="638"/>
      <c r="E45" s="625"/>
      <c r="F45" s="24"/>
      <c r="G45" s="64"/>
    </row>
    <row r="46" spans="1:7" s="5" customFormat="1" ht="15" customHeight="1" x14ac:dyDescent="0.2">
      <c r="A46" s="621">
        <v>1986</v>
      </c>
      <c r="B46" s="637"/>
      <c r="C46" s="507"/>
      <c r="D46" s="638"/>
      <c r="E46" s="625"/>
      <c r="F46" s="24"/>
      <c r="G46" s="64"/>
    </row>
    <row r="47" spans="1:7" s="5" customFormat="1" ht="15" customHeight="1" x14ac:dyDescent="0.2">
      <c r="A47" s="621">
        <v>1985</v>
      </c>
      <c r="B47" s="637"/>
      <c r="C47" s="507"/>
      <c r="D47" s="638"/>
      <c r="E47" s="625"/>
      <c r="F47" s="24"/>
      <c r="G47" s="64"/>
    </row>
    <row r="48" spans="1:7" s="54" customFormat="1" ht="15" customHeight="1" x14ac:dyDescent="0.2">
      <c r="A48" s="621">
        <v>1984</v>
      </c>
      <c r="B48" s="637"/>
      <c r="C48" s="507"/>
      <c r="D48" s="638"/>
      <c r="E48" s="625"/>
      <c r="F48" s="24"/>
      <c r="G48" s="64"/>
    </row>
    <row r="49" spans="1:7" s="5" customFormat="1" ht="15" customHeight="1" x14ac:dyDescent="0.2">
      <c r="A49" s="621">
        <v>1983</v>
      </c>
      <c r="B49" s="637"/>
      <c r="C49" s="507"/>
      <c r="D49" s="638"/>
      <c r="E49" s="625"/>
      <c r="F49" s="24"/>
      <c r="G49" s="64"/>
    </row>
    <row r="50" spans="1:7" ht="15" customHeight="1" x14ac:dyDescent="0.2">
      <c r="A50" s="621">
        <v>1982</v>
      </c>
      <c r="B50" s="637"/>
      <c r="C50" s="507"/>
      <c r="D50" s="638"/>
      <c r="E50" s="625"/>
      <c r="F50" s="24"/>
      <c r="G50" s="64"/>
    </row>
    <row r="51" spans="1:7" ht="15" customHeight="1" x14ac:dyDescent="0.2">
      <c r="A51" s="621">
        <v>1981</v>
      </c>
      <c r="B51" s="637"/>
      <c r="C51" s="507"/>
      <c r="D51" s="638"/>
      <c r="E51" s="625"/>
      <c r="F51" s="24"/>
      <c r="G51" s="64"/>
    </row>
    <row r="52" spans="1:7" ht="15" customHeight="1" x14ac:dyDescent="0.2">
      <c r="A52" s="621">
        <v>1980</v>
      </c>
      <c r="B52" s="637"/>
      <c r="C52" s="507"/>
      <c r="D52" s="638"/>
      <c r="E52" s="625"/>
      <c r="F52" s="24"/>
      <c r="G52" s="64"/>
    </row>
    <row r="53" spans="1:7" ht="15" customHeight="1" thickBot="1" x14ac:dyDescent="0.25">
      <c r="A53" s="623" t="s">
        <v>249</v>
      </c>
      <c r="B53" s="639"/>
      <c r="C53" s="640"/>
      <c r="D53" s="641"/>
      <c r="E53" s="627"/>
      <c r="F53" s="117"/>
      <c r="G53" s="116"/>
    </row>
    <row r="54" spans="1:7" ht="19.5" customHeight="1" thickBot="1" x14ac:dyDescent="0.25">
      <c r="A54" s="620" t="s">
        <v>25</v>
      </c>
      <c r="B54" s="634">
        <f>SUM(B8:B53)</f>
        <v>0</v>
      </c>
      <c r="C54" s="635">
        <f t="shared" ref="C54:D54" si="0">SUM(C8:C53)</f>
        <v>0</v>
      </c>
      <c r="D54" s="636">
        <f t="shared" si="0"/>
        <v>0</v>
      </c>
      <c r="E54" s="171">
        <f>SUM(E9:E53)</f>
        <v>0</v>
      </c>
      <c r="F54" s="171">
        <f t="shared" ref="F54:G54" si="1">SUM(F9:F53)</f>
        <v>0</v>
      </c>
      <c r="G54" s="171">
        <f t="shared" si="1"/>
        <v>0</v>
      </c>
    </row>
    <row r="55" spans="1:7" s="47" customFormat="1" ht="21" customHeight="1" thickBot="1" x14ac:dyDescent="0.3">
      <c r="A55" s="614" t="s">
        <v>36</v>
      </c>
      <c r="B55" s="789">
        <f>SUM(B54:D54)</f>
        <v>0</v>
      </c>
      <c r="C55" s="790"/>
      <c r="D55" s="791"/>
      <c r="E55" s="781">
        <f>SUM(E54:G54)</f>
        <v>0</v>
      </c>
      <c r="F55" s="781"/>
      <c r="G55" s="782"/>
    </row>
    <row r="56" spans="1:7" ht="15" hidden="1" customHeight="1" x14ac:dyDescent="0.2">
      <c r="B56" s="777">
        <f>+'Tabela I'!F12</f>
        <v>0</v>
      </c>
      <c r="C56" s="777"/>
      <c r="D56" s="777"/>
      <c r="E56" s="777">
        <f>'Tabela I'!F17</f>
        <v>0</v>
      </c>
      <c r="F56" s="777"/>
      <c r="G56" s="777"/>
    </row>
  </sheetData>
  <sheetProtection algorithmName="SHA-512" hashValue="ByhwXKRxlNFH/Y10XatAQU+8L8WQkH+5Z2NdQH9XQTdlX+iQ4ifAVZgjgb25K8DAXx9Rokt4m+eWAnxuieW60w==" saltValue="FvN4kCkYBb9xekvL0pU9UA==" spinCount="100000" sheet="1" objects="1" scenarios="1"/>
  <mergeCells count="8">
    <mergeCell ref="A3:G3"/>
    <mergeCell ref="E56:G56"/>
    <mergeCell ref="E5:G5"/>
    <mergeCell ref="E55:G55"/>
    <mergeCell ref="A5:A7"/>
    <mergeCell ref="B5:D5"/>
    <mergeCell ref="B55:D55"/>
    <mergeCell ref="B56:D56"/>
  </mergeCells>
  <phoneticPr fontId="4" type="noConversion"/>
  <conditionalFormatting sqref="E55:G55">
    <cfRule type="cellIs" dxfId="3" priority="2" stopIfTrue="1" operator="notEqual">
      <formula>$E$56</formula>
    </cfRule>
  </conditionalFormatting>
  <conditionalFormatting sqref="B55:D55">
    <cfRule type="cellIs" dxfId="2" priority="1" operator="notEqual">
      <formula>$B$56</formula>
    </cfRule>
  </conditionalFormatting>
  <pageMargins left="0.2" right="0.19" top="0.46" bottom="0.35433070866141736" header="0.31496062992125984" footer="0.35433070866141736"/>
  <pageSetup paperSize="9" scale="43"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3" sqref="K13"/>
    </sheetView>
  </sheetViews>
  <sheetFormatPr defaultRowHeight="12.75" x14ac:dyDescent="0.2"/>
  <cols>
    <col min="1" max="1" width="28.140625" style="10" customWidth="1"/>
    <col min="2" max="4" width="26.28515625" style="10" customWidth="1"/>
    <col min="5" max="6" width="17.7109375" style="10" customWidth="1"/>
    <col min="7" max="7" width="14.85546875" style="10" customWidth="1"/>
    <col min="8" max="16384" width="9.140625" style="10"/>
  </cols>
  <sheetData>
    <row r="1" spans="1:11" ht="21" customHeight="1" x14ac:dyDescent="0.25">
      <c r="A1" s="43" t="s">
        <v>0</v>
      </c>
      <c r="B1" s="44">
        <f>'Tabela I'!C1</f>
        <v>0</v>
      </c>
      <c r="D1" s="60"/>
      <c r="E1" s="60"/>
      <c r="F1" s="54"/>
      <c r="G1" s="123"/>
    </row>
    <row r="2" spans="1:11" ht="18" customHeight="1" x14ac:dyDescent="0.25">
      <c r="A2" s="102" t="s">
        <v>1</v>
      </c>
      <c r="B2" s="124" t="str">
        <f>'Tabela I'!C2</f>
        <v>1.1.2023.-31.12.2023.</v>
      </c>
      <c r="C2" s="110"/>
      <c r="D2" s="60"/>
      <c r="E2" s="60"/>
      <c r="F2" s="61"/>
      <c r="G2" s="63"/>
      <c r="H2" s="63"/>
      <c r="I2" s="125"/>
      <c r="J2" s="9"/>
      <c r="K2" s="9"/>
    </row>
    <row r="3" spans="1:11" ht="20.25" customHeight="1" x14ac:dyDescent="0.25">
      <c r="A3" s="103" t="s">
        <v>143</v>
      </c>
      <c r="B3" s="106"/>
      <c r="C3" s="106"/>
      <c r="D3" s="106"/>
      <c r="E3" s="106"/>
      <c r="F3" s="104"/>
    </row>
    <row r="4" spans="1:11" ht="21" customHeight="1" thickBot="1" x14ac:dyDescent="0.3">
      <c r="A4" s="103" t="s">
        <v>144</v>
      </c>
      <c r="B4" s="106"/>
      <c r="C4" s="106"/>
      <c r="D4" s="106"/>
      <c r="E4" s="106"/>
      <c r="F4" s="104"/>
    </row>
    <row r="5" spans="1:11" ht="40.5" customHeight="1" x14ac:dyDescent="0.2">
      <c r="A5" s="217" t="s">
        <v>56</v>
      </c>
      <c r="B5" s="126" t="s">
        <v>57</v>
      </c>
      <c r="C5" s="126" t="s">
        <v>58</v>
      </c>
      <c r="D5" s="215" t="s">
        <v>19</v>
      </c>
      <c r="E5" s="127"/>
      <c r="F5" s="128"/>
      <c r="G5" s="129"/>
    </row>
    <row r="6" spans="1:11" ht="15" customHeight="1" thickBot="1" x14ac:dyDescent="0.25">
      <c r="A6" s="130" t="s">
        <v>7</v>
      </c>
      <c r="B6" s="131" t="s">
        <v>8</v>
      </c>
      <c r="C6" s="132" t="s">
        <v>35</v>
      </c>
      <c r="D6" s="133" t="s">
        <v>59</v>
      </c>
      <c r="E6" s="127"/>
      <c r="F6" s="128"/>
      <c r="G6" s="129"/>
    </row>
    <row r="7" spans="1:11" ht="22.5" customHeight="1" thickBot="1" x14ac:dyDescent="0.25">
      <c r="A7" s="134"/>
      <c r="B7" s="135"/>
      <c r="C7" s="135"/>
      <c r="D7" s="136" t="str">
        <f>IF(SUM(A7:C7)=0," ",SUM(A7:C7))</f>
        <v xml:space="preserve"> </v>
      </c>
      <c r="E7" s="137"/>
      <c r="F7" s="137"/>
      <c r="G7" s="137"/>
    </row>
    <row r="8" spans="1:11" s="53" customFormat="1" ht="24.75" customHeight="1" thickBot="1" x14ac:dyDescent="0.3">
      <c r="A8" s="103" t="s">
        <v>145</v>
      </c>
      <c r="B8" s="138"/>
      <c r="C8" s="138"/>
      <c r="D8" s="138"/>
      <c r="E8" s="138"/>
      <c r="F8" s="138"/>
    </row>
    <row r="9" spans="1:11" ht="23.25" customHeight="1" x14ac:dyDescent="0.2">
      <c r="A9" s="794" t="s">
        <v>60</v>
      </c>
      <c r="B9" s="798" t="s">
        <v>61</v>
      </c>
      <c r="C9" s="799"/>
      <c r="D9" s="799"/>
      <c r="E9" s="792" t="s">
        <v>19</v>
      </c>
    </row>
    <row r="10" spans="1:11" s="5" customFormat="1" ht="40.5" customHeight="1" x14ac:dyDescent="0.2">
      <c r="A10" s="795"/>
      <c r="B10" s="105" t="s">
        <v>62</v>
      </c>
      <c r="C10" s="105" t="s">
        <v>63</v>
      </c>
      <c r="D10" s="105" t="s">
        <v>64</v>
      </c>
      <c r="E10" s="793"/>
    </row>
    <row r="11" spans="1:11" ht="15" customHeight="1" thickBot="1" x14ac:dyDescent="0.25">
      <c r="A11" s="796"/>
      <c r="B11" s="131" t="s">
        <v>7</v>
      </c>
      <c r="C11" s="131" t="s">
        <v>8</v>
      </c>
      <c r="D11" s="132" t="s">
        <v>35</v>
      </c>
      <c r="E11" s="133" t="s">
        <v>59</v>
      </c>
      <c r="G11" s="129"/>
    </row>
    <row r="12" spans="1:11" ht="30" customHeight="1" x14ac:dyDescent="0.2">
      <c r="A12" s="139" t="s">
        <v>65</v>
      </c>
      <c r="B12" s="140"/>
      <c r="C12" s="141"/>
      <c r="D12" s="141"/>
      <c r="E12" s="142" t="str">
        <f t="shared" ref="E12:E18" si="0">IF(SUM(B12:D12)=0," ",SUM(B12:D12))</f>
        <v xml:space="preserve"> </v>
      </c>
    </row>
    <row r="13" spans="1:11" ht="30" customHeight="1" x14ac:dyDescent="0.2">
      <c r="A13" s="143" t="s">
        <v>66</v>
      </c>
      <c r="B13" s="144"/>
      <c r="C13" s="145"/>
      <c r="D13" s="145"/>
      <c r="E13" s="146" t="str">
        <f t="shared" si="0"/>
        <v xml:space="preserve"> </v>
      </c>
    </row>
    <row r="14" spans="1:11" ht="30" customHeight="1" x14ac:dyDescent="0.2">
      <c r="A14" s="143" t="s">
        <v>67</v>
      </c>
      <c r="B14" s="144"/>
      <c r="C14" s="145"/>
      <c r="D14" s="145"/>
      <c r="E14" s="146" t="str">
        <f t="shared" si="0"/>
        <v xml:space="preserve"> </v>
      </c>
    </row>
    <row r="15" spans="1:11" ht="30" customHeight="1" x14ac:dyDescent="0.2">
      <c r="A15" s="143" t="s">
        <v>68</v>
      </c>
      <c r="B15" s="144"/>
      <c r="C15" s="145"/>
      <c r="D15" s="145"/>
      <c r="E15" s="146" t="str">
        <f t="shared" si="0"/>
        <v xml:space="preserve"> </v>
      </c>
    </row>
    <row r="16" spans="1:11" ht="30" customHeight="1" x14ac:dyDescent="0.2">
      <c r="A16" s="143" t="s">
        <v>69</v>
      </c>
      <c r="B16" s="144"/>
      <c r="C16" s="145"/>
      <c r="D16" s="145"/>
      <c r="E16" s="146" t="str">
        <f t="shared" si="0"/>
        <v xml:space="preserve"> </v>
      </c>
    </row>
    <row r="17" spans="1:6" s="5" customFormat="1" ht="40.5" customHeight="1" x14ac:dyDescent="0.2">
      <c r="A17" s="143" t="s">
        <v>70</v>
      </c>
      <c r="B17" s="144"/>
      <c r="C17" s="145"/>
      <c r="D17" s="145"/>
      <c r="E17" s="146" t="str">
        <f t="shared" si="0"/>
        <v xml:space="preserve"> </v>
      </c>
    </row>
    <row r="18" spans="1:6" s="5" customFormat="1" ht="30" customHeight="1" thickBot="1" x14ac:dyDescent="0.25">
      <c r="A18" s="147" t="s">
        <v>18</v>
      </c>
      <c r="B18" s="148"/>
      <c r="C18" s="149"/>
      <c r="D18" s="149"/>
      <c r="E18" s="150" t="str">
        <f t="shared" si="0"/>
        <v xml:space="preserve"> </v>
      </c>
    </row>
    <row r="19" spans="1:6" s="153" customFormat="1" ht="24.75" customHeight="1" thickBot="1" x14ac:dyDescent="0.25">
      <c r="A19" s="151" t="s">
        <v>146</v>
      </c>
      <c r="B19" s="152"/>
      <c r="C19" s="152"/>
      <c r="D19" s="152"/>
      <c r="E19" s="152"/>
      <c r="F19" s="152"/>
    </row>
    <row r="20" spans="1:6" s="153" customFormat="1" ht="36" customHeight="1" x14ac:dyDescent="0.2">
      <c r="A20" s="794" t="s">
        <v>60</v>
      </c>
      <c r="B20" s="797" t="s">
        <v>71</v>
      </c>
      <c r="C20" s="797"/>
      <c r="D20" s="797"/>
      <c r="E20" s="797"/>
      <c r="F20" s="792"/>
    </row>
    <row r="21" spans="1:6" s="153" customFormat="1" ht="38.25" customHeight="1" x14ac:dyDescent="0.2">
      <c r="A21" s="795"/>
      <c r="B21" s="154" t="s">
        <v>72</v>
      </c>
      <c r="C21" s="154" t="s">
        <v>73</v>
      </c>
      <c r="D21" s="154" t="s">
        <v>74</v>
      </c>
      <c r="E21" s="154" t="s">
        <v>18</v>
      </c>
      <c r="F21" s="216" t="s">
        <v>19</v>
      </c>
    </row>
    <row r="22" spans="1:6" s="153" customFormat="1" ht="15" customHeight="1" thickBot="1" x14ac:dyDescent="0.25">
      <c r="A22" s="796"/>
      <c r="B22" s="155" t="s">
        <v>7</v>
      </c>
      <c r="C22" s="155" t="s">
        <v>8</v>
      </c>
      <c r="D22" s="155" t="s">
        <v>35</v>
      </c>
      <c r="E22" s="156" t="s">
        <v>10</v>
      </c>
      <c r="F22" s="157" t="s">
        <v>75</v>
      </c>
    </row>
    <row r="23" spans="1:6" s="153" customFormat="1" ht="30" customHeight="1" thickBot="1" x14ac:dyDescent="0.25">
      <c r="A23" s="158" t="s">
        <v>76</v>
      </c>
      <c r="B23" s="159"/>
      <c r="C23" s="159"/>
      <c r="D23" s="159"/>
      <c r="E23" s="159"/>
      <c r="F23" s="160" t="str">
        <f>IF(SUM(B23:E23)=0," ",SUM(B23:E23))</f>
        <v xml:space="preserve"> </v>
      </c>
    </row>
    <row r="24" spans="1:6" s="53" customFormat="1" ht="24.75" customHeight="1" thickBot="1" x14ac:dyDescent="0.3">
      <c r="A24" s="161" t="s">
        <v>147</v>
      </c>
      <c r="B24" s="138"/>
      <c r="C24" s="138"/>
      <c r="D24" s="138"/>
      <c r="E24" s="138"/>
      <c r="F24" s="138"/>
    </row>
    <row r="25" spans="1:6" ht="73.5" customHeight="1" x14ac:dyDescent="0.2">
      <c r="A25" s="162" t="s">
        <v>77</v>
      </c>
      <c r="B25" s="163"/>
      <c r="C25" s="137"/>
      <c r="D25" s="137"/>
      <c r="E25" s="137"/>
      <c r="F25" s="137"/>
    </row>
    <row r="26" spans="1:6" ht="34.5" customHeight="1" thickBot="1" x14ac:dyDescent="0.25">
      <c r="A26" s="147" t="s">
        <v>78</v>
      </c>
      <c r="B26" s="164"/>
      <c r="C26" s="137"/>
      <c r="D26" s="137"/>
      <c r="E26" s="137"/>
      <c r="F26" s="137"/>
    </row>
    <row r="27" spans="1:6" ht="16.5" customHeight="1" x14ac:dyDescent="0.2"/>
    <row r="28" spans="1:6" ht="39.75" customHeight="1" x14ac:dyDescent="0.2">
      <c r="A28" s="769" t="s">
        <v>216</v>
      </c>
      <c r="B28" s="769"/>
      <c r="C28" s="769"/>
      <c r="D28" s="769"/>
      <c r="E28" s="769"/>
      <c r="F28" s="769"/>
    </row>
    <row r="29" spans="1:6" ht="11.25" customHeight="1" x14ac:dyDescent="0.2"/>
    <row r="32" spans="1:6" x14ac:dyDescent="0.2">
      <c r="B32" s="165"/>
      <c r="C32" s="165"/>
      <c r="D32" s="165"/>
      <c r="E32" s="165"/>
      <c r="F32" s="165"/>
    </row>
    <row r="33" spans="2:6" x14ac:dyDescent="0.2">
      <c r="B33" s="165"/>
      <c r="C33" s="165"/>
      <c r="D33" s="165"/>
      <c r="E33" s="165"/>
      <c r="F33" s="165"/>
    </row>
    <row r="34" spans="2:6" x14ac:dyDescent="0.2">
      <c r="B34" s="165"/>
      <c r="C34" s="165"/>
      <c r="D34" s="165"/>
      <c r="E34" s="165"/>
      <c r="F34" s="165"/>
    </row>
    <row r="35" spans="2:6" x14ac:dyDescent="0.2">
      <c r="B35" s="165"/>
      <c r="C35" s="165"/>
      <c r="D35" s="165"/>
      <c r="E35" s="165"/>
      <c r="F35" s="165"/>
    </row>
    <row r="36" spans="2:6" x14ac:dyDescent="0.2">
      <c r="B36" s="165"/>
      <c r="C36" s="165"/>
      <c r="D36" s="165"/>
      <c r="E36" s="165"/>
      <c r="F36" s="165"/>
    </row>
    <row r="37" spans="2:6" x14ac:dyDescent="0.2">
      <c r="B37" s="165"/>
      <c r="C37" s="165"/>
      <c r="D37" s="165"/>
      <c r="E37" s="165"/>
      <c r="F37" s="165"/>
    </row>
    <row r="38" spans="2:6" x14ac:dyDescent="0.2">
      <c r="B38" s="165"/>
      <c r="C38" s="165"/>
      <c r="D38" s="165"/>
      <c r="E38" s="165"/>
      <c r="F38" s="165"/>
    </row>
    <row r="39" spans="2:6" x14ac:dyDescent="0.2">
      <c r="B39" s="165"/>
      <c r="C39" s="165"/>
      <c r="D39" s="165"/>
      <c r="E39" s="165"/>
      <c r="F39" s="165"/>
    </row>
    <row r="40" spans="2:6" x14ac:dyDescent="0.2">
      <c r="B40" s="165"/>
      <c r="C40" s="165"/>
      <c r="D40" s="165"/>
      <c r="E40" s="165"/>
      <c r="F40" s="165"/>
    </row>
    <row r="41" spans="2:6" x14ac:dyDescent="0.2">
      <c r="B41" s="165"/>
      <c r="C41" s="165"/>
      <c r="D41" s="165"/>
      <c r="E41" s="165"/>
      <c r="F41" s="165"/>
    </row>
    <row r="42" spans="2:6" x14ac:dyDescent="0.2">
      <c r="B42" s="165"/>
      <c r="C42" s="165"/>
      <c r="D42" s="165"/>
      <c r="E42" s="165"/>
      <c r="F42" s="165"/>
    </row>
    <row r="43" spans="2:6" x14ac:dyDescent="0.2">
      <c r="B43" s="165"/>
      <c r="C43" s="165"/>
      <c r="D43" s="165"/>
      <c r="E43" s="165"/>
      <c r="F43" s="165"/>
    </row>
    <row r="44" spans="2:6" x14ac:dyDescent="0.2">
      <c r="B44" s="165"/>
      <c r="C44" s="165"/>
      <c r="D44" s="165"/>
      <c r="E44" s="165"/>
      <c r="F44" s="165"/>
    </row>
    <row r="45" spans="2:6" x14ac:dyDescent="0.2">
      <c r="B45" s="165"/>
      <c r="C45" s="165"/>
      <c r="D45" s="165"/>
      <c r="E45" s="165"/>
      <c r="F45" s="165"/>
    </row>
    <row r="46" spans="2:6" x14ac:dyDescent="0.2">
      <c r="B46" s="165"/>
      <c r="C46" s="165"/>
      <c r="D46" s="165"/>
      <c r="E46" s="165"/>
      <c r="F46" s="165"/>
    </row>
    <row r="47" spans="2:6" x14ac:dyDescent="0.2">
      <c r="B47" s="165"/>
      <c r="C47" s="165"/>
      <c r="D47" s="165"/>
      <c r="E47" s="165"/>
      <c r="F47" s="165"/>
    </row>
    <row r="48" spans="2:6" x14ac:dyDescent="0.2">
      <c r="B48" s="165"/>
      <c r="C48" s="165"/>
      <c r="D48" s="165"/>
      <c r="E48" s="165"/>
      <c r="F48" s="165"/>
    </row>
    <row r="49" spans="2:6" x14ac:dyDescent="0.2">
      <c r="B49" s="165"/>
      <c r="C49" s="165"/>
      <c r="D49" s="165"/>
      <c r="E49" s="165"/>
      <c r="F49" s="165"/>
    </row>
    <row r="50" spans="2:6" x14ac:dyDescent="0.2">
      <c r="B50" s="165"/>
      <c r="C50" s="165"/>
      <c r="D50" s="165"/>
      <c r="E50" s="165"/>
      <c r="F50" s="165"/>
    </row>
    <row r="51" spans="2:6" x14ac:dyDescent="0.2">
      <c r="B51" s="165"/>
      <c r="C51" s="165"/>
      <c r="D51" s="165"/>
      <c r="E51" s="165"/>
      <c r="F51" s="165"/>
    </row>
    <row r="52" spans="2:6" x14ac:dyDescent="0.2">
      <c r="B52" s="165"/>
      <c r="C52" s="165"/>
      <c r="D52" s="165"/>
      <c r="E52" s="165"/>
      <c r="F52" s="165"/>
    </row>
    <row r="53" spans="2:6" x14ac:dyDescent="0.2">
      <c r="B53" s="165"/>
      <c r="C53" s="165"/>
      <c r="D53" s="165"/>
      <c r="E53" s="165"/>
      <c r="F53" s="165"/>
    </row>
    <row r="54" spans="2:6" x14ac:dyDescent="0.2">
      <c r="B54" s="165"/>
      <c r="C54" s="165"/>
      <c r="D54" s="165"/>
      <c r="E54" s="165"/>
      <c r="F54" s="165"/>
    </row>
    <row r="55" spans="2:6" x14ac:dyDescent="0.2">
      <c r="B55" s="165"/>
      <c r="C55" s="165"/>
      <c r="D55" s="165"/>
      <c r="E55" s="165"/>
      <c r="F55" s="165"/>
    </row>
    <row r="56" spans="2:6" x14ac:dyDescent="0.2">
      <c r="B56" s="165"/>
      <c r="C56" s="165"/>
      <c r="D56" s="165"/>
      <c r="E56" s="165"/>
      <c r="F56" s="165"/>
    </row>
    <row r="57" spans="2:6" x14ac:dyDescent="0.2">
      <c r="B57" s="165"/>
      <c r="C57" s="165"/>
      <c r="D57" s="165"/>
      <c r="E57" s="165"/>
      <c r="F57" s="165"/>
    </row>
    <row r="58" spans="2:6" x14ac:dyDescent="0.2">
      <c r="B58" s="165"/>
      <c r="C58" s="165"/>
      <c r="D58" s="165"/>
      <c r="E58" s="165"/>
      <c r="F58" s="165"/>
    </row>
    <row r="59" spans="2:6" x14ac:dyDescent="0.2">
      <c r="B59" s="165"/>
      <c r="C59" s="165"/>
      <c r="D59" s="165"/>
      <c r="E59" s="165"/>
      <c r="F59" s="165"/>
    </row>
    <row r="60" spans="2:6" x14ac:dyDescent="0.2">
      <c r="B60" s="165"/>
      <c r="C60" s="165"/>
      <c r="D60" s="165"/>
      <c r="E60" s="165"/>
      <c r="F60" s="165"/>
    </row>
    <row r="61" spans="2:6" x14ac:dyDescent="0.2">
      <c r="B61" s="165"/>
      <c r="C61" s="165"/>
      <c r="D61" s="165"/>
      <c r="E61" s="165"/>
      <c r="F61" s="165"/>
    </row>
    <row r="62" spans="2:6" x14ac:dyDescent="0.2">
      <c r="B62" s="165"/>
      <c r="C62" s="165"/>
      <c r="D62" s="165"/>
      <c r="E62" s="165"/>
      <c r="F62" s="165"/>
    </row>
    <row r="63" spans="2:6" x14ac:dyDescent="0.2">
      <c r="B63" s="165"/>
      <c r="C63" s="165"/>
      <c r="D63" s="165"/>
      <c r="E63" s="165"/>
      <c r="F63" s="165"/>
    </row>
    <row r="64" spans="2:6" x14ac:dyDescent="0.2">
      <c r="B64" s="165"/>
      <c r="C64" s="165"/>
      <c r="D64" s="165"/>
      <c r="E64" s="165"/>
      <c r="F64" s="165"/>
    </row>
    <row r="65" spans="2:6" x14ac:dyDescent="0.2">
      <c r="B65" s="165"/>
      <c r="C65" s="165"/>
      <c r="D65" s="165"/>
      <c r="E65" s="165"/>
      <c r="F65" s="165"/>
    </row>
    <row r="66" spans="2:6" x14ac:dyDescent="0.2">
      <c r="B66" s="165"/>
      <c r="C66" s="165"/>
      <c r="D66" s="165"/>
      <c r="E66" s="165"/>
      <c r="F66" s="165"/>
    </row>
    <row r="67" spans="2:6" x14ac:dyDescent="0.2">
      <c r="B67" s="165"/>
      <c r="C67" s="165"/>
      <c r="D67" s="165"/>
      <c r="E67" s="165"/>
      <c r="F67" s="165"/>
    </row>
  </sheetData>
  <sheetProtection password="CCF6" sheet="1" objects="1" scenarios="1"/>
  <mergeCells count="6">
    <mergeCell ref="A28:F28"/>
    <mergeCell ref="E9:E10"/>
    <mergeCell ref="A9:A11"/>
    <mergeCell ref="A20:A22"/>
    <mergeCell ref="B20:F20"/>
    <mergeCell ref="B9:D9"/>
  </mergeCells>
  <phoneticPr fontId="4"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M13"/>
  <sheetViews>
    <sheetView workbookViewId="0">
      <selection activeCell="A2" sqref="A2"/>
    </sheetView>
  </sheetViews>
  <sheetFormatPr defaultRowHeight="12.75" x14ac:dyDescent="0.2"/>
  <cols>
    <col min="3" max="4" width="13" customWidth="1"/>
    <col min="5" max="5" width="12.5703125" customWidth="1"/>
    <col min="6" max="6" width="11.28515625" customWidth="1"/>
    <col min="7" max="8" width="15.28515625" customWidth="1"/>
    <col min="9" max="9" width="11.7109375" customWidth="1"/>
    <col min="10" max="10" width="12.28515625" customWidth="1"/>
  </cols>
  <sheetData>
    <row r="1" spans="1:13" ht="12.75" customHeight="1" x14ac:dyDescent="0.2">
      <c r="A1" s="121" t="s">
        <v>26</v>
      </c>
      <c r="B1" s="121" t="s">
        <v>27</v>
      </c>
      <c r="C1" s="121" t="s">
        <v>49</v>
      </c>
      <c r="D1" s="121" t="s">
        <v>96</v>
      </c>
      <c r="E1" s="121" t="s">
        <v>50</v>
      </c>
      <c r="F1" s="121" t="s">
        <v>51</v>
      </c>
      <c r="G1" s="121" t="s">
        <v>52</v>
      </c>
      <c r="H1" s="121" t="s">
        <v>97</v>
      </c>
      <c r="I1" s="121" t="s">
        <v>53</v>
      </c>
      <c r="J1" s="121" t="s">
        <v>98</v>
      </c>
    </row>
    <row r="2" spans="1:13" x14ac:dyDescent="0.2">
      <c r="A2" s="36">
        <f>'Tabela I'!$F$2</f>
        <v>0</v>
      </c>
      <c r="B2" s="36">
        <f>'Tabela I'!$F$1</f>
        <v>2023</v>
      </c>
      <c r="C2" s="122">
        <v>5</v>
      </c>
      <c r="D2" s="122">
        <f>'Tabela III'!B8</f>
        <v>0</v>
      </c>
      <c r="E2" s="122">
        <f>'Tabela III'!D8</f>
        <v>0</v>
      </c>
      <c r="F2" s="122">
        <f>'Tabela III'!E8</f>
        <v>0</v>
      </c>
      <c r="G2" s="122">
        <f>'Tabela III'!F8</f>
        <v>0</v>
      </c>
      <c r="H2" s="122">
        <f>'Tabela III'!G8</f>
        <v>0</v>
      </c>
      <c r="I2" s="122">
        <f>'Tabela III'!H8</f>
        <v>0</v>
      </c>
      <c r="J2" s="122">
        <f>'Tabela III'!I8</f>
        <v>0</v>
      </c>
    </row>
    <row r="3" spans="1:13" x14ac:dyDescent="0.2">
      <c r="A3" s="36">
        <f>'Tabela I'!$F$2</f>
        <v>0</v>
      </c>
      <c r="B3" s="36">
        <f>'Tabela I'!$F$1</f>
        <v>2023</v>
      </c>
      <c r="C3" s="122">
        <v>6</v>
      </c>
      <c r="D3" s="122">
        <f>'Tabela III'!B9</f>
        <v>0</v>
      </c>
      <c r="E3" s="122">
        <f>'Tabela III'!D9</f>
        <v>0</v>
      </c>
      <c r="F3" s="122">
        <f>'Tabela III'!E9</f>
        <v>0</v>
      </c>
      <c r="G3" s="122">
        <f>'Tabela III'!F9</f>
        <v>0</v>
      </c>
      <c r="H3" s="122">
        <f>'Tabela III'!G9</f>
        <v>0</v>
      </c>
      <c r="I3" s="122">
        <f>'Tabela III'!H9</f>
        <v>0</v>
      </c>
      <c r="J3" s="122">
        <f>'Tabela III'!I9</f>
        <v>0</v>
      </c>
    </row>
    <row r="4" spans="1:13" x14ac:dyDescent="0.2">
      <c r="A4" s="36">
        <f>'Tabela I'!$F$2</f>
        <v>0</v>
      </c>
      <c r="B4" s="36">
        <f>'Tabela I'!$F$1</f>
        <v>2023</v>
      </c>
      <c r="C4" s="122">
        <v>7</v>
      </c>
      <c r="D4" s="122">
        <f>'Tabela III'!B10</f>
        <v>0</v>
      </c>
      <c r="E4" s="122">
        <f>'Tabela III'!D10</f>
        <v>0</v>
      </c>
      <c r="F4" s="122">
        <f>'Tabela III'!E10</f>
        <v>0</v>
      </c>
      <c r="G4" s="122">
        <f>'Tabela III'!F10</f>
        <v>0</v>
      </c>
      <c r="H4" s="122">
        <f>'Tabela III'!G10</f>
        <v>0</v>
      </c>
      <c r="I4" s="122">
        <f>'Tabela III'!H10</f>
        <v>0</v>
      </c>
      <c r="J4" s="122">
        <f>'Tabela III'!I10</f>
        <v>0</v>
      </c>
    </row>
    <row r="5" spans="1:13" x14ac:dyDescent="0.2">
      <c r="A5" s="36">
        <f>'Tabela I'!$F$2</f>
        <v>0</v>
      </c>
      <c r="B5" s="36">
        <f>'Tabela I'!$F$1</f>
        <v>2023</v>
      </c>
      <c r="C5" s="122">
        <v>97</v>
      </c>
      <c r="D5" s="122">
        <f>'Tabela III'!B11</f>
        <v>0</v>
      </c>
      <c r="E5" s="122">
        <f>'Tabela III'!D11</f>
        <v>0</v>
      </c>
      <c r="F5" s="122">
        <f>'Tabela III'!E11</f>
        <v>0</v>
      </c>
      <c r="G5" s="122">
        <f>'Tabela III'!F11</f>
        <v>0</v>
      </c>
      <c r="H5" s="122">
        <f>'Tabela III'!G11</f>
        <v>0</v>
      </c>
      <c r="I5" s="122">
        <f>'Tabela III'!H11</f>
        <v>0</v>
      </c>
      <c r="J5" s="122">
        <f>'Tabela III'!I11</f>
        <v>0</v>
      </c>
    </row>
    <row r="6" spans="1:13" ht="12.75" customHeight="1" x14ac:dyDescent="0.2">
      <c r="A6" s="36">
        <f>'Tabela I'!$F$2</f>
        <v>0</v>
      </c>
      <c r="B6" s="36">
        <f>'Tabela I'!$F$1</f>
        <v>2023</v>
      </c>
      <c r="C6" s="122">
        <v>8</v>
      </c>
      <c r="D6" s="122">
        <f>'Tabela III'!B12</f>
        <v>0</v>
      </c>
      <c r="E6" s="122">
        <f>'Tabela III'!D12</f>
        <v>0</v>
      </c>
      <c r="F6" s="122">
        <f>'Tabela III'!E12</f>
        <v>0</v>
      </c>
      <c r="G6" s="122">
        <f>'Tabela III'!F12</f>
        <v>0</v>
      </c>
      <c r="H6" s="122">
        <f>'Tabela III'!G12</f>
        <v>0</v>
      </c>
      <c r="I6" s="122">
        <f>'Tabela III'!H12</f>
        <v>0</v>
      </c>
      <c r="J6" s="122">
        <f>'Tabela III'!I12</f>
        <v>0</v>
      </c>
      <c r="K6" t="s">
        <v>101</v>
      </c>
      <c r="M6" t="s">
        <v>102</v>
      </c>
    </row>
    <row r="7" spans="1:13" x14ac:dyDescent="0.2">
      <c r="A7" s="36">
        <f>'Tabela I'!$F$2</f>
        <v>0</v>
      </c>
      <c r="B7" s="36">
        <f>'Tabela I'!$F$1</f>
        <v>2023</v>
      </c>
      <c r="C7" s="122">
        <v>10</v>
      </c>
      <c r="D7" s="122">
        <f>'Tabela III'!B13</f>
        <v>0</v>
      </c>
      <c r="E7" s="122">
        <f>'Tabela III'!D13</f>
        <v>0</v>
      </c>
      <c r="F7" s="122">
        <f>'Tabela III'!E13</f>
        <v>0</v>
      </c>
      <c r="G7" s="122">
        <f>'Tabela III'!F13</f>
        <v>0</v>
      </c>
      <c r="H7" s="122">
        <f>'Tabela III'!G13</f>
        <v>0</v>
      </c>
      <c r="I7" s="122">
        <f>'Tabela III'!H13</f>
        <v>0</v>
      </c>
      <c r="J7" s="122">
        <f>'Tabela III'!I13</f>
        <v>0</v>
      </c>
    </row>
    <row r="8" spans="1:13" x14ac:dyDescent="0.2">
      <c r="A8" s="36">
        <f>'Tabela I'!$F$2</f>
        <v>0</v>
      </c>
      <c r="B8" s="36">
        <f>'Tabela I'!$F$1</f>
        <v>2023</v>
      </c>
      <c r="C8" s="122">
        <v>21</v>
      </c>
      <c r="D8" s="122">
        <f>'Tabela III'!B15</f>
        <v>0</v>
      </c>
      <c r="E8" s="122">
        <f>'Tabela III'!D15</f>
        <v>0</v>
      </c>
      <c r="F8" s="122">
        <f>'Tabela III'!E15</f>
        <v>0</v>
      </c>
      <c r="G8" s="122">
        <f>'Tabela III'!F15</f>
        <v>0</v>
      </c>
      <c r="H8" s="122">
        <f>'Tabela III'!G15</f>
        <v>0</v>
      </c>
      <c r="I8" s="122">
        <f>'Tabela III'!H15</f>
        <v>0</v>
      </c>
      <c r="J8" s="122">
        <f>'Tabela III'!I15</f>
        <v>0</v>
      </c>
    </row>
    <row r="9" spans="1:13" x14ac:dyDescent="0.2">
      <c r="A9" s="36">
        <f>'Tabela I'!$F$2</f>
        <v>0</v>
      </c>
      <c r="B9" s="36">
        <f>'Tabela I'!$F$1</f>
        <v>2023</v>
      </c>
      <c r="C9" s="122">
        <v>22</v>
      </c>
      <c r="D9" s="122">
        <f>'Tabela III'!B16</f>
        <v>0</v>
      </c>
      <c r="E9" s="122">
        <f>'Tabela III'!D16</f>
        <v>0</v>
      </c>
      <c r="F9" s="122">
        <f>'Tabela III'!E16</f>
        <v>0</v>
      </c>
      <c r="G9" s="122">
        <f>'Tabela III'!F16</f>
        <v>0</v>
      </c>
      <c r="H9" s="122">
        <f>'Tabela III'!G16</f>
        <v>0</v>
      </c>
      <c r="I9" s="122">
        <f>'Tabela III'!H16</f>
        <v>0</v>
      </c>
      <c r="J9" s="122">
        <f>'Tabela III'!I16</f>
        <v>0</v>
      </c>
    </row>
    <row r="10" spans="1:13" x14ac:dyDescent="0.2">
      <c r="A10" s="36">
        <f>'Tabela I'!$F$2</f>
        <v>0</v>
      </c>
      <c r="B10" s="36">
        <f>'Tabela I'!$F$1</f>
        <v>2023</v>
      </c>
      <c r="C10" s="122">
        <v>23</v>
      </c>
      <c r="D10" s="122">
        <f>'Tabela III'!B18</f>
        <v>0</v>
      </c>
      <c r="E10" s="122">
        <f>'Tabela III'!D18</f>
        <v>0</v>
      </c>
      <c r="F10" s="122">
        <f>'Tabela III'!E18</f>
        <v>0</v>
      </c>
      <c r="G10" s="122">
        <f>'Tabela III'!F18</f>
        <v>0</v>
      </c>
      <c r="H10" s="122">
        <f>'Tabela III'!G18</f>
        <v>0</v>
      </c>
      <c r="I10" s="122">
        <f>'Tabela III'!H18</f>
        <v>0</v>
      </c>
      <c r="J10" s="122">
        <f>'Tabela III'!I18</f>
        <v>0</v>
      </c>
    </row>
    <row r="11" spans="1:13" x14ac:dyDescent="0.2">
      <c r="A11" s="36">
        <f>'Tabela I'!$F$2</f>
        <v>0</v>
      </c>
      <c r="B11" s="36">
        <f>'Tabela I'!$F$1</f>
        <v>2023</v>
      </c>
      <c r="C11" s="122">
        <v>25</v>
      </c>
      <c r="D11" s="122">
        <f>'Tabela III'!B19</f>
        <v>0</v>
      </c>
      <c r="E11" s="122">
        <f>'Tabela III'!D19</f>
        <v>0</v>
      </c>
      <c r="F11" s="122">
        <f>'Tabela III'!E19</f>
        <v>0</v>
      </c>
      <c r="G11" s="122">
        <f>'Tabela III'!F19</f>
        <v>0</v>
      </c>
      <c r="H11" s="122">
        <f>'Tabela III'!G19</f>
        <v>0</v>
      </c>
      <c r="I11" s="122">
        <f>'Tabela III'!H19</f>
        <v>0</v>
      </c>
      <c r="J11" s="122">
        <f>'Tabela III'!I19</f>
        <v>0</v>
      </c>
    </row>
    <row r="12" spans="1:13" x14ac:dyDescent="0.2">
      <c r="A12" s="36">
        <f>'Tabela I'!$F$2</f>
        <v>0</v>
      </c>
      <c r="B12" s="36">
        <f>'Tabela I'!$F$1</f>
        <v>2023</v>
      </c>
      <c r="C12" s="122">
        <v>26</v>
      </c>
      <c r="D12" s="122">
        <f>'Tabela III'!B21</f>
        <v>0</v>
      </c>
      <c r="E12" s="122">
        <f>'Tabela III'!D21</f>
        <v>0</v>
      </c>
      <c r="F12" s="122">
        <f>'Tabela III'!E21</f>
        <v>0</v>
      </c>
      <c r="G12" s="122">
        <f>'Tabela III'!F21</f>
        <v>0</v>
      </c>
      <c r="H12" s="122">
        <f>'Tabela III'!G21</f>
        <v>0</v>
      </c>
      <c r="I12" s="122">
        <f>'Tabela III'!H21</f>
        <v>0</v>
      </c>
      <c r="J12" s="122">
        <f>'Tabela III'!I21</f>
        <v>0</v>
      </c>
    </row>
    <row r="13" spans="1:13" x14ac:dyDescent="0.2">
      <c r="D13">
        <f>SUM(D2:D12)</f>
        <v>0</v>
      </c>
      <c r="E13">
        <f t="shared" ref="E13:J13" si="0">SUM(E2:E12)</f>
        <v>0</v>
      </c>
      <c r="F13">
        <f t="shared" si="0"/>
        <v>0</v>
      </c>
      <c r="G13">
        <f t="shared" si="0"/>
        <v>0</v>
      </c>
      <c r="H13">
        <f t="shared" si="0"/>
        <v>0</v>
      </c>
      <c r="I13">
        <f t="shared" si="0"/>
        <v>0</v>
      </c>
      <c r="J13">
        <f t="shared" si="0"/>
        <v>0</v>
      </c>
    </row>
  </sheetData>
  <sheetProtection password="CCF6" sheet="1" objects="1" scenarios="1"/>
  <phoneticPr fontId="4"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F22" sqref="F22"/>
    </sheetView>
  </sheetViews>
  <sheetFormatPr defaultRowHeight="12.75" x14ac:dyDescent="0.2"/>
  <cols>
    <col min="3" max="3" width="17.85546875" customWidth="1"/>
    <col min="4" max="4" width="15.85546875" customWidth="1"/>
    <col min="5" max="5" width="12.85546875" customWidth="1"/>
    <col min="6" max="6" width="13.140625" style="58" customWidth="1"/>
    <col min="7" max="7" width="17.28515625" style="58" customWidth="1"/>
    <col min="8" max="8" width="15.28515625" style="58" customWidth="1"/>
  </cols>
  <sheetData>
    <row r="1" spans="1:8" x14ac:dyDescent="0.2">
      <c r="A1" s="121" t="s">
        <v>26</v>
      </c>
      <c r="B1" s="121" t="s">
        <v>27</v>
      </c>
      <c r="C1" s="121" t="s">
        <v>79</v>
      </c>
      <c r="D1" s="121" t="s">
        <v>80</v>
      </c>
      <c r="E1" s="121" t="s">
        <v>81</v>
      </c>
      <c r="F1" s="166"/>
      <c r="G1" s="166"/>
      <c r="H1" s="166"/>
    </row>
    <row r="2" spans="1:8" x14ac:dyDescent="0.2">
      <c r="A2" s="167">
        <f>'Tabela I'!$F$2</f>
        <v>0</v>
      </c>
      <c r="B2" s="167">
        <f>'Tabela I'!$F$1</f>
        <v>2023</v>
      </c>
      <c r="C2" s="167">
        <f>'Tabela VI'!A7</f>
        <v>0</v>
      </c>
      <c r="D2" s="167">
        <f>'Tabela VI'!B7</f>
        <v>0</v>
      </c>
      <c r="E2" s="167">
        <f>'Tabela VI'!C7</f>
        <v>0</v>
      </c>
    </row>
    <row r="5" spans="1:8" x14ac:dyDescent="0.2">
      <c r="A5" s="121" t="s">
        <v>26</v>
      </c>
      <c r="B5" s="121" t="s">
        <v>27</v>
      </c>
      <c r="C5" s="121" t="s">
        <v>60</v>
      </c>
      <c r="D5" s="121" t="s">
        <v>82</v>
      </c>
      <c r="E5" s="121" t="s">
        <v>83</v>
      </c>
      <c r="F5" s="121" t="s">
        <v>84</v>
      </c>
      <c r="G5" s="166"/>
      <c r="H5" s="166"/>
    </row>
    <row r="6" spans="1:8" x14ac:dyDescent="0.2">
      <c r="A6" s="167">
        <f>'Tabela I'!$F$2</f>
        <v>0</v>
      </c>
      <c r="B6" s="167">
        <f>'Tabela I'!$F$1</f>
        <v>2023</v>
      </c>
      <c r="C6" s="168">
        <v>1</v>
      </c>
      <c r="D6" s="167">
        <f>'Tabela VI'!B12</f>
        <v>0</v>
      </c>
      <c r="E6" s="167">
        <f>'Tabela VI'!C12</f>
        <v>0</v>
      </c>
      <c r="F6" s="167">
        <f>'Tabela VI'!D12</f>
        <v>0</v>
      </c>
    </row>
    <row r="7" spans="1:8" x14ac:dyDescent="0.2">
      <c r="A7" s="167">
        <f>'Tabela I'!$F$2</f>
        <v>0</v>
      </c>
      <c r="B7" s="167">
        <f>'Tabela I'!$F$1</f>
        <v>2023</v>
      </c>
      <c r="C7" s="168">
        <v>2</v>
      </c>
      <c r="D7" s="167">
        <f>'Tabela VI'!B13</f>
        <v>0</v>
      </c>
      <c r="E7" s="167">
        <f>'Tabela VI'!C13</f>
        <v>0</v>
      </c>
      <c r="F7" s="167">
        <f>'Tabela VI'!D13</f>
        <v>0</v>
      </c>
    </row>
    <row r="8" spans="1:8" x14ac:dyDescent="0.2">
      <c r="A8" s="167">
        <f>'Tabela I'!$F$2</f>
        <v>0</v>
      </c>
      <c r="B8" s="167">
        <f>'Tabela I'!$F$1</f>
        <v>2023</v>
      </c>
      <c r="C8" s="168">
        <v>3</v>
      </c>
      <c r="D8" s="167">
        <f>'Tabela VI'!B14</f>
        <v>0</v>
      </c>
      <c r="E8" s="167">
        <f>'Tabela VI'!C14</f>
        <v>0</v>
      </c>
      <c r="F8" s="167">
        <f>'Tabela VI'!D14</f>
        <v>0</v>
      </c>
    </row>
    <row r="9" spans="1:8" x14ac:dyDescent="0.2">
      <c r="A9" s="167">
        <f>'Tabela I'!$F$2</f>
        <v>0</v>
      </c>
      <c r="B9" s="167">
        <f>'Tabela I'!$F$1</f>
        <v>2023</v>
      </c>
      <c r="C9" s="168">
        <v>4</v>
      </c>
      <c r="D9" s="167">
        <f>'Tabela VI'!B15</f>
        <v>0</v>
      </c>
      <c r="E9" s="167">
        <f>'Tabela VI'!C15</f>
        <v>0</v>
      </c>
      <c r="F9" s="167">
        <f>'Tabela VI'!D15</f>
        <v>0</v>
      </c>
    </row>
    <row r="10" spans="1:8" x14ac:dyDescent="0.2">
      <c r="A10" s="167">
        <f>'Tabela I'!$F$2</f>
        <v>0</v>
      </c>
      <c r="B10" s="167">
        <f>'Tabela I'!$F$1</f>
        <v>2023</v>
      </c>
      <c r="C10" s="168">
        <v>5</v>
      </c>
      <c r="D10" s="167">
        <f>'Tabela VI'!B16</f>
        <v>0</v>
      </c>
      <c r="E10" s="167">
        <f>'Tabela VI'!C16</f>
        <v>0</v>
      </c>
      <c r="F10" s="167">
        <f>'Tabela VI'!D16</f>
        <v>0</v>
      </c>
    </row>
    <row r="11" spans="1:8" x14ac:dyDescent="0.2">
      <c r="A11" s="167">
        <f>'Tabela I'!$F$2</f>
        <v>0</v>
      </c>
      <c r="B11" s="167">
        <f>'Tabela I'!$F$1</f>
        <v>2023</v>
      </c>
      <c r="C11" s="168">
        <v>6</v>
      </c>
      <c r="D11" s="167">
        <f>'Tabela VI'!B17</f>
        <v>0</v>
      </c>
      <c r="E11" s="167">
        <f>'Tabela VI'!C17</f>
        <v>0</v>
      </c>
      <c r="F11" s="167">
        <f>'Tabela VI'!D17</f>
        <v>0</v>
      </c>
    </row>
    <row r="12" spans="1:8" x14ac:dyDescent="0.2">
      <c r="A12" s="167">
        <f>'Tabela I'!$F$2</f>
        <v>0</v>
      </c>
      <c r="B12" s="167">
        <f>'Tabela I'!$F$1</f>
        <v>2023</v>
      </c>
      <c r="C12" s="168">
        <v>7</v>
      </c>
      <c r="D12" s="167">
        <f>'Tabela VI'!B18</f>
        <v>0</v>
      </c>
      <c r="E12" s="167">
        <f>'Tabela VI'!C18</f>
        <v>0</v>
      </c>
      <c r="F12" s="167">
        <f>'Tabela VI'!D18</f>
        <v>0</v>
      </c>
    </row>
    <row r="13" spans="1:8" x14ac:dyDescent="0.2">
      <c r="A13" s="58"/>
      <c r="B13" s="58"/>
      <c r="C13" s="169"/>
      <c r="D13" s="58"/>
      <c r="E13" s="58"/>
    </row>
    <row r="15" spans="1:8" x14ac:dyDescent="0.2">
      <c r="A15" s="121" t="s">
        <v>26</v>
      </c>
      <c r="B15" s="121" t="s">
        <v>27</v>
      </c>
      <c r="C15" s="121" t="s">
        <v>60</v>
      </c>
      <c r="D15" s="121" t="s">
        <v>85</v>
      </c>
      <c r="E15" s="121" t="s">
        <v>86</v>
      </c>
      <c r="F15" s="121" t="s">
        <v>87</v>
      </c>
      <c r="G15" s="121" t="s">
        <v>18</v>
      </c>
      <c r="H15" s="166"/>
    </row>
    <row r="16" spans="1:8" x14ac:dyDescent="0.2">
      <c r="A16" s="167">
        <f>'Tabela I'!$F$2</f>
        <v>0</v>
      </c>
      <c r="B16" s="167">
        <f>'Tabela I'!$F$1</f>
        <v>2023</v>
      </c>
      <c r="C16" s="168">
        <v>3</v>
      </c>
      <c r="D16" s="167">
        <f>'Tabela VI'!B23</f>
        <v>0</v>
      </c>
      <c r="E16" s="167">
        <f>'Tabela VI'!C23</f>
        <v>0</v>
      </c>
      <c r="F16" s="167">
        <f>'Tabela VI'!D23</f>
        <v>0</v>
      </c>
      <c r="G16" s="167">
        <f>'Tabela VI'!E23</f>
        <v>0</v>
      </c>
    </row>
    <row r="19" spans="1:4" x14ac:dyDescent="0.2">
      <c r="A19" s="121" t="s">
        <v>26</v>
      </c>
      <c r="B19" s="121" t="s">
        <v>27</v>
      </c>
      <c r="C19" s="121" t="s">
        <v>88</v>
      </c>
      <c r="D19" s="121" t="s">
        <v>89</v>
      </c>
    </row>
    <row r="20" spans="1:4" x14ac:dyDescent="0.2">
      <c r="A20" s="167">
        <f>'Tabela I'!$F$2</f>
        <v>0</v>
      </c>
      <c r="B20" s="167">
        <f>'Tabela I'!$F$1</f>
        <v>2023</v>
      </c>
      <c r="C20" s="167">
        <f>'Tabela VI'!B25</f>
        <v>0</v>
      </c>
      <c r="D20" s="167">
        <f>'Tabela VI'!B26</f>
        <v>0</v>
      </c>
    </row>
  </sheetData>
  <sheetProtection password="CCF6" sheet="1" objects="1" scenarios="1"/>
  <phoneticPr fontId="4"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W8"/>
  <sheetViews>
    <sheetView workbookViewId="0">
      <selection activeCell="A2" sqref="A2:AW7"/>
    </sheetView>
  </sheetViews>
  <sheetFormatPr defaultRowHeight="12.75" x14ac:dyDescent="0.2"/>
  <cols>
    <col min="1" max="1" width="7" style="57" customWidth="1"/>
    <col min="2" max="2" width="8.140625" style="57" customWidth="1"/>
    <col min="3" max="3" width="9.85546875" style="57" customWidth="1"/>
    <col min="4" max="17" width="8.42578125" style="57" customWidth="1"/>
    <col min="18" max="19" width="9.5703125" style="57" customWidth="1"/>
    <col min="20" max="20" width="10.7109375" style="57" customWidth="1"/>
    <col min="21" max="21" width="10.42578125" style="57" customWidth="1"/>
    <col min="22" max="22" width="9.7109375" style="57" customWidth="1"/>
    <col min="23" max="23" width="9.85546875" style="57" customWidth="1"/>
    <col min="24" max="24" width="11.42578125" style="57" customWidth="1"/>
    <col min="25" max="16384" width="9.140625" style="57"/>
  </cols>
  <sheetData>
    <row r="1" spans="1:49" s="55" customFormat="1" ht="12.75" customHeight="1" x14ac:dyDescent="0.2">
      <c r="A1" s="55" t="s">
        <v>26</v>
      </c>
      <c r="B1" s="55" t="s">
        <v>27</v>
      </c>
      <c r="C1" s="55" t="s">
        <v>28</v>
      </c>
      <c r="D1" s="55" t="s">
        <v>37</v>
      </c>
      <c r="E1" s="55">
        <v>2023</v>
      </c>
      <c r="F1" s="55">
        <v>2022</v>
      </c>
      <c r="G1" s="55">
        <v>2021</v>
      </c>
      <c r="H1" s="55">
        <v>2020</v>
      </c>
      <c r="I1" s="55">
        <v>2019</v>
      </c>
      <c r="J1" s="55">
        <v>2018</v>
      </c>
      <c r="K1" s="55">
        <v>2017</v>
      </c>
      <c r="L1" s="55">
        <v>2016</v>
      </c>
      <c r="M1" s="55">
        <v>2015</v>
      </c>
      <c r="N1" s="55">
        <v>2014</v>
      </c>
      <c r="O1" s="55">
        <v>2013</v>
      </c>
      <c r="P1" s="55">
        <v>2012</v>
      </c>
      <c r="Q1" s="56">
        <v>2011</v>
      </c>
      <c r="R1" s="56">
        <v>2010</v>
      </c>
      <c r="S1" s="56">
        <v>2009</v>
      </c>
      <c r="T1" s="56">
        <v>2008</v>
      </c>
      <c r="U1" s="56">
        <v>2007</v>
      </c>
      <c r="V1" s="56">
        <v>2006</v>
      </c>
      <c r="W1" s="56">
        <v>2005</v>
      </c>
      <c r="X1" s="56">
        <v>2004</v>
      </c>
      <c r="Y1" s="56">
        <v>2003</v>
      </c>
      <c r="Z1" s="56">
        <v>2002</v>
      </c>
      <c r="AA1" s="56">
        <v>2001</v>
      </c>
      <c r="AB1" s="56">
        <v>2000</v>
      </c>
      <c r="AC1" s="56">
        <v>1999</v>
      </c>
      <c r="AD1" s="56">
        <v>1998</v>
      </c>
      <c r="AE1" s="56">
        <v>1997</v>
      </c>
      <c r="AF1" s="56">
        <v>1996</v>
      </c>
      <c r="AG1" s="56">
        <v>1995</v>
      </c>
      <c r="AH1" s="56">
        <v>1994</v>
      </c>
      <c r="AI1" s="56">
        <v>1993</v>
      </c>
      <c r="AJ1" s="56">
        <v>1992</v>
      </c>
      <c r="AK1" s="56">
        <v>1991</v>
      </c>
      <c r="AL1" s="56">
        <v>1990</v>
      </c>
      <c r="AM1" s="56">
        <v>1989</v>
      </c>
      <c r="AN1" s="56">
        <v>1988</v>
      </c>
      <c r="AO1" s="56">
        <v>1987</v>
      </c>
      <c r="AP1" s="56">
        <v>1986</v>
      </c>
      <c r="AQ1" s="56">
        <v>1985</v>
      </c>
      <c r="AR1" s="56">
        <v>1984</v>
      </c>
      <c r="AS1" s="56">
        <v>1983</v>
      </c>
      <c r="AT1" s="56">
        <v>1982</v>
      </c>
      <c r="AU1" s="56">
        <v>1981</v>
      </c>
      <c r="AV1" s="56">
        <v>1980</v>
      </c>
      <c r="AW1" s="55" t="s">
        <v>249</v>
      </c>
    </row>
    <row r="2" spans="1:49" x14ac:dyDescent="0.2">
      <c r="A2" s="36">
        <f>'Tabela I'!$F$2</f>
        <v>0</v>
      </c>
      <c r="B2" s="36">
        <f>'Tabela I'!$F$1</f>
        <v>2023</v>
      </c>
      <c r="C2" s="38">
        <v>26</v>
      </c>
      <c r="D2" s="37">
        <v>0</v>
      </c>
      <c r="E2" s="36">
        <f>'Tabela V'!$E$9</f>
        <v>0</v>
      </c>
      <c r="F2" s="36">
        <f>'Tabela V'!$E$10</f>
        <v>0</v>
      </c>
      <c r="G2" s="36">
        <f>'Tabela V'!$E$11</f>
        <v>0</v>
      </c>
      <c r="H2" s="36">
        <f>'Tabela V'!$E$12</f>
        <v>0</v>
      </c>
      <c r="I2" s="36">
        <f>'Tabela V'!$E$13</f>
        <v>0</v>
      </c>
      <c r="J2" s="36">
        <f>'Tabela V'!$E$14</f>
        <v>0</v>
      </c>
      <c r="K2" s="36">
        <f>'Tabela V'!$E$15</f>
        <v>0</v>
      </c>
      <c r="L2" s="36">
        <f>'Tabela V'!$E$16</f>
        <v>0</v>
      </c>
      <c r="M2" s="36">
        <f>'Tabela V'!$E$17</f>
        <v>0</v>
      </c>
      <c r="N2" s="36">
        <f>'Tabela V'!$E$18</f>
        <v>0</v>
      </c>
      <c r="O2" s="36">
        <f>'Tabela V'!$E$19</f>
        <v>0</v>
      </c>
      <c r="P2" s="36">
        <f>'Tabela V'!$E$20</f>
        <v>0</v>
      </c>
      <c r="Q2" s="36">
        <f>'Tabela V'!$E$21</f>
        <v>0</v>
      </c>
      <c r="R2" s="36">
        <f>'Tabela V'!$E$22</f>
        <v>0</v>
      </c>
      <c r="S2" s="36">
        <f>'Tabela V'!$E$23</f>
        <v>0</v>
      </c>
      <c r="T2" s="36">
        <f>'Tabela V'!$E$24</f>
        <v>0</v>
      </c>
      <c r="U2" s="36">
        <f>'Tabela V'!$E$25</f>
        <v>0</v>
      </c>
      <c r="V2" s="36">
        <f>'Tabela V'!$E$26</f>
        <v>0</v>
      </c>
      <c r="W2" s="36">
        <f>'Tabela V'!$E$27</f>
        <v>0</v>
      </c>
      <c r="X2" s="36">
        <f>'Tabela V'!$E$28</f>
        <v>0</v>
      </c>
      <c r="Y2" s="36">
        <f>'Tabela V'!$E$29</f>
        <v>0</v>
      </c>
      <c r="Z2" s="36">
        <f>'Tabela V'!$E$30</f>
        <v>0</v>
      </c>
      <c r="AA2" s="36">
        <f>'Tabela V'!$E$31</f>
        <v>0</v>
      </c>
      <c r="AB2" s="36">
        <f>'Tabela V'!$E$32</f>
        <v>0</v>
      </c>
      <c r="AC2" s="36">
        <f>'Tabela V'!$E$33</f>
        <v>0</v>
      </c>
      <c r="AD2" s="36">
        <f>'Tabela V'!$E$34</f>
        <v>0</v>
      </c>
      <c r="AE2" s="36">
        <f>'Tabela V'!$E$35</f>
        <v>0</v>
      </c>
      <c r="AF2" s="36">
        <f>'Tabela V'!$E$36</f>
        <v>0</v>
      </c>
      <c r="AG2" s="36">
        <f>'Tabela V'!$E$37</f>
        <v>0</v>
      </c>
      <c r="AH2" s="36">
        <f>'Tabela V'!$E$38</f>
        <v>0</v>
      </c>
      <c r="AI2" s="36">
        <f>'Tabela V'!$E$39</f>
        <v>0</v>
      </c>
      <c r="AJ2" s="36">
        <f>'Tabela V'!$E$40</f>
        <v>0</v>
      </c>
      <c r="AK2" s="36">
        <f>'Tabela V'!$E$41</f>
        <v>0</v>
      </c>
      <c r="AL2" s="36">
        <f>'Tabela V'!$E$42</f>
        <v>0</v>
      </c>
      <c r="AM2" s="36">
        <f>'Tabela V'!$E$43</f>
        <v>0</v>
      </c>
      <c r="AN2" s="36">
        <f>'Tabela V'!$E$44</f>
        <v>0</v>
      </c>
      <c r="AO2" s="36">
        <f>'Tabela V'!$E$45</f>
        <v>0</v>
      </c>
      <c r="AP2" s="36">
        <f>'Tabela V'!$E$46</f>
        <v>0</v>
      </c>
      <c r="AQ2" s="36">
        <f>'Tabela V'!$E$47</f>
        <v>0</v>
      </c>
      <c r="AR2" s="36">
        <f>'Tabela V'!$E$48</f>
        <v>0</v>
      </c>
      <c r="AS2" s="36">
        <f>'Tabela V'!$E$49</f>
        <v>0</v>
      </c>
      <c r="AT2" s="36">
        <f>'Tabela V'!$E$50</f>
        <v>0</v>
      </c>
      <c r="AU2" s="36">
        <f>'Tabela V'!$E$51</f>
        <v>0</v>
      </c>
      <c r="AV2" s="36">
        <f>'Tabela V'!$E$52</f>
        <v>0</v>
      </c>
      <c r="AW2" s="36">
        <f>'Tabela V'!$E$53</f>
        <v>0</v>
      </c>
    </row>
    <row r="3" spans="1:49" x14ac:dyDescent="0.2">
      <c r="A3" s="36">
        <f>'Tabela I'!$F$2</f>
        <v>0</v>
      </c>
      <c r="B3" s="36">
        <f>'Tabela I'!$F$1</f>
        <v>2023</v>
      </c>
      <c r="C3" s="38">
        <v>104</v>
      </c>
      <c r="D3" s="37">
        <v>0</v>
      </c>
      <c r="E3" s="36">
        <f>'Tabela V'!$F$9</f>
        <v>0</v>
      </c>
      <c r="F3" s="36">
        <f>'Tabela V'!$F$10</f>
        <v>0</v>
      </c>
      <c r="G3" s="36">
        <f>'Tabela V'!$F$11</f>
        <v>0</v>
      </c>
      <c r="H3" s="36">
        <f>'Tabela V'!$F$12</f>
        <v>0</v>
      </c>
      <c r="I3" s="36">
        <f>'Tabela V'!$F$13</f>
        <v>0</v>
      </c>
      <c r="J3" s="36">
        <f>'Tabela V'!$F$14</f>
        <v>0</v>
      </c>
      <c r="K3" s="36">
        <f>'Tabela V'!$F$15</f>
        <v>0</v>
      </c>
      <c r="L3" s="36">
        <f>'Tabela V'!$F$16</f>
        <v>0</v>
      </c>
      <c r="M3" s="36">
        <f>'Tabela V'!$F$17</f>
        <v>0</v>
      </c>
      <c r="N3" s="36">
        <f>'Tabela V'!$F$18</f>
        <v>0</v>
      </c>
      <c r="O3" s="36">
        <f>'Tabela V'!$F$19</f>
        <v>0</v>
      </c>
      <c r="P3" s="36">
        <f>'Tabela V'!$F$20</f>
        <v>0</v>
      </c>
      <c r="Q3" s="36">
        <f>'Tabela V'!$F$21</f>
        <v>0</v>
      </c>
      <c r="R3" s="36">
        <f>'Tabela V'!$F$22</f>
        <v>0</v>
      </c>
      <c r="S3" s="36">
        <f>'Tabela V'!$F$23</f>
        <v>0</v>
      </c>
      <c r="T3" s="36">
        <f>'Tabela V'!$F$24</f>
        <v>0</v>
      </c>
      <c r="U3" s="36">
        <f>'Tabela V'!$F$25</f>
        <v>0</v>
      </c>
      <c r="V3" s="36">
        <f>'Tabela V'!$F$26</f>
        <v>0</v>
      </c>
      <c r="W3" s="36">
        <f>'Tabela V'!$F$27</f>
        <v>0</v>
      </c>
      <c r="X3" s="36">
        <f>'Tabela V'!$F$28</f>
        <v>0</v>
      </c>
      <c r="Y3" s="36">
        <f>'Tabela V'!$F$29</f>
        <v>0</v>
      </c>
      <c r="Z3" s="36">
        <f>'Tabela V'!$F$30</f>
        <v>0</v>
      </c>
      <c r="AA3" s="36">
        <f>'Tabela V'!$F$31</f>
        <v>0</v>
      </c>
      <c r="AB3" s="36">
        <f>'Tabela V'!$F$32</f>
        <v>0</v>
      </c>
      <c r="AC3" s="36">
        <f>'Tabela V'!$F$33</f>
        <v>0</v>
      </c>
      <c r="AD3" s="36">
        <f>'Tabela V'!$F$34</f>
        <v>0</v>
      </c>
      <c r="AE3" s="36">
        <f>'Tabela V'!$F$35</f>
        <v>0</v>
      </c>
      <c r="AF3" s="36">
        <f>'Tabela V'!$F$36</f>
        <v>0</v>
      </c>
      <c r="AG3" s="36">
        <f>'Tabela V'!$F$37</f>
        <v>0</v>
      </c>
      <c r="AH3" s="36">
        <f>'Tabela V'!$F$38</f>
        <v>0</v>
      </c>
      <c r="AI3" s="36">
        <f>'Tabela V'!$F$39</f>
        <v>0</v>
      </c>
      <c r="AJ3" s="36">
        <f>'Tabela V'!$F$40</f>
        <v>0</v>
      </c>
      <c r="AK3" s="36">
        <f>'Tabela V'!$F$41</f>
        <v>0</v>
      </c>
      <c r="AL3" s="36">
        <f>'Tabela V'!$F$42</f>
        <v>0</v>
      </c>
      <c r="AM3" s="36">
        <f>'Tabela V'!$F$43</f>
        <v>0</v>
      </c>
      <c r="AN3" s="36">
        <f>'Tabela V'!$F$44</f>
        <v>0</v>
      </c>
      <c r="AO3" s="36">
        <f>'Tabela V'!$F$45</f>
        <v>0</v>
      </c>
      <c r="AP3" s="36">
        <f>'Tabela V'!$F$46</f>
        <v>0</v>
      </c>
      <c r="AQ3" s="36">
        <f>'Tabela V'!$F$47</f>
        <v>0</v>
      </c>
      <c r="AR3" s="36">
        <f>'Tabela V'!$F$48</f>
        <v>0</v>
      </c>
      <c r="AS3" s="36">
        <f>'Tabela V'!$F$49</f>
        <v>0</v>
      </c>
      <c r="AT3" s="36">
        <f>'Tabela V'!$F$50</f>
        <v>0</v>
      </c>
      <c r="AU3" s="36">
        <f>'Tabela V'!$F$51</f>
        <v>0</v>
      </c>
      <c r="AV3" s="36">
        <f>'Tabela V'!$F$52</f>
        <v>0</v>
      </c>
      <c r="AW3" s="36">
        <f>'Tabela V'!$F$53</f>
        <v>0</v>
      </c>
    </row>
    <row r="4" spans="1:49" x14ac:dyDescent="0.2">
      <c r="A4" s="36">
        <f>'Tabela I'!$F$2</f>
        <v>0</v>
      </c>
      <c r="B4" s="36">
        <f>'Tabela I'!$F$1</f>
        <v>2023</v>
      </c>
      <c r="C4" s="38">
        <v>123</v>
      </c>
      <c r="D4" s="37">
        <v>0</v>
      </c>
      <c r="E4" s="36">
        <f>'Tabela V'!$G$9</f>
        <v>0</v>
      </c>
      <c r="F4" s="36">
        <f>'Tabela V'!$G$10</f>
        <v>0</v>
      </c>
      <c r="G4" s="36">
        <f>'Tabela V'!$G$11</f>
        <v>0</v>
      </c>
      <c r="H4" s="36">
        <f>'Tabela V'!$G$12</f>
        <v>0</v>
      </c>
      <c r="I4" s="36">
        <f>'Tabela V'!$G$13</f>
        <v>0</v>
      </c>
      <c r="J4" s="36">
        <f>'Tabela V'!$G$14</f>
        <v>0</v>
      </c>
      <c r="K4" s="36">
        <f>'Tabela V'!$G$15</f>
        <v>0</v>
      </c>
      <c r="L4" s="36">
        <f>'Tabela V'!$G$16</f>
        <v>0</v>
      </c>
      <c r="M4" s="36">
        <f>'Tabela V'!$G$17</f>
        <v>0</v>
      </c>
      <c r="N4" s="36">
        <f>'Tabela V'!$G$18</f>
        <v>0</v>
      </c>
      <c r="O4" s="36">
        <f>'Tabela V'!$G$19</f>
        <v>0</v>
      </c>
      <c r="P4" s="36">
        <f>'Tabela V'!$G$20</f>
        <v>0</v>
      </c>
      <c r="Q4" s="36">
        <f>'Tabela V'!$G$21</f>
        <v>0</v>
      </c>
      <c r="R4" s="36">
        <f>'Tabela V'!$G$22</f>
        <v>0</v>
      </c>
      <c r="S4" s="36">
        <f>'Tabela V'!$G$23</f>
        <v>0</v>
      </c>
      <c r="T4" s="36">
        <f>'Tabela V'!$G$24</f>
        <v>0</v>
      </c>
      <c r="U4" s="36">
        <f>'Tabela V'!$G$25</f>
        <v>0</v>
      </c>
      <c r="V4" s="36">
        <f>'Tabela V'!$G$26</f>
        <v>0</v>
      </c>
      <c r="W4" s="36">
        <f>'Tabela V'!$G$27</f>
        <v>0</v>
      </c>
      <c r="X4" s="36">
        <f>'Tabela V'!$G$28</f>
        <v>0</v>
      </c>
      <c r="Y4" s="36">
        <f>'Tabela V'!$G$29</f>
        <v>0</v>
      </c>
      <c r="Z4" s="36">
        <f>'Tabela V'!$G$30</f>
        <v>0</v>
      </c>
      <c r="AA4" s="36">
        <f>'Tabela V'!$G$31</f>
        <v>0</v>
      </c>
      <c r="AB4" s="36">
        <f>'Tabela V'!$G$32</f>
        <v>0</v>
      </c>
      <c r="AC4" s="36">
        <f>'Tabela V'!$G$33</f>
        <v>0</v>
      </c>
      <c r="AD4" s="36">
        <f>'Tabela V'!$G$34</f>
        <v>0</v>
      </c>
      <c r="AE4" s="36">
        <f>'Tabela V'!$G$35</f>
        <v>0</v>
      </c>
      <c r="AF4" s="36">
        <f>'Tabela V'!$G$36</f>
        <v>0</v>
      </c>
      <c r="AG4" s="36">
        <f>'Tabela V'!$G$37</f>
        <v>0</v>
      </c>
      <c r="AH4" s="36">
        <f>'Tabela V'!$G$38</f>
        <v>0</v>
      </c>
      <c r="AI4" s="36">
        <f>'Tabela V'!$G$39</f>
        <v>0</v>
      </c>
      <c r="AJ4" s="36">
        <f>'Tabela V'!$G$40</f>
        <v>0</v>
      </c>
      <c r="AK4" s="36">
        <f>'Tabela V'!$G$41</f>
        <v>0</v>
      </c>
      <c r="AL4" s="36">
        <f>'Tabela V'!$G$42</f>
        <v>0</v>
      </c>
      <c r="AM4" s="36">
        <f>'Tabela V'!$G$43</f>
        <v>0</v>
      </c>
      <c r="AN4" s="36">
        <f>'Tabela V'!$G$44</f>
        <v>0</v>
      </c>
      <c r="AO4" s="36">
        <f>'Tabela V'!$G$45</f>
        <v>0</v>
      </c>
      <c r="AP4" s="36">
        <f>'Tabela V'!$G$46</f>
        <v>0</v>
      </c>
      <c r="AQ4" s="36">
        <f>'Tabela V'!$G$47</f>
        <v>0</v>
      </c>
      <c r="AR4" s="36">
        <f>'Tabela V'!$G$48</f>
        <v>0</v>
      </c>
      <c r="AS4" s="36">
        <f>'Tabela V'!$G$49</f>
        <v>0</v>
      </c>
      <c r="AT4" s="36">
        <f>'Tabela V'!$G$50</f>
        <v>0</v>
      </c>
      <c r="AU4" s="36">
        <f>'Tabela V'!$G$51</f>
        <v>0</v>
      </c>
      <c r="AV4" s="36">
        <f>'Tabela V'!$G$52</f>
        <v>0</v>
      </c>
      <c r="AW4" s="36">
        <f>'Tabela V'!$G$53</f>
        <v>0</v>
      </c>
    </row>
    <row r="5" spans="1:49" x14ac:dyDescent="0.2">
      <c r="A5" s="36">
        <f>'Tabela I'!$F$2</f>
        <v>0</v>
      </c>
      <c r="B5" s="36">
        <f>'Tabela I'!$F$1</f>
        <v>2023</v>
      </c>
      <c r="C5" s="228">
        <v>148</v>
      </c>
      <c r="D5" s="37">
        <v>0</v>
      </c>
      <c r="E5" s="642">
        <f>+'Tabela V'!$B$9</f>
        <v>0</v>
      </c>
      <c r="F5" s="642">
        <f>+'Tabela V'!$B$10</f>
        <v>0</v>
      </c>
      <c r="G5" s="36">
        <f>'Tabela V'!$B$11</f>
        <v>0</v>
      </c>
      <c r="H5" s="642">
        <f>+'Tabela V'!B12</f>
        <v>0</v>
      </c>
      <c r="I5" s="642">
        <f>+'Tabela V'!B13</f>
        <v>0</v>
      </c>
      <c r="J5" s="642">
        <f>+'Tabela V'!B14</f>
        <v>0</v>
      </c>
      <c r="K5" s="642">
        <f>+'Tabela V'!B15</f>
        <v>0</v>
      </c>
      <c r="L5" s="642">
        <f>+'Tabela V'!$B$16</f>
        <v>0</v>
      </c>
      <c r="M5" s="642">
        <f>+'Tabela V'!$B$17</f>
        <v>0</v>
      </c>
      <c r="N5" s="642">
        <f>+'Tabela V'!$B$18</f>
        <v>0</v>
      </c>
      <c r="O5" s="642">
        <f>+'Tabela V'!$B$19</f>
        <v>0</v>
      </c>
      <c r="P5" s="642">
        <f>+'Tabela V'!$B$20</f>
        <v>0</v>
      </c>
      <c r="Q5" s="642">
        <f>+'Tabela V'!$B$21</f>
        <v>0</v>
      </c>
      <c r="R5" s="642">
        <f>+'Tabela V'!$B$22</f>
        <v>0</v>
      </c>
      <c r="S5" s="642">
        <f>+'Tabela V'!$B$23</f>
        <v>0</v>
      </c>
      <c r="T5" s="642">
        <f>+'Tabela V'!$B$24</f>
        <v>0</v>
      </c>
      <c r="U5" s="642">
        <f>+'Tabela V'!$B$25</f>
        <v>0</v>
      </c>
      <c r="V5" s="642">
        <f>+'Tabela V'!$B$26</f>
        <v>0</v>
      </c>
      <c r="W5" s="642">
        <f>+'Tabela V'!$B$27</f>
        <v>0</v>
      </c>
      <c r="X5" s="642">
        <f>+'Tabela V'!$B$28</f>
        <v>0</v>
      </c>
      <c r="Y5" s="642">
        <f>+'Tabela V'!$B$29</f>
        <v>0</v>
      </c>
      <c r="Z5" s="642">
        <f>+'Tabela V'!$B$30</f>
        <v>0</v>
      </c>
      <c r="AA5" s="642">
        <f>+'Tabela V'!$B$31</f>
        <v>0</v>
      </c>
      <c r="AB5" s="642">
        <f>+'Tabela V'!$B$32</f>
        <v>0</v>
      </c>
      <c r="AC5" s="642">
        <f>+'Tabela V'!$B$33</f>
        <v>0</v>
      </c>
      <c r="AD5" s="642">
        <f>+'Tabela V'!$B$34</f>
        <v>0</v>
      </c>
      <c r="AE5" s="642">
        <f>+'Tabela V'!$B$35</f>
        <v>0</v>
      </c>
      <c r="AF5" s="642">
        <f>+'Tabela V'!$B$36</f>
        <v>0</v>
      </c>
      <c r="AG5" s="642">
        <f>+'Tabela V'!$B$37</f>
        <v>0</v>
      </c>
      <c r="AH5" s="642">
        <f>+'Tabela V'!$B$38</f>
        <v>0</v>
      </c>
      <c r="AI5" s="642">
        <f>+'Tabela V'!$B$39</f>
        <v>0</v>
      </c>
      <c r="AJ5" s="642">
        <f>+'Tabela V'!$B$40</f>
        <v>0</v>
      </c>
      <c r="AK5" s="642">
        <f>+'Tabela V'!$B$41</f>
        <v>0</v>
      </c>
      <c r="AL5" s="642">
        <f>+'Tabela V'!$B$42</f>
        <v>0</v>
      </c>
      <c r="AM5" s="642">
        <f>+'Tabela V'!$B$43</f>
        <v>0</v>
      </c>
      <c r="AN5" s="642">
        <f>+'Tabela V'!$B$44</f>
        <v>0</v>
      </c>
      <c r="AO5" s="642">
        <f>+'Tabela V'!$B$45</f>
        <v>0</v>
      </c>
      <c r="AP5" s="642">
        <f>+'Tabela V'!$B$46</f>
        <v>0</v>
      </c>
      <c r="AQ5" s="642">
        <f>+'Tabela V'!$B$47</f>
        <v>0</v>
      </c>
      <c r="AR5" s="642">
        <f>+'Tabela V'!$B$48</f>
        <v>0</v>
      </c>
      <c r="AS5" s="642">
        <f>+'Tabela V'!$B$49</f>
        <v>0</v>
      </c>
      <c r="AT5" s="642">
        <f>+'Tabela V'!$B$50</f>
        <v>0</v>
      </c>
      <c r="AU5" s="642">
        <f>+'Tabela V'!$B$51</f>
        <v>0</v>
      </c>
      <c r="AV5" s="642">
        <f>+'Tabela V'!$B$52</f>
        <v>0</v>
      </c>
      <c r="AW5" s="642">
        <f>+'Tabela V'!$B$53</f>
        <v>0</v>
      </c>
    </row>
    <row r="6" spans="1:49" x14ac:dyDescent="0.2">
      <c r="A6" s="36">
        <f>'Tabela I'!$F$2</f>
        <v>0</v>
      </c>
      <c r="B6" s="36">
        <f>'Tabela I'!$F$1</f>
        <v>2023</v>
      </c>
      <c r="C6" s="229">
        <v>128</v>
      </c>
      <c r="D6" s="37">
        <v>0</v>
      </c>
      <c r="E6" s="643">
        <f>+'Tabela V'!$C$9</f>
        <v>0</v>
      </c>
      <c r="F6" s="643">
        <f>+'Tabela V'!$C$10</f>
        <v>0</v>
      </c>
      <c r="G6" s="36">
        <f>'Tabela V'!$C$11</f>
        <v>0</v>
      </c>
      <c r="H6" s="643">
        <f>+'Tabela V'!$C$12</f>
        <v>0</v>
      </c>
      <c r="I6" s="643">
        <f>+'Tabela V'!$C$13</f>
        <v>0</v>
      </c>
      <c r="J6" s="643">
        <f>+'Tabela V'!$C$14</f>
        <v>0</v>
      </c>
      <c r="K6" s="643">
        <f>+'Tabela V'!$C$15</f>
        <v>0</v>
      </c>
      <c r="L6" s="643">
        <f>+'Tabela V'!$C$16</f>
        <v>0</v>
      </c>
      <c r="M6" s="643">
        <f>+'Tabela V'!$C$17</f>
        <v>0</v>
      </c>
      <c r="N6" s="643">
        <f>+'Tabela V'!$C$18</f>
        <v>0</v>
      </c>
      <c r="O6" s="643">
        <f>+'Tabela V'!$C$19</f>
        <v>0</v>
      </c>
      <c r="P6" s="643">
        <f>+'Tabela V'!$C$20</f>
        <v>0</v>
      </c>
      <c r="Q6" s="643">
        <f>+'Tabela V'!$C$21</f>
        <v>0</v>
      </c>
      <c r="R6" s="643">
        <f>+'Tabela V'!$C$22</f>
        <v>0</v>
      </c>
      <c r="S6" s="643">
        <f>+'Tabela V'!$C$23</f>
        <v>0</v>
      </c>
      <c r="T6" s="643">
        <f>+'Tabela V'!$C$24</f>
        <v>0</v>
      </c>
      <c r="U6" s="643">
        <f>+'Tabela V'!$C$25</f>
        <v>0</v>
      </c>
      <c r="V6" s="643">
        <f>+'Tabela V'!$C$26</f>
        <v>0</v>
      </c>
      <c r="W6" s="643">
        <f>+'Tabela V'!$C$27</f>
        <v>0</v>
      </c>
      <c r="X6" s="643">
        <f>+'Tabela V'!$C$28</f>
        <v>0</v>
      </c>
      <c r="Y6" s="643">
        <f>+'Tabela V'!$C$29</f>
        <v>0</v>
      </c>
      <c r="Z6" s="643">
        <f>+'Tabela V'!$C$30</f>
        <v>0</v>
      </c>
      <c r="AA6" s="643">
        <f>+'Tabela V'!$C$31</f>
        <v>0</v>
      </c>
      <c r="AB6" s="643">
        <f>+'Tabela V'!$C$32</f>
        <v>0</v>
      </c>
      <c r="AC6" s="643">
        <f>+'Tabela V'!$C$33</f>
        <v>0</v>
      </c>
      <c r="AD6" s="643">
        <f>+'Tabela V'!$C$34</f>
        <v>0</v>
      </c>
      <c r="AE6" s="643">
        <f>+'Tabela V'!$C$35</f>
        <v>0</v>
      </c>
      <c r="AF6" s="643">
        <f>+'Tabela V'!$C$36</f>
        <v>0</v>
      </c>
      <c r="AG6" s="643">
        <f>+'Tabela V'!$C$37</f>
        <v>0</v>
      </c>
      <c r="AH6" s="643">
        <f>+'Tabela V'!$C$38</f>
        <v>0</v>
      </c>
      <c r="AI6" s="643">
        <f>+'Tabela V'!$C$39</f>
        <v>0</v>
      </c>
      <c r="AJ6" s="643">
        <f>+'Tabela V'!$C$40</f>
        <v>0</v>
      </c>
      <c r="AK6" s="643">
        <f>+'Tabela V'!$C$41</f>
        <v>0</v>
      </c>
      <c r="AL6" s="643">
        <f>+'Tabela V'!$C$42</f>
        <v>0</v>
      </c>
      <c r="AM6" s="643">
        <f>+'Tabela V'!$C$43</f>
        <v>0</v>
      </c>
      <c r="AN6" s="643">
        <f>+'Tabela V'!$C$44</f>
        <v>0</v>
      </c>
      <c r="AO6" s="643">
        <f>+'Tabela V'!$C$45</f>
        <v>0</v>
      </c>
      <c r="AP6" s="643">
        <f>+'Tabela V'!$C$46</f>
        <v>0</v>
      </c>
      <c r="AQ6" s="643">
        <f>+'Tabela V'!$C$47</f>
        <v>0</v>
      </c>
      <c r="AR6" s="643">
        <f>+'Tabela V'!$C$48</f>
        <v>0</v>
      </c>
      <c r="AS6" s="643">
        <f>+'Tabela V'!$C$49</f>
        <v>0</v>
      </c>
      <c r="AT6" s="643">
        <f>+'Tabela V'!$C$50</f>
        <v>0</v>
      </c>
      <c r="AU6" s="643">
        <f>+'Tabela V'!$C$51</f>
        <v>0</v>
      </c>
      <c r="AV6" s="643">
        <f>+'Tabela V'!$C$52</f>
        <v>0</v>
      </c>
      <c r="AW6" s="643">
        <f>+'Tabela V'!$C$53</f>
        <v>0</v>
      </c>
    </row>
    <row r="7" spans="1:49" x14ac:dyDescent="0.2">
      <c r="A7" s="36">
        <f>'Tabela I'!$F$2</f>
        <v>0</v>
      </c>
      <c r="B7" s="36">
        <f>'Tabela I'!$F$1</f>
        <v>2023</v>
      </c>
      <c r="C7" s="229">
        <v>131</v>
      </c>
      <c r="D7" s="37">
        <v>0</v>
      </c>
      <c r="E7" s="643">
        <f>+'Tabela V'!$D$9</f>
        <v>0</v>
      </c>
      <c r="F7" s="643">
        <f>+'Tabela V'!$D$10</f>
        <v>0</v>
      </c>
      <c r="G7" s="36">
        <f>'Tabela V'!$D$11</f>
        <v>0</v>
      </c>
      <c r="H7" s="643">
        <f>+'Tabela V'!$D$12</f>
        <v>0</v>
      </c>
      <c r="I7" s="643">
        <f>+'Tabela V'!$D$13</f>
        <v>0</v>
      </c>
      <c r="J7" s="643">
        <f>+'Tabela V'!$D$14</f>
        <v>0</v>
      </c>
      <c r="K7" s="643">
        <f>+'Tabela V'!$D$15</f>
        <v>0</v>
      </c>
      <c r="L7" s="643">
        <f>+'Tabela V'!$D$16</f>
        <v>0</v>
      </c>
      <c r="M7" s="643">
        <f>+'Tabela V'!$D$17</f>
        <v>0</v>
      </c>
      <c r="N7" s="643">
        <f>+'Tabela V'!$D$18</f>
        <v>0</v>
      </c>
      <c r="O7" s="643">
        <f>+'Tabela V'!$D$19</f>
        <v>0</v>
      </c>
      <c r="P7" s="643">
        <f>+'Tabela V'!$D$20</f>
        <v>0</v>
      </c>
      <c r="Q7" s="643">
        <f>+'Tabela V'!$D$21</f>
        <v>0</v>
      </c>
      <c r="R7" s="643">
        <f>+'Tabela V'!$D$22</f>
        <v>0</v>
      </c>
      <c r="S7" s="643">
        <f>+'Tabela V'!$D$23</f>
        <v>0</v>
      </c>
      <c r="T7" s="643">
        <f>+'Tabela V'!$D$24</f>
        <v>0</v>
      </c>
      <c r="U7" s="643">
        <f>+'Tabela V'!$D$25</f>
        <v>0</v>
      </c>
      <c r="V7" s="643">
        <f>+'Tabela V'!$D$26</f>
        <v>0</v>
      </c>
      <c r="W7" s="643">
        <f>+'Tabela V'!$D$27</f>
        <v>0</v>
      </c>
      <c r="X7" s="643">
        <f>+'Tabela V'!$D$28</f>
        <v>0</v>
      </c>
      <c r="Y7" s="643">
        <f>+'Tabela V'!$D$29</f>
        <v>0</v>
      </c>
      <c r="Z7" s="643">
        <f>+'Tabela V'!$D$30</f>
        <v>0</v>
      </c>
      <c r="AA7" s="643">
        <f>+'Tabela V'!$D$31</f>
        <v>0</v>
      </c>
      <c r="AB7" s="643">
        <f>+'Tabela V'!$D$32</f>
        <v>0</v>
      </c>
      <c r="AC7" s="643">
        <f>+'Tabela V'!$D$33</f>
        <v>0</v>
      </c>
      <c r="AD7" s="643">
        <f>+'Tabela V'!$D$34</f>
        <v>0</v>
      </c>
      <c r="AE7" s="643">
        <f>+'Tabela V'!$D$35</f>
        <v>0</v>
      </c>
      <c r="AF7" s="643">
        <f>+'Tabela V'!$D$36</f>
        <v>0</v>
      </c>
      <c r="AG7" s="643">
        <f>+'Tabela V'!$D$37</f>
        <v>0</v>
      </c>
      <c r="AH7" s="643">
        <f>+'Tabela V'!$D$38</f>
        <v>0</v>
      </c>
      <c r="AI7" s="643">
        <f>+'Tabela V'!$D$39</f>
        <v>0</v>
      </c>
      <c r="AJ7" s="643">
        <f>+'Tabela V'!$D$40</f>
        <v>0</v>
      </c>
      <c r="AK7" s="643">
        <f>+'Tabela V'!$D$41</f>
        <v>0</v>
      </c>
      <c r="AL7" s="643">
        <f>+'Tabela V'!$D$42</f>
        <v>0</v>
      </c>
      <c r="AM7" s="643">
        <f>+'Tabela V'!$D$43</f>
        <v>0</v>
      </c>
      <c r="AN7" s="643">
        <f>+'Tabela V'!$D$44</f>
        <v>0</v>
      </c>
      <c r="AO7" s="643">
        <f>+'Tabela V'!$D$45</f>
        <v>0</v>
      </c>
      <c r="AP7" s="643">
        <f>+'Tabela V'!$D$46</f>
        <v>0</v>
      </c>
      <c r="AQ7" s="643">
        <f>+'Tabela V'!$D$47</f>
        <v>0</v>
      </c>
      <c r="AR7" s="643">
        <f>+'Tabela V'!$D$48</f>
        <v>0</v>
      </c>
      <c r="AS7" s="643">
        <f>+'Tabela V'!$D$49</f>
        <v>0</v>
      </c>
      <c r="AT7" s="643">
        <f>+'Tabela V'!$D$50</f>
        <v>0</v>
      </c>
      <c r="AU7" s="643">
        <f>+'Tabela V'!$D$51</f>
        <v>0</v>
      </c>
      <c r="AV7" s="643">
        <f>+'Tabela V'!$D$52</f>
        <v>0</v>
      </c>
      <c r="AW7" s="643">
        <f>+'Tabela V'!$D$53</f>
        <v>0</v>
      </c>
    </row>
    <row r="8" spans="1:49" x14ac:dyDescent="0.2">
      <c r="A8" s="58"/>
      <c r="B8" s="58"/>
      <c r="C8" s="58"/>
      <c r="D8" s="58"/>
      <c r="E8" s="58">
        <f>SUM(E2:E7)</f>
        <v>0</v>
      </c>
      <c r="F8" s="58">
        <f>SUM(F2:F7)</f>
        <v>0</v>
      </c>
      <c r="G8" s="58">
        <f t="shared" ref="G8:H8" si="0">SUM(G2:G7)</f>
        <v>0</v>
      </c>
      <c r="H8" s="58">
        <f t="shared" si="0"/>
        <v>0</v>
      </c>
      <c r="I8" s="58">
        <f t="shared" ref="I8:AW8" si="1">SUM(I2:I7)</f>
        <v>0</v>
      </c>
      <c r="J8" s="58">
        <f t="shared" si="1"/>
        <v>0</v>
      </c>
      <c r="K8" s="58">
        <f t="shared" si="1"/>
        <v>0</v>
      </c>
      <c r="L8" s="58">
        <f t="shared" si="1"/>
        <v>0</v>
      </c>
      <c r="M8" s="58">
        <f t="shared" si="1"/>
        <v>0</v>
      </c>
      <c r="N8" s="58">
        <f t="shared" si="1"/>
        <v>0</v>
      </c>
      <c r="O8" s="58">
        <f t="shared" si="1"/>
        <v>0</v>
      </c>
      <c r="P8" s="58">
        <f t="shared" si="1"/>
        <v>0</v>
      </c>
      <c r="Q8" s="58">
        <f t="shared" si="1"/>
        <v>0</v>
      </c>
      <c r="R8" s="58">
        <f t="shared" si="1"/>
        <v>0</v>
      </c>
      <c r="S8" s="58">
        <f t="shared" si="1"/>
        <v>0</v>
      </c>
      <c r="T8" s="58">
        <f t="shared" si="1"/>
        <v>0</v>
      </c>
      <c r="U8" s="58">
        <f t="shared" si="1"/>
        <v>0</v>
      </c>
      <c r="V8" s="58">
        <f t="shared" si="1"/>
        <v>0</v>
      </c>
      <c r="W8" s="58">
        <f t="shared" si="1"/>
        <v>0</v>
      </c>
      <c r="X8" s="58">
        <f t="shared" si="1"/>
        <v>0</v>
      </c>
      <c r="Y8" s="58">
        <f t="shared" si="1"/>
        <v>0</v>
      </c>
      <c r="Z8" s="58">
        <f t="shared" si="1"/>
        <v>0</v>
      </c>
      <c r="AA8" s="58">
        <f t="shared" si="1"/>
        <v>0</v>
      </c>
      <c r="AB8" s="58">
        <f t="shared" si="1"/>
        <v>0</v>
      </c>
      <c r="AC8" s="58">
        <f t="shared" si="1"/>
        <v>0</v>
      </c>
      <c r="AD8" s="58">
        <f t="shared" si="1"/>
        <v>0</v>
      </c>
      <c r="AE8" s="58">
        <f t="shared" si="1"/>
        <v>0</v>
      </c>
      <c r="AF8" s="58">
        <f t="shared" si="1"/>
        <v>0</v>
      </c>
      <c r="AG8" s="58">
        <f t="shared" si="1"/>
        <v>0</v>
      </c>
      <c r="AH8" s="58">
        <f t="shared" si="1"/>
        <v>0</v>
      </c>
      <c r="AI8" s="58">
        <f t="shared" si="1"/>
        <v>0</v>
      </c>
      <c r="AJ8" s="58">
        <f t="shared" si="1"/>
        <v>0</v>
      </c>
      <c r="AK8" s="58">
        <f t="shared" si="1"/>
        <v>0</v>
      </c>
      <c r="AL8" s="58">
        <f t="shared" si="1"/>
        <v>0</v>
      </c>
      <c r="AM8" s="58">
        <f t="shared" si="1"/>
        <v>0</v>
      </c>
      <c r="AN8" s="58">
        <f t="shared" si="1"/>
        <v>0</v>
      </c>
      <c r="AO8" s="58">
        <f t="shared" si="1"/>
        <v>0</v>
      </c>
      <c r="AP8" s="58">
        <f t="shared" si="1"/>
        <v>0</v>
      </c>
      <c r="AQ8" s="58">
        <f t="shared" si="1"/>
        <v>0</v>
      </c>
      <c r="AR8" s="58">
        <f t="shared" si="1"/>
        <v>0</v>
      </c>
      <c r="AS8" s="58">
        <f t="shared" si="1"/>
        <v>0</v>
      </c>
      <c r="AT8" s="58">
        <f t="shared" si="1"/>
        <v>0</v>
      </c>
      <c r="AU8" s="58">
        <f t="shared" si="1"/>
        <v>0</v>
      </c>
      <c r="AV8" s="58">
        <f t="shared" si="1"/>
        <v>0</v>
      </c>
      <c r="AW8" s="58">
        <f t="shared" si="1"/>
        <v>0</v>
      </c>
    </row>
  </sheetData>
  <sheetProtection algorithmName="SHA-512" hashValue="hMgwLRFukV3uM/KvaBxvdSnNA6RWNge0m+VUm+Z5RncVmtgXrYlIMKxs2uAruWc+yvxX+vU3WR2C0t2HqbTt0w==" saltValue="nAc+UONb19pKjkrr3jkNSw==" spinCount="100000" sheet="1" objects="1" scenarios="1"/>
  <phoneticPr fontId="4" type="noConversion"/>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Uputstvo</vt:lpstr>
      <vt:lpstr>Tabela I</vt:lpstr>
      <vt:lpstr>tbl1Protok</vt:lpstr>
      <vt:lpstr>Tabela II</vt:lpstr>
      <vt:lpstr>tbl II</vt:lpstr>
      <vt:lpstr>Tabela III</vt:lpstr>
      <vt:lpstr>Tabela IIIa</vt:lpstr>
      <vt:lpstr>tblIIIa</vt:lpstr>
      <vt:lpstr>Tabela IV</vt:lpstr>
      <vt:lpstr>Tabela V</vt:lpstr>
      <vt:lpstr>Tabela VI</vt:lpstr>
      <vt:lpstr>tbl2_kvalitet_rada</vt:lpstr>
      <vt:lpstr>tbl10_ust_sud</vt:lpstr>
      <vt:lpstr>tbl9InicAkt</vt:lpstr>
      <vt:lpstr>'Tabela I'!Print_Area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2010-09-01T13:02:04Z</cp:lastPrinted>
  <dcterms:created xsi:type="dcterms:W3CDTF">2010-07-05T09:58:05Z</dcterms:created>
  <dcterms:modified xsi:type="dcterms:W3CDTF">2023-10-25T08:32:27Z</dcterms:modified>
</cp:coreProperties>
</file>