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AlgorithmName="SHA-512" workbookHashValue="dj4yTaVelXRW93QpGgQORT3o+c2Crjh9TArupDwhHHOIAkQ9RxrL1WFyF2Na24U+ohYIVNIk9Dyl8Hff2eKrxg==" workbookSaltValue="R2FltRiFq7aymn5VwN121Q==" workbookSpinCount="100000" lockStructure="1"/>
  <bookViews>
    <workbookView xWindow="0" yWindow="0" windowWidth="23040" windowHeight="9195" tabRatio="770"/>
  </bookViews>
  <sheets>
    <sheet name="Uputstvo" sheetId="28" r:id="rId1"/>
    <sheet name="Tabela I" sheetId="53" r:id="rId2"/>
    <sheet name="tbl I" sheetId="54" state="hidden" r:id="rId3"/>
    <sheet name="Tabela II" sheetId="9" r:id="rId4"/>
    <sheet name="tbl2_kvalitet_rada" sheetId="33" state="hidden" r:id="rId5"/>
    <sheet name="Tabela IIc" sheetId="49" r:id="rId6"/>
    <sheet name="tblIId" sheetId="50" state="hidden" r:id="rId7"/>
    <sheet name="Tabela III" sheetId="39" state="hidden" r:id="rId8"/>
    <sheet name="tbl10_ust_sud" sheetId="40" state="hidden" r:id="rId9"/>
  </sheets>
  <definedNames>
    <definedName name="_xlnm.Print_Area" localSheetId="1">'Tabela I'!$A$1:$AD$156</definedName>
    <definedName name="_xlnm.Print_Area" localSheetId="3">'Tabela II'!$A$1:$K$82</definedName>
    <definedName name="_xlnm.Print_Area" localSheetId="5">'Tabela IIc'!$A$1:$Q$168</definedName>
    <definedName name="_xlnm.Print_Area" localSheetId="7">'Tabela III'!$A$1:$F$29</definedName>
    <definedName name="_xlnm.Print_Area" localSheetId="2">'tbl I'!$B$1:$Q$72</definedName>
    <definedName name="_xlnm.Print_Area" localSheetId="6">tblIId!$A$1:$AA$67</definedName>
    <definedName name="_xlnm.Print_Area" localSheetId="0">Uputstvo!$A$1:$N$78</definedName>
  </definedNames>
  <calcPr calcId="162913"/>
</workbook>
</file>

<file path=xl/calcChain.xml><?xml version="1.0" encoding="utf-8"?>
<calcChain xmlns="http://schemas.openxmlformats.org/spreadsheetml/2006/main">
  <c r="V114" i="53" l="1"/>
  <c r="V113" i="53"/>
  <c r="U137" i="53" l="1"/>
  <c r="U134" i="53"/>
  <c r="U131" i="53"/>
  <c r="U128" i="53"/>
  <c r="U125" i="53"/>
  <c r="U122" i="53"/>
  <c r="U119" i="53"/>
  <c r="U116" i="53"/>
  <c r="U110" i="53"/>
  <c r="U113" i="53"/>
  <c r="V132" i="53" l="1"/>
  <c r="V131" i="53"/>
  <c r="V129" i="53"/>
  <c r="V128" i="53"/>
  <c r="V126" i="53"/>
  <c r="V125" i="53"/>
  <c r="V123" i="53"/>
  <c r="V122" i="53"/>
  <c r="V120" i="53"/>
  <c r="V119" i="53"/>
  <c r="V117" i="53"/>
  <c r="V116" i="53"/>
  <c r="U105" i="53"/>
  <c r="U14" i="53"/>
  <c r="U13" i="53"/>
  <c r="U12" i="53"/>
  <c r="U11" i="53"/>
  <c r="U10" i="53"/>
  <c r="Q9" i="49" l="1"/>
  <c r="F12" i="53" l="1"/>
  <c r="F13" i="53" l="1"/>
  <c r="F14" i="53"/>
  <c r="F15" i="53"/>
  <c r="F16" i="53"/>
  <c r="F17" i="53"/>
  <c r="F138" i="53" l="1"/>
  <c r="F137" i="53"/>
  <c r="F135" i="53"/>
  <c r="F134" i="53"/>
  <c r="F132" i="53"/>
  <c r="F131" i="53"/>
  <c r="F129" i="53"/>
  <c r="F128" i="53"/>
  <c r="F126" i="53"/>
  <c r="F125" i="53"/>
  <c r="F123" i="53"/>
  <c r="F122" i="53"/>
  <c r="F120" i="53"/>
  <c r="F119" i="53"/>
  <c r="F117" i="53"/>
  <c r="F116" i="53"/>
  <c r="F114" i="53"/>
  <c r="F113" i="53"/>
  <c r="F111" i="53"/>
  <c r="F18" i="53" l="1"/>
  <c r="F19" i="53"/>
  <c r="F20" i="53"/>
  <c r="F21" i="53"/>
  <c r="F22" i="53"/>
  <c r="F23" i="53"/>
  <c r="F24" i="53"/>
  <c r="F25" i="53"/>
  <c r="F26" i="53"/>
  <c r="F27" i="53"/>
  <c r="F28" i="53"/>
  <c r="F29" i="53"/>
  <c r="F30" i="53"/>
  <c r="F31" i="53"/>
  <c r="F32" i="53"/>
  <c r="F33" i="53"/>
  <c r="F34" i="53"/>
  <c r="F35" i="53"/>
  <c r="F36" i="53"/>
  <c r="F37" i="53"/>
  <c r="F38" i="53"/>
  <c r="F39" i="53"/>
  <c r="F40" i="53"/>
  <c r="F41" i="53"/>
  <c r="F42" i="53"/>
  <c r="F43" i="53"/>
  <c r="F44" i="53"/>
  <c r="F45" i="53"/>
  <c r="F46" i="53"/>
  <c r="F47" i="53"/>
  <c r="F48" i="53"/>
  <c r="F49" i="53"/>
  <c r="F50" i="53"/>
  <c r="F51" i="53"/>
  <c r="F52" i="53"/>
  <c r="F53" i="53"/>
  <c r="F54" i="53"/>
  <c r="F55" i="53"/>
  <c r="F56" i="53"/>
  <c r="F57" i="53"/>
  <c r="F58" i="53"/>
  <c r="F59" i="53"/>
  <c r="F60" i="53"/>
  <c r="F61" i="53"/>
  <c r="F62" i="53"/>
  <c r="F63" i="53"/>
  <c r="F64" i="53"/>
  <c r="F65" i="53"/>
  <c r="F66" i="53"/>
  <c r="F67" i="53"/>
  <c r="F68" i="53"/>
  <c r="F69" i="53"/>
  <c r="F70" i="53"/>
  <c r="F71" i="53"/>
  <c r="F72" i="53"/>
  <c r="F73" i="53"/>
  <c r="F74" i="53"/>
  <c r="F75" i="53"/>
  <c r="F76" i="53"/>
  <c r="F77" i="53"/>
  <c r="F78" i="53"/>
  <c r="F79" i="53"/>
  <c r="F80" i="53"/>
  <c r="F81" i="53"/>
  <c r="F82" i="53"/>
  <c r="F83" i="53"/>
  <c r="F84" i="53"/>
  <c r="F85" i="53"/>
  <c r="K31" i="33" l="1"/>
  <c r="K30" i="33"/>
  <c r="K29" i="33"/>
  <c r="K28" i="33"/>
  <c r="K27" i="33"/>
  <c r="K26" i="33"/>
  <c r="K25" i="33"/>
  <c r="K24" i="33"/>
  <c r="K23" i="33"/>
  <c r="K22" i="33"/>
  <c r="K21" i="33"/>
  <c r="K20" i="33"/>
  <c r="K19" i="33"/>
  <c r="K18" i="33"/>
  <c r="K17" i="33"/>
  <c r="K16" i="33"/>
  <c r="K15" i="33"/>
  <c r="K14" i="33"/>
  <c r="K13" i="33"/>
  <c r="K12" i="33"/>
  <c r="K11" i="33"/>
  <c r="K10" i="33"/>
  <c r="K9" i="33"/>
  <c r="K8" i="33"/>
  <c r="K7" i="33"/>
  <c r="K6" i="33"/>
  <c r="K5" i="33"/>
  <c r="K4" i="33"/>
  <c r="K3" i="33"/>
  <c r="K2" i="33"/>
  <c r="S79" i="50"/>
  <c r="T79" i="50"/>
  <c r="U79" i="50"/>
  <c r="V79" i="50"/>
  <c r="S80" i="50"/>
  <c r="T80" i="50"/>
  <c r="U80" i="50"/>
  <c r="V80" i="50"/>
  <c r="K32" i="33" l="1"/>
  <c r="G149" i="49"/>
  <c r="P149" i="49"/>
  <c r="Q149" i="49"/>
  <c r="R80" i="50" s="1"/>
  <c r="O149" i="49"/>
  <c r="N149" i="49"/>
  <c r="M149" i="49"/>
  <c r="Q142" i="49"/>
  <c r="R79" i="50" s="1"/>
  <c r="P142" i="49"/>
  <c r="O142" i="49"/>
  <c r="N142" i="49"/>
  <c r="M142" i="49"/>
  <c r="Q135" i="49"/>
  <c r="R78" i="50" s="1"/>
  <c r="P135" i="49"/>
  <c r="O135" i="49"/>
  <c r="N135" i="49"/>
  <c r="M135" i="49"/>
  <c r="Q128" i="49"/>
  <c r="R77" i="50" s="1"/>
  <c r="P128" i="49"/>
  <c r="O128" i="49"/>
  <c r="N128" i="49"/>
  <c r="M128" i="49"/>
  <c r="Q121" i="49"/>
  <c r="R76" i="50" s="1"/>
  <c r="P121" i="49"/>
  <c r="O121" i="49"/>
  <c r="N121" i="49"/>
  <c r="M121" i="49"/>
  <c r="Q114" i="49"/>
  <c r="R75" i="50" s="1"/>
  <c r="P114" i="49"/>
  <c r="O114" i="49"/>
  <c r="N114" i="49"/>
  <c r="M114" i="49"/>
  <c r="Q107" i="49"/>
  <c r="R74" i="50" s="1"/>
  <c r="P107" i="49"/>
  <c r="O107" i="49"/>
  <c r="N107" i="49"/>
  <c r="M107" i="49"/>
  <c r="Q100" i="49"/>
  <c r="R73" i="50" s="1"/>
  <c r="P100" i="49"/>
  <c r="O100" i="49"/>
  <c r="N100" i="49"/>
  <c r="M100" i="49"/>
  <c r="Q93" i="49"/>
  <c r="R72" i="50" s="1"/>
  <c r="P93" i="49"/>
  <c r="O93" i="49"/>
  <c r="N93" i="49"/>
  <c r="M93" i="49"/>
  <c r="O12" i="49"/>
  <c r="P12" i="49"/>
  <c r="O13" i="49"/>
  <c r="P13" i="49"/>
  <c r="O14" i="49"/>
  <c r="P14" i="49" s="1"/>
  <c r="O15" i="49"/>
  <c r="P15" i="49" s="1"/>
  <c r="O16" i="49"/>
  <c r="P16" i="49" s="1"/>
  <c r="O17" i="49"/>
  <c r="P17" i="49" s="1"/>
  <c r="O18" i="49"/>
  <c r="P18" i="49" s="1"/>
  <c r="O19" i="49"/>
  <c r="P19" i="49" s="1"/>
  <c r="O20" i="49"/>
  <c r="P20" i="49" s="1"/>
  <c r="O21" i="49"/>
  <c r="P21" i="49" s="1"/>
  <c r="O22" i="49"/>
  <c r="P22" i="49" s="1"/>
  <c r="O23" i="49"/>
  <c r="P23" i="49" s="1"/>
  <c r="O24" i="49"/>
  <c r="P24" i="49" s="1"/>
  <c r="O25" i="49"/>
  <c r="P25" i="49" s="1"/>
  <c r="O26" i="49"/>
  <c r="P26" i="49" s="1"/>
  <c r="O27" i="49"/>
  <c r="P27" i="49" s="1"/>
  <c r="O28" i="49"/>
  <c r="P28" i="49" s="1"/>
  <c r="O29" i="49"/>
  <c r="P29" i="49"/>
  <c r="O30" i="49"/>
  <c r="P30" i="49" s="1"/>
  <c r="O31" i="49"/>
  <c r="P31" i="49" s="1"/>
  <c r="O32" i="49"/>
  <c r="P32" i="49" s="1"/>
  <c r="O33" i="49"/>
  <c r="P33" i="49" s="1"/>
  <c r="O34" i="49"/>
  <c r="P34" i="49" s="1"/>
  <c r="O35" i="49"/>
  <c r="P35" i="49" s="1"/>
  <c r="O36" i="49"/>
  <c r="P36" i="49" s="1"/>
  <c r="O37" i="49"/>
  <c r="P37" i="49" s="1"/>
  <c r="O38" i="49"/>
  <c r="P38" i="49" s="1"/>
  <c r="O39" i="49"/>
  <c r="P39" i="49" s="1"/>
  <c r="O40" i="49"/>
  <c r="P40" i="49" s="1"/>
  <c r="O41" i="49"/>
  <c r="P41" i="49" s="1"/>
  <c r="O42" i="49"/>
  <c r="P42" i="49" s="1"/>
  <c r="O43" i="49"/>
  <c r="P43" i="49" s="1"/>
  <c r="O44" i="49"/>
  <c r="P44" i="49" s="1"/>
  <c r="O45" i="49"/>
  <c r="P45" i="49"/>
  <c r="O46" i="49"/>
  <c r="P46" i="49" s="1"/>
  <c r="O47" i="49"/>
  <c r="P47" i="49" s="1"/>
  <c r="O48" i="49"/>
  <c r="P48" i="49" s="1"/>
  <c r="O49" i="49"/>
  <c r="P49" i="49" s="1"/>
  <c r="O50" i="49"/>
  <c r="P50" i="49" s="1"/>
  <c r="O51" i="49"/>
  <c r="P51" i="49" s="1"/>
  <c r="O52" i="49"/>
  <c r="P52" i="49" s="1"/>
  <c r="O53" i="49"/>
  <c r="P53" i="49" s="1"/>
  <c r="O54" i="49"/>
  <c r="P54" i="49" s="1"/>
  <c r="O55" i="49"/>
  <c r="P55" i="49" s="1"/>
  <c r="O56" i="49"/>
  <c r="P56" i="49" s="1"/>
  <c r="O57" i="49"/>
  <c r="P57" i="49" s="1"/>
  <c r="O58" i="49"/>
  <c r="P58" i="49" s="1"/>
  <c r="O59" i="49"/>
  <c r="P59" i="49" s="1"/>
  <c r="O60" i="49"/>
  <c r="P60" i="49" s="1"/>
  <c r="M61" i="49"/>
  <c r="N61" i="49"/>
  <c r="O61" i="49"/>
  <c r="P61" i="49"/>
  <c r="Q61" i="49"/>
  <c r="R54" i="50" s="1"/>
  <c r="M62" i="49"/>
  <c r="N62" i="49"/>
  <c r="O62" i="49"/>
  <c r="P62" i="49"/>
  <c r="Q62" i="49"/>
  <c r="R55" i="50" s="1"/>
  <c r="M63" i="49"/>
  <c r="N63" i="49"/>
  <c r="O63" i="49"/>
  <c r="P63" i="49"/>
  <c r="Q63" i="49"/>
  <c r="R56" i="50" s="1"/>
  <c r="M64" i="49"/>
  <c r="N64" i="49"/>
  <c r="O64" i="49"/>
  <c r="P64" i="49"/>
  <c r="Q64" i="49"/>
  <c r="R57" i="50" s="1"/>
  <c r="M65" i="49"/>
  <c r="N65" i="49"/>
  <c r="O65" i="49"/>
  <c r="P65" i="49"/>
  <c r="Q65" i="49"/>
  <c r="R58" i="50" s="1"/>
  <c r="M66" i="49"/>
  <c r="N66" i="49"/>
  <c r="O66" i="49"/>
  <c r="P66" i="49"/>
  <c r="Q66" i="49"/>
  <c r="R59" i="50" s="1"/>
  <c r="M67" i="49"/>
  <c r="N67" i="49"/>
  <c r="O67" i="49"/>
  <c r="P67" i="49"/>
  <c r="Q67" i="49"/>
  <c r="R60" i="50" s="1"/>
  <c r="M68" i="49"/>
  <c r="N68" i="49"/>
  <c r="O68" i="49"/>
  <c r="P68" i="49"/>
  <c r="Q68" i="49"/>
  <c r="R61" i="50" s="1"/>
  <c r="M69" i="49"/>
  <c r="N69" i="49"/>
  <c r="O69" i="49"/>
  <c r="P69" i="49"/>
  <c r="Q69" i="49"/>
  <c r="R62" i="50" s="1"/>
  <c r="M70" i="49"/>
  <c r="N70" i="49"/>
  <c r="O70" i="49"/>
  <c r="P70" i="49"/>
  <c r="Q70" i="49"/>
  <c r="R63" i="50" s="1"/>
  <c r="M71" i="49"/>
  <c r="N71" i="49"/>
  <c r="O71" i="49"/>
  <c r="P71" i="49"/>
  <c r="Q71" i="49"/>
  <c r="R64" i="50" s="1"/>
  <c r="M72" i="49"/>
  <c r="N72" i="49"/>
  <c r="O72" i="49"/>
  <c r="P72" i="49"/>
  <c r="Q72" i="49"/>
  <c r="R65" i="50" s="1"/>
  <c r="M73" i="49"/>
  <c r="N73" i="49"/>
  <c r="O73" i="49"/>
  <c r="P73" i="49"/>
  <c r="Q73" i="49"/>
  <c r="R66" i="50" s="1"/>
  <c r="O11" i="49"/>
  <c r="P11" i="49" s="1"/>
  <c r="O10" i="49"/>
  <c r="P10" i="49" s="1"/>
  <c r="P9" i="49"/>
  <c r="O9" i="49"/>
  <c r="N9" i="49"/>
  <c r="M9" i="49"/>
  <c r="R2" i="50" l="1"/>
  <c r="O82" i="53" l="1"/>
  <c r="P82" i="53" s="1"/>
  <c r="V82" i="53" s="1"/>
  <c r="K41" i="9" l="1"/>
  <c r="K37" i="33" l="1"/>
  <c r="K38" i="33"/>
  <c r="K39" i="33"/>
  <c r="K40" i="33"/>
  <c r="K41" i="33"/>
  <c r="K42" i="33"/>
  <c r="K43" i="33"/>
  <c r="K44" i="33"/>
  <c r="K45" i="33"/>
  <c r="K46" i="33"/>
  <c r="K47" i="33"/>
  <c r="K48" i="33"/>
  <c r="K49" i="33"/>
  <c r="K50" i="33"/>
  <c r="K36" i="33"/>
  <c r="E37" i="33"/>
  <c r="F37" i="33"/>
  <c r="G37" i="33"/>
  <c r="H37" i="33"/>
  <c r="I37" i="33"/>
  <c r="J37" i="33"/>
  <c r="E38" i="33"/>
  <c r="F38" i="33"/>
  <c r="G38" i="33"/>
  <c r="H38" i="33"/>
  <c r="I38" i="33"/>
  <c r="J38" i="33"/>
  <c r="E39" i="33"/>
  <c r="F39" i="33"/>
  <c r="G39" i="33"/>
  <c r="H39" i="33"/>
  <c r="I39" i="33"/>
  <c r="J39" i="33"/>
  <c r="E40" i="33"/>
  <c r="F40" i="33"/>
  <c r="G40" i="33"/>
  <c r="H40" i="33"/>
  <c r="I40" i="33"/>
  <c r="J40" i="33"/>
  <c r="E41" i="33"/>
  <c r="F41" i="33"/>
  <c r="G41" i="33"/>
  <c r="H41" i="33"/>
  <c r="I41" i="33"/>
  <c r="J41" i="33"/>
  <c r="E42" i="33"/>
  <c r="F42" i="33"/>
  <c r="G42" i="33"/>
  <c r="H42" i="33"/>
  <c r="I42" i="33"/>
  <c r="J42" i="33"/>
  <c r="E43" i="33"/>
  <c r="F43" i="33"/>
  <c r="G43" i="33"/>
  <c r="H43" i="33"/>
  <c r="I43" i="33"/>
  <c r="J43" i="33"/>
  <c r="E44" i="33"/>
  <c r="F44" i="33"/>
  <c r="G44" i="33"/>
  <c r="H44" i="33"/>
  <c r="I44" i="33"/>
  <c r="J44" i="33"/>
  <c r="E45" i="33"/>
  <c r="F45" i="33"/>
  <c r="G45" i="33"/>
  <c r="H45" i="33"/>
  <c r="I45" i="33"/>
  <c r="J45" i="33"/>
  <c r="E46" i="33"/>
  <c r="F46" i="33"/>
  <c r="G46" i="33"/>
  <c r="H46" i="33"/>
  <c r="I46" i="33"/>
  <c r="J46" i="33"/>
  <c r="E47" i="33"/>
  <c r="F47" i="33"/>
  <c r="G47" i="33"/>
  <c r="H47" i="33"/>
  <c r="I47" i="33"/>
  <c r="J47" i="33"/>
  <c r="E48" i="33"/>
  <c r="F48" i="33"/>
  <c r="G48" i="33"/>
  <c r="H48" i="33"/>
  <c r="I48" i="33"/>
  <c r="J48" i="33"/>
  <c r="E49" i="33"/>
  <c r="F49" i="33"/>
  <c r="G49" i="33"/>
  <c r="H49" i="33"/>
  <c r="I49" i="33"/>
  <c r="J49" i="33"/>
  <c r="E50" i="33"/>
  <c r="F50" i="33"/>
  <c r="G50" i="33"/>
  <c r="H50" i="33"/>
  <c r="I50" i="33"/>
  <c r="J50" i="33"/>
  <c r="F36" i="33"/>
  <c r="G36" i="33"/>
  <c r="H36" i="33"/>
  <c r="I36" i="33"/>
  <c r="J36" i="33"/>
  <c r="E36" i="33"/>
  <c r="D37" i="33"/>
  <c r="D38" i="33"/>
  <c r="D39" i="33"/>
  <c r="D40" i="33"/>
  <c r="D41" i="33"/>
  <c r="D42" i="33"/>
  <c r="D43" i="33"/>
  <c r="D44" i="33"/>
  <c r="D45" i="33"/>
  <c r="D46" i="33"/>
  <c r="D47" i="33"/>
  <c r="D48" i="33"/>
  <c r="D49" i="33"/>
  <c r="D50" i="33"/>
  <c r="D36" i="33"/>
  <c r="C37" i="33"/>
  <c r="C38" i="33"/>
  <c r="C39" i="33"/>
  <c r="C40" i="33"/>
  <c r="C41" i="33"/>
  <c r="C42" i="33"/>
  <c r="C43" i="33"/>
  <c r="C44" i="33"/>
  <c r="C45" i="33"/>
  <c r="C46" i="33"/>
  <c r="C47" i="33"/>
  <c r="C48" i="33"/>
  <c r="C49" i="33"/>
  <c r="C50" i="33"/>
  <c r="C36" i="33"/>
  <c r="C63" i="9"/>
  <c r="F22" i="33"/>
  <c r="G22" i="33"/>
  <c r="H22" i="33"/>
  <c r="I22" i="33"/>
  <c r="J22" i="33"/>
  <c r="F23" i="33"/>
  <c r="G23" i="33"/>
  <c r="H23" i="33"/>
  <c r="I23" i="33"/>
  <c r="J23" i="33"/>
  <c r="F24" i="33"/>
  <c r="G24" i="33"/>
  <c r="H24" i="33"/>
  <c r="I24" i="33"/>
  <c r="J24" i="33"/>
  <c r="F25" i="33"/>
  <c r="G25" i="33"/>
  <c r="H25" i="33"/>
  <c r="I25" i="33"/>
  <c r="J25" i="33"/>
  <c r="F26" i="33"/>
  <c r="G26" i="33"/>
  <c r="H26" i="33"/>
  <c r="I26" i="33"/>
  <c r="J26" i="33"/>
  <c r="F27" i="33"/>
  <c r="G27" i="33"/>
  <c r="H27" i="33"/>
  <c r="I27" i="33"/>
  <c r="J27" i="33"/>
  <c r="F28" i="33"/>
  <c r="G28" i="33"/>
  <c r="H28" i="33"/>
  <c r="I28" i="33"/>
  <c r="J28" i="33"/>
  <c r="F29" i="33"/>
  <c r="G29" i="33"/>
  <c r="H29" i="33"/>
  <c r="I29" i="33"/>
  <c r="J29" i="33"/>
  <c r="F30" i="33"/>
  <c r="G30" i="33"/>
  <c r="H30" i="33"/>
  <c r="I30" i="33"/>
  <c r="J30" i="33"/>
  <c r="F31" i="33"/>
  <c r="G31" i="33"/>
  <c r="H31" i="33"/>
  <c r="I31" i="33"/>
  <c r="J31" i="33"/>
  <c r="E23" i="33"/>
  <c r="E24" i="33"/>
  <c r="E25" i="33"/>
  <c r="E26" i="33"/>
  <c r="E27" i="33"/>
  <c r="E28" i="33"/>
  <c r="E29" i="33"/>
  <c r="E30" i="33"/>
  <c r="E31" i="33"/>
  <c r="D30" i="33"/>
  <c r="D31" i="33"/>
  <c r="D29" i="33"/>
  <c r="D23" i="33"/>
  <c r="D24" i="33"/>
  <c r="D25" i="33"/>
  <c r="D26" i="33"/>
  <c r="D27" i="33"/>
  <c r="D28" i="33"/>
  <c r="B30" i="33"/>
  <c r="B31" i="33"/>
  <c r="B29" i="33"/>
  <c r="B28" i="33"/>
  <c r="A30" i="33"/>
  <c r="A31" i="33"/>
  <c r="A29" i="33"/>
  <c r="A28" i="33"/>
  <c r="E22" i="33" l="1"/>
  <c r="D22" i="33"/>
  <c r="B21" i="33"/>
  <c r="B22" i="33"/>
  <c r="B23" i="33"/>
  <c r="B24" i="33"/>
  <c r="B25" i="33"/>
  <c r="B26" i="33"/>
  <c r="B27" i="33"/>
  <c r="A22" i="33"/>
  <c r="A23" i="33"/>
  <c r="A24" i="33"/>
  <c r="A25" i="33"/>
  <c r="A26" i="33"/>
  <c r="A27" i="33"/>
  <c r="I41" i="9"/>
  <c r="H41" i="9"/>
  <c r="G41" i="9"/>
  <c r="F41" i="9"/>
  <c r="E41" i="9"/>
  <c r="D41" i="9"/>
  <c r="B41" i="9"/>
  <c r="L63" i="9"/>
  <c r="F29" i="9"/>
  <c r="E29" i="9"/>
  <c r="D29" i="9"/>
  <c r="B29" i="9"/>
  <c r="C39" i="9"/>
  <c r="J39" i="9" s="1"/>
  <c r="C38" i="9"/>
  <c r="J38" i="9" s="1"/>
  <c r="C37" i="9"/>
  <c r="J37" i="9" s="1"/>
  <c r="C36" i="9"/>
  <c r="J36" i="9" s="1"/>
  <c r="C35" i="9"/>
  <c r="J35" i="9" s="1"/>
  <c r="C34" i="9"/>
  <c r="J34" i="9" s="1"/>
  <c r="C33" i="9"/>
  <c r="J33" i="9" s="1"/>
  <c r="C32" i="9"/>
  <c r="J32" i="9" s="1"/>
  <c r="C31" i="9"/>
  <c r="J31" i="9" s="1"/>
  <c r="C30" i="9"/>
  <c r="J30" i="9" s="1"/>
  <c r="K29" i="9"/>
  <c r="I29" i="9"/>
  <c r="G29" i="9"/>
  <c r="H29" i="9"/>
  <c r="E63" i="9" l="1"/>
  <c r="F63" i="9"/>
  <c r="G63" i="9"/>
  <c r="H63" i="9"/>
  <c r="I63" i="9"/>
  <c r="J63" i="9"/>
  <c r="D81" i="9" l="1"/>
  <c r="K81" i="9" s="1"/>
  <c r="M81" i="9" s="1"/>
  <c r="D80" i="9"/>
  <c r="K80" i="9" s="1"/>
  <c r="M80" i="9" s="1"/>
  <c r="M79" i="9"/>
  <c r="D79" i="9"/>
  <c r="K79" i="9" s="1"/>
  <c r="D78" i="9"/>
  <c r="K78" i="9" s="1"/>
  <c r="M78" i="9" s="1"/>
  <c r="D77" i="9"/>
  <c r="K77" i="9" s="1"/>
  <c r="M77" i="9" s="1"/>
  <c r="D76" i="9"/>
  <c r="K76" i="9" s="1"/>
  <c r="M76" i="9" s="1"/>
  <c r="D75" i="9"/>
  <c r="K75" i="9" s="1"/>
  <c r="M75" i="9" s="1"/>
  <c r="D74" i="9"/>
  <c r="K74" i="9" s="1"/>
  <c r="M74" i="9" s="1"/>
  <c r="D73" i="9"/>
  <c r="K73" i="9" s="1"/>
  <c r="M73" i="9" s="1"/>
  <c r="D72" i="9"/>
  <c r="K72" i="9" s="1"/>
  <c r="M72" i="9" s="1"/>
  <c r="D71" i="9"/>
  <c r="K71" i="9" s="1"/>
  <c r="M71" i="9" s="1"/>
  <c r="D70" i="9"/>
  <c r="K70" i="9" s="1"/>
  <c r="M70" i="9" s="1"/>
  <c r="D69" i="9"/>
  <c r="K69" i="9" s="1"/>
  <c r="M69" i="9" s="1"/>
  <c r="D68" i="9"/>
  <c r="K68" i="9" s="1"/>
  <c r="M68" i="9" s="1"/>
  <c r="D67" i="9"/>
  <c r="D63" i="9" l="1"/>
  <c r="K67" i="9"/>
  <c r="M67" i="9" s="1"/>
  <c r="B50" i="33" l="1"/>
  <c r="B49" i="33"/>
  <c r="B48" i="33"/>
  <c r="A50" i="33"/>
  <c r="A49" i="33"/>
  <c r="A48" i="33"/>
  <c r="K51" i="33" l="1"/>
  <c r="F51" i="33" l="1"/>
  <c r="G51" i="33"/>
  <c r="H51" i="33"/>
  <c r="I51" i="33"/>
  <c r="J51" i="33"/>
  <c r="E51" i="33"/>
  <c r="D51" i="33"/>
  <c r="A37" i="33"/>
  <c r="B37" i="33"/>
  <c r="A38" i="33"/>
  <c r="B38" i="33"/>
  <c r="A39" i="33"/>
  <c r="B39" i="33"/>
  <c r="A40" i="33"/>
  <c r="B40" i="33"/>
  <c r="A41" i="33"/>
  <c r="B41" i="33"/>
  <c r="A42" i="33"/>
  <c r="B42" i="33"/>
  <c r="A43" i="33"/>
  <c r="B43" i="33"/>
  <c r="A44" i="33"/>
  <c r="B44" i="33"/>
  <c r="A45" i="33"/>
  <c r="B45" i="33"/>
  <c r="A46" i="33"/>
  <c r="B46" i="33"/>
  <c r="A47" i="33"/>
  <c r="B47" i="33"/>
  <c r="B36" i="33"/>
  <c r="A36" i="33"/>
  <c r="J5" i="33" l="1"/>
  <c r="I5" i="33"/>
  <c r="H5" i="33"/>
  <c r="G5" i="33"/>
  <c r="F5" i="33"/>
  <c r="E5" i="33"/>
  <c r="D5" i="33"/>
  <c r="B5" i="33"/>
  <c r="A5" i="33"/>
  <c r="D80" i="50" l="1"/>
  <c r="E80" i="50"/>
  <c r="D79" i="50"/>
  <c r="E79" i="50"/>
  <c r="D78" i="50"/>
  <c r="E78" i="50"/>
  <c r="D77" i="50"/>
  <c r="E77" i="50"/>
  <c r="D76" i="50"/>
  <c r="E76" i="50"/>
  <c r="D75" i="50"/>
  <c r="E75" i="50"/>
  <c r="D74" i="50"/>
  <c r="E74" i="50"/>
  <c r="D73" i="50"/>
  <c r="E73" i="50"/>
  <c r="D72" i="50"/>
  <c r="E72" i="50"/>
  <c r="D71" i="50"/>
  <c r="E71" i="50"/>
  <c r="E4" i="50"/>
  <c r="F4" i="50"/>
  <c r="H4" i="50"/>
  <c r="I4" i="50"/>
  <c r="J4" i="50"/>
  <c r="K4" i="50"/>
  <c r="L4" i="50"/>
  <c r="M4" i="50"/>
  <c r="E5" i="50"/>
  <c r="F5" i="50"/>
  <c r="H5" i="50"/>
  <c r="I5" i="50"/>
  <c r="J5" i="50"/>
  <c r="K5" i="50"/>
  <c r="L5" i="50"/>
  <c r="M5" i="50"/>
  <c r="E6" i="50"/>
  <c r="F6" i="50"/>
  <c r="H6" i="50"/>
  <c r="I6" i="50"/>
  <c r="J6" i="50"/>
  <c r="K6" i="50"/>
  <c r="L6" i="50"/>
  <c r="M6" i="50"/>
  <c r="E7" i="50"/>
  <c r="F7" i="50"/>
  <c r="H7" i="50"/>
  <c r="I7" i="50"/>
  <c r="J7" i="50"/>
  <c r="K7" i="50"/>
  <c r="L7" i="50"/>
  <c r="M7" i="50"/>
  <c r="E8" i="50"/>
  <c r="F8" i="50"/>
  <c r="H8" i="50"/>
  <c r="I8" i="50"/>
  <c r="J8" i="50"/>
  <c r="K8" i="50"/>
  <c r="L8" i="50"/>
  <c r="M8" i="50"/>
  <c r="E9" i="50"/>
  <c r="F9" i="50"/>
  <c r="H9" i="50"/>
  <c r="I9" i="50"/>
  <c r="J9" i="50"/>
  <c r="K9" i="50"/>
  <c r="L9" i="50"/>
  <c r="M9" i="50"/>
  <c r="E10" i="50"/>
  <c r="F10" i="50"/>
  <c r="H10" i="50"/>
  <c r="I10" i="50"/>
  <c r="J10" i="50"/>
  <c r="K10" i="50"/>
  <c r="L10" i="50"/>
  <c r="M10" i="50"/>
  <c r="E11" i="50"/>
  <c r="F11" i="50"/>
  <c r="H11" i="50"/>
  <c r="I11" i="50"/>
  <c r="J11" i="50"/>
  <c r="K11" i="50"/>
  <c r="L11" i="50"/>
  <c r="M11" i="50"/>
  <c r="E12" i="50"/>
  <c r="F12" i="50"/>
  <c r="H12" i="50"/>
  <c r="I12" i="50"/>
  <c r="J12" i="50"/>
  <c r="K12" i="50"/>
  <c r="L12" i="50"/>
  <c r="M12" i="50"/>
  <c r="E13" i="50"/>
  <c r="F13" i="50"/>
  <c r="H13" i="50"/>
  <c r="I13" i="50"/>
  <c r="J13" i="50"/>
  <c r="K13" i="50"/>
  <c r="L13" i="50"/>
  <c r="M13" i="50"/>
  <c r="E14" i="50"/>
  <c r="F14" i="50"/>
  <c r="H14" i="50"/>
  <c r="I14" i="50"/>
  <c r="J14" i="50"/>
  <c r="K14" i="50"/>
  <c r="L14" i="50"/>
  <c r="M14" i="50"/>
  <c r="E15" i="50"/>
  <c r="F15" i="50"/>
  <c r="H15" i="50"/>
  <c r="I15" i="50"/>
  <c r="J15" i="50"/>
  <c r="K15" i="50"/>
  <c r="L15" i="50"/>
  <c r="M15" i="50"/>
  <c r="E16" i="50"/>
  <c r="F16" i="50"/>
  <c r="H16" i="50"/>
  <c r="I16" i="50"/>
  <c r="J16" i="50"/>
  <c r="K16" i="50"/>
  <c r="L16" i="50"/>
  <c r="M16" i="50"/>
  <c r="E17" i="50"/>
  <c r="F17" i="50"/>
  <c r="H17" i="50"/>
  <c r="I17" i="50"/>
  <c r="J17" i="50"/>
  <c r="K17" i="50"/>
  <c r="L17" i="50"/>
  <c r="M17" i="50"/>
  <c r="E18" i="50"/>
  <c r="F18" i="50"/>
  <c r="H18" i="50"/>
  <c r="I18" i="50"/>
  <c r="J18" i="50"/>
  <c r="K18" i="50"/>
  <c r="L18" i="50"/>
  <c r="M18" i="50"/>
  <c r="E19" i="50"/>
  <c r="F19" i="50"/>
  <c r="H19" i="50"/>
  <c r="I19" i="50"/>
  <c r="J19" i="50"/>
  <c r="K19" i="50"/>
  <c r="L19" i="50"/>
  <c r="M19" i="50"/>
  <c r="E20" i="50"/>
  <c r="F20" i="50"/>
  <c r="H20" i="50"/>
  <c r="I20" i="50"/>
  <c r="J20" i="50"/>
  <c r="K20" i="50"/>
  <c r="L20" i="50"/>
  <c r="M20" i="50"/>
  <c r="E21" i="50"/>
  <c r="F21" i="50"/>
  <c r="H21" i="50"/>
  <c r="I21" i="50"/>
  <c r="J21" i="50"/>
  <c r="K21" i="50"/>
  <c r="L21" i="50"/>
  <c r="M21" i="50"/>
  <c r="E22" i="50"/>
  <c r="F22" i="50"/>
  <c r="H22" i="50"/>
  <c r="I22" i="50"/>
  <c r="J22" i="50"/>
  <c r="K22" i="50"/>
  <c r="L22" i="50"/>
  <c r="M22" i="50"/>
  <c r="E23" i="50"/>
  <c r="F23" i="50"/>
  <c r="H23" i="50"/>
  <c r="I23" i="50"/>
  <c r="J23" i="50"/>
  <c r="K23" i="50"/>
  <c r="L23" i="50"/>
  <c r="M23" i="50"/>
  <c r="E24" i="50"/>
  <c r="F24" i="50"/>
  <c r="H24" i="50"/>
  <c r="I24" i="50"/>
  <c r="J24" i="50"/>
  <c r="K24" i="50"/>
  <c r="L24" i="50"/>
  <c r="M24" i="50"/>
  <c r="E25" i="50"/>
  <c r="F25" i="50"/>
  <c r="H25" i="50"/>
  <c r="I25" i="50"/>
  <c r="J25" i="50"/>
  <c r="K25" i="50"/>
  <c r="L25" i="50"/>
  <c r="M25" i="50"/>
  <c r="E26" i="50"/>
  <c r="F26" i="50"/>
  <c r="H26" i="50"/>
  <c r="I26" i="50"/>
  <c r="J26" i="50"/>
  <c r="K26" i="50"/>
  <c r="L26" i="50"/>
  <c r="M26" i="50"/>
  <c r="E27" i="50"/>
  <c r="F27" i="50"/>
  <c r="H27" i="50"/>
  <c r="I27" i="50"/>
  <c r="J27" i="50"/>
  <c r="K27" i="50"/>
  <c r="L27" i="50"/>
  <c r="M27" i="50"/>
  <c r="E28" i="50"/>
  <c r="F28" i="50"/>
  <c r="H28" i="50"/>
  <c r="I28" i="50"/>
  <c r="J28" i="50"/>
  <c r="K28" i="50"/>
  <c r="L28" i="50"/>
  <c r="M28" i="50"/>
  <c r="E29" i="50"/>
  <c r="F29" i="50"/>
  <c r="H29" i="50"/>
  <c r="I29" i="50"/>
  <c r="J29" i="50"/>
  <c r="K29" i="50"/>
  <c r="L29" i="50"/>
  <c r="M29" i="50"/>
  <c r="E30" i="50"/>
  <c r="F30" i="50"/>
  <c r="H30" i="50"/>
  <c r="I30" i="50"/>
  <c r="J30" i="50"/>
  <c r="K30" i="50"/>
  <c r="L30" i="50"/>
  <c r="M30" i="50"/>
  <c r="E31" i="50"/>
  <c r="F31" i="50"/>
  <c r="H31" i="50"/>
  <c r="I31" i="50"/>
  <c r="J31" i="50"/>
  <c r="K31" i="50"/>
  <c r="L31" i="50"/>
  <c r="M31" i="50"/>
  <c r="E32" i="50"/>
  <c r="F32" i="50"/>
  <c r="H32" i="50"/>
  <c r="I32" i="50"/>
  <c r="J32" i="50"/>
  <c r="K32" i="50"/>
  <c r="L32" i="50"/>
  <c r="M32" i="50"/>
  <c r="E33" i="50"/>
  <c r="F33" i="50"/>
  <c r="H33" i="50"/>
  <c r="I33" i="50"/>
  <c r="J33" i="50"/>
  <c r="K33" i="50"/>
  <c r="L33" i="50"/>
  <c r="M33" i="50"/>
  <c r="E34" i="50"/>
  <c r="F34" i="50"/>
  <c r="H34" i="50"/>
  <c r="I34" i="50"/>
  <c r="J34" i="50"/>
  <c r="K34" i="50"/>
  <c r="L34" i="50"/>
  <c r="M34" i="50"/>
  <c r="E35" i="50"/>
  <c r="F35" i="50"/>
  <c r="H35" i="50"/>
  <c r="I35" i="50"/>
  <c r="J35" i="50"/>
  <c r="K35" i="50"/>
  <c r="L35" i="50"/>
  <c r="M35" i="50"/>
  <c r="E36" i="50"/>
  <c r="F36" i="50"/>
  <c r="H36" i="50"/>
  <c r="I36" i="50"/>
  <c r="J36" i="50"/>
  <c r="K36" i="50"/>
  <c r="L36" i="50"/>
  <c r="M36" i="50"/>
  <c r="E37" i="50"/>
  <c r="F37" i="50"/>
  <c r="H37" i="50"/>
  <c r="I37" i="50"/>
  <c r="J37" i="50"/>
  <c r="K37" i="50"/>
  <c r="L37" i="50"/>
  <c r="M37" i="50"/>
  <c r="E38" i="50"/>
  <c r="F38" i="50"/>
  <c r="H38" i="50"/>
  <c r="I38" i="50"/>
  <c r="J38" i="50"/>
  <c r="K38" i="50"/>
  <c r="L38" i="50"/>
  <c r="M38" i="50"/>
  <c r="E39" i="50"/>
  <c r="F39" i="50"/>
  <c r="H39" i="50"/>
  <c r="I39" i="50"/>
  <c r="J39" i="50"/>
  <c r="K39" i="50"/>
  <c r="L39" i="50"/>
  <c r="M39" i="50"/>
  <c r="E40" i="50"/>
  <c r="F40" i="50"/>
  <c r="H40" i="50"/>
  <c r="I40" i="50"/>
  <c r="J40" i="50"/>
  <c r="K40" i="50"/>
  <c r="L40" i="50"/>
  <c r="M40" i="50"/>
  <c r="E41" i="50"/>
  <c r="F41" i="50"/>
  <c r="H41" i="50"/>
  <c r="I41" i="50"/>
  <c r="J41" i="50"/>
  <c r="K41" i="50"/>
  <c r="L41" i="50"/>
  <c r="M41" i="50"/>
  <c r="E42" i="50"/>
  <c r="F42" i="50"/>
  <c r="H42" i="50"/>
  <c r="I42" i="50"/>
  <c r="J42" i="50"/>
  <c r="K42" i="50"/>
  <c r="L42" i="50"/>
  <c r="M42" i="50"/>
  <c r="E43" i="50"/>
  <c r="F43" i="50"/>
  <c r="H43" i="50"/>
  <c r="I43" i="50"/>
  <c r="J43" i="50"/>
  <c r="K43" i="50"/>
  <c r="L43" i="50"/>
  <c r="M43" i="50"/>
  <c r="E44" i="50"/>
  <c r="F44" i="50"/>
  <c r="H44" i="50"/>
  <c r="I44" i="50"/>
  <c r="J44" i="50"/>
  <c r="K44" i="50"/>
  <c r="L44" i="50"/>
  <c r="M44" i="50"/>
  <c r="E45" i="50"/>
  <c r="F45" i="50"/>
  <c r="H45" i="50"/>
  <c r="I45" i="50"/>
  <c r="J45" i="50"/>
  <c r="K45" i="50"/>
  <c r="L45" i="50"/>
  <c r="M45" i="50"/>
  <c r="E46" i="50"/>
  <c r="F46" i="50"/>
  <c r="H46" i="50"/>
  <c r="I46" i="50"/>
  <c r="J46" i="50"/>
  <c r="K46" i="50"/>
  <c r="L46" i="50"/>
  <c r="M46" i="50"/>
  <c r="E47" i="50"/>
  <c r="F47" i="50"/>
  <c r="H47" i="50"/>
  <c r="I47" i="50"/>
  <c r="J47" i="50"/>
  <c r="K47" i="50"/>
  <c r="L47" i="50"/>
  <c r="M47" i="50"/>
  <c r="E48" i="50"/>
  <c r="F48" i="50"/>
  <c r="H48" i="50"/>
  <c r="I48" i="50"/>
  <c r="J48" i="50"/>
  <c r="K48" i="50"/>
  <c r="L48" i="50"/>
  <c r="M48" i="50"/>
  <c r="E49" i="50"/>
  <c r="F49" i="50"/>
  <c r="H49" i="50"/>
  <c r="I49" i="50"/>
  <c r="J49" i="50"/>
  <c r="K49" i="50"/>
  <c r="L49" i="50"/>
  <c r="M49" i="50"/>
  <c r="E50" i="50"/>
  <c r="F50" i="50"/>
  <c r="H50" i="50"/>
  <c r="I50" i="50"/>
  <c r="J50" i="50"/>
  <c r="K50" i="50"/>
  <c r="L50" i="50"/>
  <c r="M50" i="50"/>
  <c r="E51" i="50"/>
  <c r="F51" i="50"/>
  <c r="H51" i="50"/>
  <c r="I51" i="50"/>
  <c r="J51" i="50"/>
  <c r="K51" i="50"/>
  <c r="L51" i="50"/>
  <c r="M51" i="50"/>
  <c r="E52" i="50"/>
  <c r="F52" i="50"/>
  <c r="H52" i="50"/>
  <c r="I52" i="50"/>
  <c r="J52" i="50"/>
  <c r="K52" i="50"/>
  <c r="L52" i="50"/>
  <c r="M52" i="50"/>
  <c r="E53" i="50"/>
  <c r="F53" i="50"/>
  <c r="H53" i="50"/>
  <c r="I53" i="50"/>
  <c r="J53" i="50"/>
  <c r="K53" i="50"/>
  <c r="L53" i="50"/>
  <c r="M53" i="50"/>
  <c r="E54" i="50"/>
  <c r="F54" i="50"/>
  <c r="H54" i="50"/>
  <c r="I54" i="50"/>
  <c r="J54" i="50"/>
  <c r="K54" i="50"/>
  <c r="L54" i="50"/>
  <c r="M54" i="50"/>
  <c r="E55" i="50"/>
  <c r="F55" i="50"/>
  <c r="H55" i="50"/>
  <c r="I55" i="50"/>
  <c r="J55" i="50"/>
  <c r="K55" i="50"/>
  <c r="L55" i="50"/>
  <c r="M55" i="50"/>
  <c r="E56" i="50"/>
  <c r="F56" i="50"/>
  <c r="H56" i="50"/>
  <c r="I56" i="50"/>
  <c r="J56" i="50"/>
  <c r="K56" i="50"/>
  <c r="L56" i="50"/>
  <c r="M56" i="50"/>
  <c r="E57" i="50"/>
  <c r="F57" i="50"/>
  <c r="H57" i="50"/>
  <c r="I57" i="50"/>
  <c r="J57" i="50"/>
  <c r="K57" i="50"/>
  <c r="L57" i="50"/>
  <c r="M57" i="50"/>
  <c r="E58" i="50"/>
  <c r="F58" i="50"/>
  <c r="H58" i="50"/>
  <c r="I58" i="50"/>
  <c r="J58" i="50"/>
  <c r="K58" i="50"/>
  <c r="L58" i="50"/>
  <c r="M58" i="50"/>
  <c r="E59" i="50"/>
  <c r="F59" i="50"/>
  <c r="H59" i="50"/>
  <c r="I59" i="50"/>
  <c r="J59" i="50"/>
  <c r="K59" i="50"/>
  <c r="L59" i="50"/>
  <c r="M59" i="50"/>
  <c r="E60" i="50"/>
  <c r="F60" i="50"/>
  <c r="H60" i="50"/>
  <c r="I60" i="50"/>
  <c r="J60" i="50"/>
  <c r="K60" i="50"/>
  <c r="L60" i="50"/>
  <c r="M60" i="50"/>
  <c r="E61" i="50"/>
  <c r="F61" i="50"/>
  <c r="H61" i="50"/>
  <c r="I61" i="50"/>
  <c r="J61" i="50"/>
  <c r="K61" i="50"/>
  <c r="L61" i="50"/>
  <c r="M61" i="50"/>
  <c r="C62" i="50"/>
  <c r="D62" i="50"/>
  <c r="E62" i="50"/>
  <c r="F62" i="50"/>
  <c r="H62" i="50"/>
  <c r="I62" i="50"/>
  <c r="J62" i="50"/>
  <c r="K62" i="50"/>
  <c r="L62" i="50"/>
  <c r="M62" i="50"/>
  <c r="C63" i="50"/>
  <c r="D63" i="50"/>
  <c r="E63" i="50"/>
  <c r="F63" i="50"/>
  <c r="H63" i="50"/>
  <c r="I63" i="50"/>
  <c r="J63" i="50"/>
  <c r="K63" i="50"/>
  <c r="L63" i="50"/>
  <c r="M63" i="50"/>
  <c r="C64" i="50"/>
  <c r="D64" i="50"/>
  <c r="E64" i="50"/>
  <c r="F64" i="50"/>
  <c r="H64" i="50"/>
  <c r="I64" i="50"/>
  <c r="J64" i="50"/>
  <c r="K64" i="50"/>
  <c r="L64" i="50"/>
  <c r="M64" i="50"/>
  <c r="C65" i="50"/>
  <c r="D65" i="50"/>
  <c r="E65" i="50"/>
  <c r="F65" i="50"/>
  <c r="H65" i="50"/>
  <c r="I65" i="50"/>
  <c r="J65" i="50"/>
  <c r="K65" i="50"/>
  <c r="L65" i="50"/>
  <c r="M65" i="50"/>
  <c r="C66" i="50"/>
  <c r="D66" i="50"/>
  <c r="E66" i="50"/>
  <c r="F66" i="50"/>
  <c r="H66" i="50"/>
  <c r="I66" i="50"/>
  <c r="J66" i="50"/>
  <c r="K66" i="50"/>
  <c r="L66" i="50"/>
  <c r="M66" i="50"/>
  <c r="E3" i="50"/>
  <c r="F3" i="50"/>
  <c r="H3" i="50"/>
  <c r="I3" i="50"/>
  <c r="J3" i="50"/>
  <c r="K3" i="50"/>
  <c r="L3" i="50"/>
  <c r="M3" i="50"/>
  <c r="F2" i="50"/>
  <c r="H2" i="50"/>
  <c r="I2" i="50"/>
  <c r="J2" i="50"/>
  <c r="K2" i="50"/>
  <c r="L2" i="50"/>
  <c r="M2" i="50"/>
  <c r="E2" i="50"/>
  <c r="A72" i="50"/>
  <c r="B72" i="50"/>
  <c r="A73" i="50"/>
  <c r="B73" i="50"/>
  <c r="A74" i="50"/>
  <c r="B74" i="50"/>
  <c r="A75" i="50"/>
  <c r="B75" i="50"/>
  <c r="A76" i="50"/>
  <c r="B76" i="50"/>
  <c r="A77" i="50"/>
  <c r="B77" i="50"/>
  <c r="A78" i="50"/>
  <c r="B78" i="50"/>
  <c r="A79" i="50"/>
  <c r="B79" i="50"/>
  <c r="A80" i="50"/>
  <c r="B80" i="50"/>
  <c r="B71" i="50"/>
  <c r="A71" i="50"/>
  <c r="B3" i="50"/>
  <c r="B4" i="50"/>
  <c r="B5" i="50"/>
  <c r="B6" i="50"/>
  <c r="B7" i="50"/>
  <c r="B8" i="50"/>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2" i="50"/>
  <c r="A3" i="50"/>
  <c r="A4" i="50"/>
  <c r="A5" i="50"/>
  <c r="A6" i="50"/>
  <c r="A7" i="50"/>
  <c r="A8" i="50"/>
  <c r="A9" i="50"/>
  <c r="A10" i="50"/>
  <c r="A11" i="50"/>
  <c r="A12" i="50"/>
  <c r="A13" i="50"/>
  <c r="A14" i="50"/>
  <c r="A15" i="50"/>
  <c r="A16" i="50"/>
  <c r="A17" i="50"/>
  <c r="A18" i="50"/>
  <c r="A19" i="50"/>
  <c r="A20" i="50"/>
  <c r="A21" i="50"/>
  <c r="A22" i="50"/>
  <c r="A23" i="50"/>
  <c r="A24" i="50"/>
  <c r="A25" i="50"/>
  <c r="A26" i="50"/>
  <c r="A27" i="50"/>
  <c r="A28" i="50"/>
  <c r="A29" i="50"/>
  <c r="A30" i="50"/>
  <c r="A31" i="50"/>
  <c r="A32" i="50"/>
  <c r="A33" i="50"/>
  <c r="A34" i="50"/>
  <c r="A35" i="50"/>
  <c r="A36" i="50"/>
  <c r="A37" i="50"/>
  <c r="A38" i="50"/>
  <c r="A39" i="50"/>
  <c r="A40" i="50"/>
  <c r="A41" i="50"/>
  <c r="A42" i="50"/>
  <c r="A43" i="50"/>
  <c r="A44" i="50"/>
  <c r="A45" i="50"/>
  <c r="A46" i="50"/>
  <c r="A47" i="50"/>
  <c r="A48" i="50"/>
  <c r="A49" i="50"/>
  <c r="A50" i="50"/>
  <c r="A51" i="50"/>
  <c r="A52" i="50"/>
  <c r="A53" i="50"/>
  <c r="A54" i="50"/>
  <c r="A55" i="50"/>
  <c r="A56" i="50"/>
  <c r="A57" i="50"/>
  <c r="A58" i="50"/>
  <c r="A59" i="50"/>
  <c r="A60" i="50"/>
  <c r="A61" i="50"/>
  <c r="A62" i="50"/>
  <c r="A63" i="50"/>
  <c r="A64" i="50"/>
  <c r="A65" i="50"/>
  <c r="A66" i="50"/>
  <c r="A2" i="50"/>
  <c r="B11" i="49"/>
  <c r="C4" i="50" s="1"/>
  <c r="C11" i="49"/>
  <c r="D4" i="50" s="1"/>
  <c r="B12" i="49"/>
  <c r="C5" i="50" s="1"/>
  <c r="C12" i="49"/>
  <c r="D5" i="50" s="1"/>
  <c r="B13" i="49"/>
  <c r="C6" i="50" s="1"/>
  <c r="C13" i="49"/>
  <c r="D6" i="50" s="1"/>
  <c r="B14" i="49"/>
  <c r="C7" i="50" s="1"/>
  <c r="C14" i="49"/>
  <c r="D7" i="50" s="1"/>
  <c r="B15" i="49"/>
  <c r="C8" i="50" s="1"/>
  <c r="C15" i="49"/>
  <c r="D8" i="50" s="1"/>
  <c r="B16" i="49"/>
  <c r="C9" i="50" s="1"/>
  <c r="C16" i="49"/>
  <c r="D9" i="50" s="1"/>
  <c r="B17" i="49"/>
  <c r="C10" i="50" s="1"/>
  <c r="C17" i="49"/>
  <c r="D10" i="50" s="1"/>
  <c r="B18" i="49"/>
  <c r="C11" i="50" s="1"/>
  <c r="C18" i="49"/>
  <c r="D11" i="50" s="1"/>
  <c r="B19" i="49"/>
  <c r="C12" i="50" s="1"/>
  <c r="C19" i="49"/>
  <c r="D12" i="50" s="1"/>
  <c r="B20" i="49"/>
  <c r="C13" i="50" s="1"/>
  <c r="C20" i="49"/>
  <c r="D13" i="50" s="1"/>
  <c r="B21" i="49"/>
  <c r="C14" i="50" s="1"/>
  <c r="C21" i="49"/>
  <c r="D14" i="50" s="1"/>
  <c r="B22" i="49"/>
  <c r="C15" i="50" s="1"/>
  <c r="C22" i="49"/>
  <c r="D15" i="50" s="1"/>
  <c r="B23" i="49"/>
  <c r="C16" i="50" s="1"/>
  <c r="C23" i="49"/>
  <c r="D16" i="50" s="1"/>
  <c r="B24" i="49"/>
  <c r="C17" i="50" s="1"/>
  <c r="C24" i="49"/>
  <c r="D17" i="50" s="1"/>
  <c r="B25" i="49"/>
  <c r="C18" i="50" s="1"/>
  <c r="C25" i="49"/>
  <c r="D18" i="50" s="1"/>
  <c r="B26" i="49"/>
  <c r="C19" i="50" s="1"/>
  <c r="C26" i="49"/>
  <c r="D19" i="50" s="1"/>
  <c r="B27" i="49"/>
  <c r="C20" i="50" s="1"/>
  <c r="C27" i="49"/>
  <c r="D20" i="50" s="1"/>
  <c r="B28" i="49"/>
  <c r="C21" i="50" s="1"/>
  <c r="C28" i="49"/>
  <c r="D21" i="50" s="1"/>
  <c r="B29" i="49"/>
  <c r="C22" i="50" s="1"/>
  <c r="C29" i="49"/>
  <c r="D22" i="50" s="1"/>
  <c r="B30" i="49"/>
  <c r="C23" i="50" s="1"/>
  <c r="C30" i="49"/>
  <c r="D23" i="50" s="1"/>
  <c r="B31" i="49"/>
  <c r="C24" i="50" s="1"/>
  <c r="C31" i="49"/>
  <c r="D24" i="50" s="1"/>
  <c r="B32" i="49"/>
  <c r="C25" i="50" s="1"/>
  <c r="C32" i="49"/>
  <c r="D25" i="50" s="1"/>
  <c r="B33" i="49"/>
  <c r="C26" i="50" s="1"/>
  <c r="C33" i="49"/>
  <c r="D26" i="50" s="1"/>
  <c r="B34" i="49"/>
  <c r="C27" i="50" s="1"/>
  <c r="C34" i="49"/>
  <c r="D27" i="50" s="1"/>
  <c r="B35" i="49"/>
  <c r="C28" i="50" s="1"/>
  <c r="C35" i="49"/>
  <c r="D28" i="50" s="1"/>
  <c r="B36" i="49"/>
  <c r="C29" i="50" s="1"/>
  <c r="C36" i="49"/>
  <c r="D29" i="50" s="1"/>
  <c r="B37" i="49"/>
  <c r="C30" i="50" s="1"/>
  <c r="C37" i="49"/>
  <c r="D30" i="50" s="1"/>
  <c r="B38" i="49"/>
  <c r="C31" i="50" s="1"/>
  <c r="C38" i="49"/>
  <c r="D31" i="50" s="1"/>
  <c r="B39" i="49"/>
  <c r="C32" i="50" s="1"/>
  <c r="C39" i="49"/>
  <c r="D32" i="50" s="1"/>
  <c r="B40" i="49"/>
  <c r="C33" i="50" s="1"/>
  <c r="C40" i="49"/>
  <c r="D33" i="50" s="1"/>
  <c r="B41" i="49"/>
  <c r="C34" i="50" s="1"/>
  <c r="C41" i="49"/>
  <c r="D34" i="50" s="1"/>
  <c r="B42" i="49"/>
  <c r="C35" i="50" s="1"/>
  <c r="C42" i="49"/>
  <c r="D35" i="50" s="1"/>
  <c r="B43" i="49"/>
  <c r="C36" i="50" s="1"/>
  <c r="C43" i="49"/>
  <c r="D36" i="50" s="1"/>
  <c r="B44" i="49"/>
  <c r="C37" i="50" s="1"/>
  <c r="C44" i="49"/>
  <c r="D37" i="50" s="1"/>
  <c r="B45" i="49"/>
  <c r="C38" i="50" s="1"/>
  <c r="C45" i="49"/>
  <c r="D38" i="50" s="1"/>
  <c r="B46" i="49"/>
  <c r="C39" i="50" s="1"/>
  <c r="C46" i="49"/>
  <c r="D39" i="50" s="1"/>
  <c r="B47" i="49"/>
  <c r="C40" i="50" s="1"/>
  <c r="C47" i="49"/>
  <c r="D40" i="50" s="1"/>
  <c r="B48" i="49"/>
  <c r="C41" i="50" s="1"/>
  <c r="C48" i="49"/>
  <c r="D41" i="50" s="1"/>
  <c r="B49" i="49"/>
  <c r="C42" i="50" s="1"/>
  <c r="C49" i="49"/>
  <c r="D42" i="50" s="1"/>
  <c r="B50" i="49"/>
  <c r="C43" i="50" s="1"/>
  <c r="C50" i="49"/>
  <c r="D43" i="50" s="1"/>
  <c r="B51" i="49"/>
  <c r="C44" i="50" s="1"/>
  <c r="C51" i="49"/>
  <c r="D44" i="50" s="1"/>
  <c r="B52" i="49"/>
  <c r="C45" i="50" s="1"/>
  <c r="C52" i="49"/>
  <c r="D45" i="50" s="1"/>
  <c r="B53" i="49"/>
  <c r="C46" i="50" s="1"/>
  <c r="C53" i="49"/>
  <c r="D46" i="50" s="1"/>
  <c r="B54" i="49"/>
  <c r="C47" i="50" s="1"/>
  <c r="C54" i="49"/>
  <c r="D47" i="50" s="1"/>
  <c r="B55" i="49"/>
  <c r="C48" i="50" s="1"/>
  <c r="C55" i="49"/>
  <c r="D48" i="50" s="1"/>
  <c r="B56" i="49"/>
  <c r="C49" i="50" s="1"/>
  <c r="C56" i="49"/>
  <c r="D49" i="50" s="1"/>
  <c r="B57" i="49"/>
  <c r="C50" i="50" s="1"/>
  <c r="C57" i="49"/>
  <c r="D50" i="50" s="1"/>
  <c r="B58" i="49"/>
  <c r="C51" i="50" s="1"/>
  <c r="C58" i="49"/>
  <c r="D51" i="50" s="1"/>
  <c r="B59" i="49"/>
  <c r="C52" i="50" s="1"/>
  <c r="C59" i="49"/>
  <c r="D52" i="50" s="1"/>
  <c r="B60" i="49"/>
  <c r="C53" i="50" s="1"/>
  <c r="C60" i="49"/>
  <c r="D53" i="50" s="1"/>
  <c r="B61" i="49"/>
  <c r="C54" i="50" s="1"/>
  <c r="C61" i="49"/>
  <c r="D54" i="50" s="1"/>
  <c r="B62" i="49"/>
  <c r="C55" i="50" s="1"/>
  <c r="C62" i="49"/>
  <c r="D55" i="50" s="1"/>
  <c r="B63" i="49"/>
  <c r="C56" i="50" s="1"/>
  <c r="C63" i="49"/>
  <c r="D56" i="50" s="1"/>
  <c r="B64" i="49"/>
  <c r="C57" i="50" s="1"/>
  <c r="C64" i="49"/>
  <c r="D57" i="50" s="1"/>
  <c r="B65" i="49"/>
  <c r="C58" i="50" s="1"/>
  <c r="C65" i="49"/>
  <c r="D58" i="50" s="1"/>
  <c r="B66" i="49"/>
  <c r="C59" i="50" s="1"/>
  <c r="C66" i="49"/>
  <c r="D59" i="50" s="1"/>
  <c r="B67" i="49"/>
  <c r="C60" i="50" s="1"/>
  <c r="C67" i="49"/>
  <c r="D60" i="50" s="1"/>
  <c r="B68" i="49"/>
  <c r="C61" i="50" s="1"/>
  <c r="C68" i="49"/>
  <c r="D61" i="50" s="1"/>
  <c r="C10" i="49"/>
  <c r="D3" i="50" s="1"/>
  <c r="B10" i="49"/>
  <c r="C3" i="50" s="1"/>
  <c r="B9" i="49"/>
  <c r="C2" i="50" s="1"/>
  <c r="Q80" i="50"/>
  <c r="P80" i="50"/>
  <c r="O80" i="50"/>
  <c r="N80" i="50"/>
  <c r="L149" i="49"/>
  <c r="M80" i="50" s="1"/>
  <c r="K149" i="49"/>
  <c r="L80" i="50" s="1"/>
  <c r="J149" i="49"/>
  <c r="K80" i="50" s="1"/>
  <c r="I149" i="49"/>
  <c r="J80" i="50" s="1"/>
  <c r="H149" i="49"/>
  <c r="I80" i="50" s="1"/>
  <c r="H80" i="50"/>
  <c r="E149" i="49"/>
  <c r="F80" i="50" s="1"/>
  <c r="B149" i="49"/>
  <c r="C80" i="50" s="1"/>
  <c r="A149" i="49"/>
  <c r="F147" i="49"/>
  <c r="B147" i="49"/>
  <c r="A147" i="49"/>
  <c r="F145" i="49"/>
  <c r="Q79" i="50"/>
  <c r="P79" i="50"/>
  <c r="O79" i="50"/>
  <c r="N79" i="50"/>
  <c r="L142" i="49"/>
  <c r="M79" i="50" s="1"/>
  <c r="K142" i="49"/>
  <c r="L79" i="50" s="1"/>
  <c r="J142" i="49"/>
  <c r="K79" i="50" s="1"/>
  <c r="I142" i="49"/>
  <c r="H142" i="49"/>
  <c r="I79" i="50" s="1"/>
  <c r="G142" i="49"/>
  <c r="H79" i="50" s="1"/>
  <c r="E142" i="49"/>
  <c r="F79" i="50" s="1"/>
  <c r="B142" i="49"/>
  <c r="C79" i="50" s="1"/>
  <c r="A142" i="49"/>
  <c r="F140" i="49"/>
  <c r="B140" i="49"/>
  <c r="A140" i="49"/>
  <c r="F138" i="49"/>
  <c r="Q78" i="50"/>
  <c r="P78" i="50"/>
  <c r="O78" i="50"/>
  <c r="N78" i="50"/>
  <c r="L135" i="49"/>
  <c r="M78" i="50" s="1"/>
  <c r="K135" i="49"/>
  <c r="L78" i="50" s="1"/>
  <c r="J135" i="49"/>
  <c r="K78" i="50" s="1"/>
  <c r="I135" i="49"/>
  <c r="J78" i="50" s="1"/>
  <c r="H135" i="49"/>
  <c r="I78" i="50" s="1"/>
  <c r="G135" i="49"/>
  <c r="H78" i="50" s="1"/>
  <c r="E135" i="49"/>
  <c r="F78" i="50" s="1"/>
  <c r="B135" i="49"/>
  <c r="C78" i="50" s="1"/>
  <c r="A135" i="49"/>
  <c r="F133" i="49"/>
  <c r="B133" i="49"/>
  <c r="A133" i="49"/>
  <c r="F131" i="49"/>
  <c r="Q77" i="50"/>
  <c r="P77" i="50"/>
  <c r="O77" i="50"/>
  <c r="N77" i="50"/>
  <c r="L128" i="49"/>
  <c r="M77" i="50" s="1"/>
  <c r="K128" i="49"/>
  <c r="L77" i="50" s="1"/>
  <c r="J128" i="49"/>
  <c r="K77" i="50" s="1"/>
  <c r="I128" i="49"/>
  <c r="H128" i="49"/>
  <c r="I77" i="50" s="1"/>
  <c r="G128" i="49"/>
  <c r="H77" i="50" s="1"/>
  <c r="E128" i="49"/>
  <c r="F77" i="50" s="1"/>
  <c r="B128" i="49"/>
  <c r="C77" i="50" s="1"/>
  <c r="A128" i="49"/>
  <c r="F126" i="49"/>
  <c r="B126" i="49"/>
  <c r="A126" i="49"/>
  <c r="F124" i="49"/>
  <c r="Q76" i="50"/>
  <c r="P76" i="50"/>
  <c r="O76" i="50"/>
  <c r="N76" i="50"/>
  <c r="L121" i="49"/>
  <c r="M76" i="50" s="1"/>
  <c r="K121" i="49"/>
  <c r="L76" i="50" s="1"/>
  <c r="J121" i="49"/>
  <c r="K76" i="50" s="1"/>
  <c r="I121" i="49"/>
  <c r="J76" i="50" s="1"/>
  <c r="H121" i="49"/>
  <c r="G121" i="49"/>
  <c r="H76" i="50" s="1"/>
  <c r="E121" i="49"/>
  <c r="F76" i="50" s="1"/>
  <c r="B121" i="49"/>
  <c r="C76" i="50" s="1"/>
  <c r="A121" i="49"/>
  <c r="F119" i="49"/>
  <c r="B119" i="49"/>
  <c r="A119" i="49"/>
  <c r="F117" i="49"/>
  <c r="Q75" i="50"/>
  <c r="P75" i="50"/>
  <c r="O75" i="50"/>
  <c r="N75" i="50"/>
  <c r="L114" i="49"/>
  <c r="M75" i="50" s="1"/>
  <c r="K114" i="49"/>
  <c r="L75" i="50" s="1"/>
  <c r="J114" i="49"/>
  <c r="K75" i="50" s="1"/>
  <c r="I114" i="49"/>
  <c r="H114" i="49"/>
  <c r="I75" i="50" s="1"/>
  <c r="G114" i="49"/>
  <c r="H75" i="50" s="1"/>
  <c r="E114" i="49"/>
  <c r="F75" i="50" s="1"/>
  <c r="B114" i="49"/>
  <c r="C75" i="50" s="1"/>
  <c r="A114" i="49"/>
  <c r="F112" i="49"/>
  <c r="B112" i="49"/>
  <c r="A112" i="49"/>
  <c r="F110" i="49"/>
  <c r="Q74" i="50"/>
  <c r="P74" i="50"/>
  <c r="O74" i="50"/>
  <c r="N74" i="50"/>
  <c r="L107" i="49"/>
  <c r="M74" i="50" s="1"/>
  <c r="K107" i="49"/>
  <c r="L74" i="50" s="1"/>
  <c r="J107" i="49"/>
  <c r="K74" i="50" s="1"/>
  <c r="I107" i="49"/>
  <c r="J74" i="50" s="1"/>
  <c r="H107" i="49"/>
  <c r="G107" i="49"/>
  <c r="H74" i="50" s="1"/>
  <c r="E107" i="49"/>
  <c r="F74" i="50" s="1"/>
  <c r="B107" i="49"/>
  <c r="C74" i="50" s="1"/>
  <c r="A107" i="49"/>
  <c r="F105" i="49"/>
  <c r="B105" i="49"/>
  <c r="A105" i="49"/>
  <c r="F103" i="49"/>
  <c r="Q73" i="50"/>
  <c r="P73" i="50"/>
  <c r="O73" i="50"/>
  <c r="N73" i="50"/>
  <c r="L100" i="49"/>
  <c r="M73" i="50" s="1"/>
  <c r="K100" i="49"/>
  <c r="L73" i="50" s="1"/>
  <c r="J100" i="49"/>
  <c r="K73" i="50" s="1"/>
  <c r="I100" i="49"/>
  <c r="H100" i="49"/>
  <c r="I73" i="50" s="1"/>
  <c r="G100" i="49"/>
  <c r="H73" i="50" s="1"/>
  <c r="E100" i="49"/>
  <c r="F73" i="50" s="1"/>
  <c r="B100" i="49"/>
  <c r="C73" i="50" s="1"/>
  <c r="A100" i="49"/>
  <c r="F98" i="49"/>
  <c r="B98" i="49"/>
  <c r="A98" i="49"/>
  <c r="F96" i="49"/>
  <c r="Q72" i="50"/>
  <c r="P72" i="50"/>
  <c r="O72" i="50"/>
  <c r="N72" i="50"/>
  <c r="L93" i="49"/>
  <c r="M72" i="50" s="1"/>
  <c r="K93" i="49"/>
  <c r="L72" i="50" s="1"/>
  <c r="J93" i="49"/>
  <c r="K72" i="50" s="1"/>
  <c r="I93" i="49"/>
  <c r="J72" i="50" s="1"/>
  <c r="H93" i="49"/>
  <c r="I72" i="50" s="1"/>
  <c r="G93" i="49"/>
  <c r="H72" i="50" s="1"/>
  <c r="E93" i="49"/>
  <c r="F72" i="50" s="1"/>
  <c r="B93" i="49"/>
  <c r="C72" i="50" s="1"/>
  <c r="A93" i="49"/>
  <c r="F91" i="49"/>
  <c r="B91" i="49"/>
  <c r="A91" i="49"/>
  <c r="F89" i="49"/>
  <c r="L86" i="49"/>
  <c r="M71" i="50" s="1"/>
  <c r="K86" i="49"/>
  <c r="J86" i="49"/>
  <c r="K71" i="50" s="1"/>
  <c r="I86" i="49"/>
  <c r="H86" i="49"/>
  <c r="I71" i="50" s="1"/>
  <c r="G86" i="49"/>
  <c r="H71" i="50" s="1"/>
  <c r="E86" i="49"/>
  <c r="F71" i="50" s="1"/>
  <c r="B86" i="49"/>
  <c r="C71" i="50" s="1"/>
  <c r="A86" i="49"/>
  <c r="F84" i="49"/>
  <c r="B84" i="49"/>
  <c r="A84" i="49"/>
  <c r="F82" i="49"/>
  <c r="L75" i="49"/>
  <c r="K75" i="49"/>
  <c r="J75" i="49"/>
  <c r="I75" i="49"/>
  <c r="H75" i="49"/>
  <c r="G75" i="49"/>
  <c r="E75" i="49"/>
  <c r="P66" i="50"/>
  <c r="O66" i="50"/>
  <c r="N66" i="50"/>
  <c r="F73" i="49"/>
  <c r="Q65" i="50"/>
  <c r="P65" i="50"/>
  <c r="O65" i="50"/>
  <c r="N65" i="50"/>
  <c r="F72" i="49"/>
  <c r="G65" i="50" s="1"/>
  <c r="Q64" i="50"/>
  <c r="P64" i="50"/>
  <c r="O64" i="50"/>
  <c r="N64" i="50"/>
  <c r="F71" i="49"/>
  <c r="G64" i="50" s="1"/>
  <c r="Q63" i="50"/>
  <c r="P63" i="50"/>
  <c r="O63" i="50"/>
  <c r="N63" i="50"/>
  <c r="F70" i="49"/>
  <c r="G63" i="50" s="1"/>
  <c r="Q62" i="50"/>
  <c r="N62" i="50"/>
  <c r="F69" i="49"/>
  <c r="G62" i="50" s="1"/>
  <c r="Q61" i="50"/>
  <c r="F68" i="49"/>
  <c r="O61" i="50" s="1"/>
  <c r="Q60" i="50"/>
  <c r="P60" i="50"/>
  <c r="O60" i="50"/>
  <c r="N60" i="50"/>
  <c r="F67" i="49"/>
  <c r="G60" i="50" s="1"/>
  <c r="Q59" i="50"/>
  <c r="P59" i="50"/>
  <c r="O59" i="50"/>
  <c r="N59" i="50"/>
  <c r="F66" i="49"/>
  <c r="G59" i="50" s="1"/>
  <c r="Q58" i="50"/>
  <c r="P58" i="50"/>
  <c r="O58" i="50"/>
  <c r="N58" i="50"/>
  <c r="F65" i="49"/>
  <c r="G58" i="50" s="1"/>
  <c r="Q57" i="50"/>
  <c r="P57" i="50"/>
  <c r="O57" i="50"/>
  <c r="N57" i="50"/>
  <c r="F64" i="49"/>
  <c r="G57" i="50" s="1"/>
  <c r="Q56" i="50"/>
  <c r="P56" i="50"/>
  <c r="O56" i="50"/>
  <c r="N56" i="50"/>
  <c r="F63" i="49"/>
  <c r="G56" i="50" s="1"/>
  <c r="Q55" i="50"/>
  <c r="P55" i="50"/>
  <c r="O55" i="50"/>
  <c r="N55" i="50"/>
  <c r="F62" i="49"/>
  <c r="G55" i="50" s="1"/>
  <c r="Q54" i="50"/>
  <c r="P54" i="50"/>
  <c r="O54" i="50"/>
  <c r="N54" i="50"/>
  <c r="F61" i="49"/>
  <c r="G54" i="50" s="1"/>
  <c r="Q53" i="50"/>
  <c r="P53" i="50"/>
  <c r="F60" i="49"/>
  <c r="M60" i="49" s="1"/>
  <c r="Q52" i="50"/>
  <c r="P52" i="50"/>
  <c r="F59" i="49"/>
  <c r="M59" i="49" s="1"/>
  <c r="N52" i="50" s="1"/>
  <c r="Q51" i="50"/>
  <c r="P51" i="50"/>
  <c r="F58" i="49"/>
  <c r="Q50" i="50"/>
  <c r="P50" i="50"/>
  <c r="F57" i="49"/>
  <c r="M57" i="49" s="1"/>
  <c r="N50" i="50" s="1"/>
  <c r="Q49" i="50"/>
  <c r="P49" i="50"/>
  <c r="F56" i="49"/>
  <c r="M56" i="49" s="1"/>
  <c r="Q48" i="50"/>
  <c r="P48" i="50"/>
  <c r="F55" i="49"/>
  <c r="M55" i="49" s="1"/>
  <c r="N48" i="50" s="1"/>
  <c r="Q47" i="50"/>
  <c r="P47" i="50"/>
  <c r="F54" i="49"/>
  <c r="Q46" i="50"/>
  <c r="P46" i="50"/>
  <c r="F53" i="49"/>
  <c r="M53" i="49" s="1"/>
  <c r="N46" i="50" s="1"/>
  <c r="Q45" i="50"/>
  <c r="P45" i="50"/>
  <c r="F52" i="49"/>
  <c r="M52" i="49" s="1"/>
  <c r="Q44" i="50"/>
  <c r="P44" i="50"/>
  <c r="F51" i="49"/>
  <c r="M51" i="49" s="1"/>
  <c r="N44" i="50" s="1"/>
  <c r="Q43" i="50"/>
  <c r="P43" i="50"/>
  <c r="F50" i="49"/>
  <c r="M50" i="49" s="1"/>
  <c r="Q42" i="50"/>
  <c r="P42" i="50"/>
  <c r="F49" i="49"/>
  <c r="M49" i="49" s="1"/>
  <c r="N42" i="50" s="1"/>
  <c r="Q41" i="50"/>
  <c r="P41" i="50"/>
  <c r="F48" i="49"/>
  <c r="Q40" i="50"/>
  <c r="P40" i="50"/>
  <c r="F47" i="49"/>
  <c r="Q39" i="50"/>
  <c r="P39" i="50"/>
  <c r="F46" i="49"/>
  <c r="M46" i="49" s="1"/>
  <c r="Q38" i="50"/>
  <c r="P38" i="50"/>
  <c r="F45" i="49"/>
  <c r="M45" i="49" s="1"/>
  <c r="N45" i="49" s="1"/>
  <c r="Q45" i="49" s="1"/>
  <c r="R38" i="50" s="1"/>
  <c r="Q37" i="50"/>
  <c r="P37" i="50"/>
  <c r="F44" i="49"/>
  <c r="M44" i="49" s="1"/>
  <c r="Q36" i="50"/>
  <c r="P36" i="50"/>
  <c r="F43" i="49"/>
  <c r="M43" i="49" s="1"/>
  <c r="N36" i="50" s="1"/>
  <c r="Q35" i="50"/>
  <c r="P35" i="50"/>
  <c r="F42" i="49"/>
  <c r="M42" i="49" s="1"/>
  <c r="N42" i="49" s="1"/>
  <c r="Q42" i="49" s="1"/>
  <c r="R35" i="50" s="1"/>
  <c r="Q34" i="50"/>
  <c r="P34" i="50"/>
  <c r="F41" i="49"/>
  <c r="Q33" i="50"/>
  <c r="P33" i="50"/>
  <c r="F40" i="49"/>
  <c r="M40" i="49" s="1"/>
  <c r="N40" i="49" s="1"/>
  <c r="Q40" i="49" s="1"/>
  <c r="R33" i="50" s="1"/>
  <c r="Q32" i="50"/>
  <c r="P32" i="50"/>
  <c r="F39" i="49"/>
  <c r="M39" i="49" s="1"/>
  <c r="N32" i="50" s="1"/>
  <c r="Q31" i="50"/>
  <c r="P31" i="50"/>
  <c r="F38" i="49"/>
  <c r="Q30" i="50"/>
  <c r="P30" i="50"/>
  <c r="F37" i="49"/>
  <c r="M37" i="49" s="1"/>
  <c r="N30" i="50" s="1"/>
  <c r="Q29" i="50"/>
  <c r="P29" i="50"/>
  <c r="F36" i="49"/>
  <c r="M36" i="49" s="1"/>
  <c r="N36" i="49" s="1"/>
  <c r="Q36" i="49" s="1"/>
  <c r="R29" i="50" s="1"/>
  <c r="Q28" i="50"/>
  <c r="P28" i="50"/>
  <c r="F35" i="49"/>
  <c r="M35" i="49" s="1"/>
  <c r="N35" i="49" s="1"/>
  <c r="Q35" i="49" s="1"/>
  <c r="R28" i="50" s="1"/>
  <c r="Q27" i="50"/>
  <c r="P27" i="50"/>
  <c r="F34" i="49"/>
  <c r="M34" i="49" s="1"/>
  <c r="Q26" i="50"/>
  <c r="P26" i="50"/>
  <c r="F33" i="49"/>
  <c r="M33" i="49" s="1"/>
  <c r="N26" i="50" s="1"/>
  <c r="Q25" i="50"/>
  <c r="P25" i="50"/>
  <c r="F32" i="49"/>
  <c r="M32" i="49" s="1"/>
  <c r="N32" i="49" s="1"/>
  <c r="Q32" i="49" s="1"/>
  <c r="R25" i="50" s="1"/>
  <c r="Q24" i="50"/>
  <c r="P24" i="50"/>
  <c r="F31" i="49"/>
  <c r="M31" i="49" s="1"/>
  <c r="N31" i="49" s="1"/>
  <c r="Q31" i="49" s="1"/>
  <c r="R24" i="50" s="1"/>
  <c r="Q23" i="50"/>
  <c r="P23" i="50"/>
  <c r="F30" i="49"/>
  <c r="Q22" i="50"/>
  <c r="P22" i="50"/>
  <c r="F29" i="49"/>
  <c r="M29" i="49" s="1"/>
  <c r="N29" i="49" s="1"/>
  <c r="Q29" i="49" s="1"/>
  <c r="R22" i="50" s="1"/>
  <c r="Q21" i="50"/>
  <c r="P21" i="50"/>
  <c r="F28" i="49"/>
  <c r="M28" i="49" s="1"/>
  <c r="N28" i="49" s="1"/>
  <c r="Q28" i="49" s="1"/>
  <c r="R21" i="50" s="1"/>
  <c r="Q20" i="50"/>
  <c r="P20" i="50"/>
  <c r="F27" i="49"/>
  <c r="M27" i="49" s="1"/>
  <c r="N27" i="49" s="1"/>
  <c r="Q27" i="49" s="1"/>
  <c r="R20" i="50" s="1"/>
  <c r="Q19" i="50"/>
  <c r="P19" i="50"/>
  <c r="F26" i="49"/>
  <c r="M26" i="49" s="1"/>
  <c r="N26" i="49" s="1"/>
  <c r="Q26" i="49" s="1"/>
  <c r="R19" i="50" s="1"/>
  <c r="Q18" i="50"/>
  <c r="P18" i="50"/>
  <c r="F25" i="49"/>
  <c r="M25" i="49" s="1"/>
  <c r="N25" i="49" s="1"/>
  <c r="Q25" i="49" s="1"/>
  <c r="R18" i="50" s="1"/>
  <c r="Q17" i="50"/>
  <c r="P17" i="50"/>
  <c r="F24" i="49"/>
  <c r="M24" i="49" s="1"/>
  <c r="Q16" i="50"/>
  <c r="P16" i="50"/>
  <c r="F23" i="49"/>
  <c r="Q15" i="50"/>
  <c r="P15" i="50"/>
  <c r="F22" i="49"/>
  <c r="M22" i="49" s="1"/>
  <c r="N22" i="49" s="1"/>
  <c r="Q22" i="49" s="1"/>
  <c r="R15" i="50" s="1"/>
  <c r="Q14" i="50"/>
  <c r="P14" i="50"/>
  <c r="F21" i="49"/>
  <c r="M21" i="49" s="1"/>
  <c r="N21" i="49" s="1"/>
  <c r="Q21" i="49" s="1"/>
  <c r="R14" i="50" s="1"/>
  <c r="Q13" i="50"/>
  <c r="P13" i="50"/>
  <c r="F20" i="49"/>
  <c r="M20" i="49" s="1"/>
  <c r="Q12" i="50"/>
  <c r="P12" i="50"/>
  <c r="F19" i="49"/>
  <c r="M19" i="49" s="1"/>
  <c r="N19" i="49" s="1"/>
  <c r="Q19" i="49" s="1"/>
  <c r="R12" i="50" s="1"/>
  <c r="Q11" i="50"/>
  <c r="P11" i="50"/>
  <c r="F18" i="49"/>
  <c r="M18" i="49" s="1"/>
  <c r="Q10" i="50"/>
  <c r="P10" i="50"/>
  <c r="F17" i="49"/>
  <c r="M17" i="49" s="1"/>
  <c r="N17" i="49" s="1"/>
  <c r="Q17" i="49" s="1"/>
  <c r="R10" i="50" s="1"/>
  <c r="Q9" i="50"/>
  <c r="P9" i="50"/>
  <c r="F16" i="49"/>
  <c r="M16" i="49" s="1"/>
  <c r="Q8" i="50"/>
  <c r="F15" i="49"/>
  <c r="P7" i="50"/>
  <c r="F14" i="49"/>
  <c r="M14" i="49" s="1"/>
  <c r="Q6" i="50"/>
  <c r="P6" i="50"/>
  <c r="F13" i="49"/>
  <c r="M13" i="49" s="1"/>
  <c r="N6" i="50" s="1"/>
  <c r="Q5" i="50"/>
  <c r="P5" i="50"/>
  <c r="F12" i="49"/>
  <c r="M12" i="49" s="1"/>
  <c r="N12" i="49" s="1"/>
  <c r="Q12" i="49" s="1"/>
  <c r="R5" i="50" s="1"/>
  <c r="Q4" i="50"/>
  <c r="P4" i="50"/>
  <c r="F11" i="49"/>
  <c r="M11" i="49" s="1"/>
  <c r="N4" i="50" s="1"/>
  <c r="Q3" i="50"/>
  <c r="F10" i="49"/>
  <c r="M10" i="49" s="1"/>
  <c r="Q2" i="50"/>
  <c r="P2" i="50"/>
  <c r="O2" i="50"/>
  <c r="N2" i="50"/>
  <c r="F9" i="49"/>
  <c r="G2" i="50" s="1"/>
  <c r="N18" i="50" l="1"/>
  <c r="N12" i="50"/>
  <c r="N22" i="50"/>
  <c r="N10" i="50"/>
  <c r="N14" i="50"/>
  <c r="N20" i="50"/>
  <c r="N24" i="50"/>
  <c r="N28" i="50"/>
  <c r="N38" i="50"/>
  <c r="O5" i="50"/>
  <c r="N16" i="49"/>
  <c r="O9" i="50" s="1"/>
  <c r="Q16" i="49"/>
  <c r="R9" i="50" s="1"/>
  <c r="O15" i="50"/>
  <c r="N24" i="49"/>
  <c r="O17" i="50" s="1"/>
  <c r="Q24" i="49"/>
  <c r="R17" i="50" s="1"/>
  <c r="O19" i="50"/>
  <c r="O21" i="50"/>
  <c r="G23" i="50"/>
  <c r="M30" i="49"/>
  <c r="O25" i="50"/>
  <c r="N34" i="49"/>
  <c r="O27" i="50" s="1"/>
  <c r="Q34" i="49"/>
  <c r="R27" i="50" s="1"/>
  <c r="O29" i="50"/>
  <c r="G31" i="50"/>
  <c r="M38" i="49"/>
  <c r="O33" i="50"/>
  <c r="O35" i="50"/>
  <c r="N44" i="49"/>
  <c r="O37" i="50" s="1"/>
  <c r="Q44" i="49"/>
  <c r="R37" i="50" s="1"/>
  <c r="N46" i="49"/>
  <c r="O39" i="50" s="1"/>
  <c r="Q46" i="49"/>
  <c r="R39" i="50" s="1"/>
  <c r="G41" i="50"/>
  <c r="M48" i="49"/>
  <c r="N50" i="49"/>
  <c r="O43" i="50" s="1"/>
  <c r="N52" i="49"/>
  <c r="O45" i="50" s="1"/>
  <c r="G47" i="50"/>
  <c r="M54" i="49"/>
  <c r="N56" i="49"/>
  <c r="O49" i="50" s="1"/>
  <c r="Q56" i="49"/>
  <c r="R49" i="50" s="1"/>
  <c r="G51" i="50"/>
  <c r="M58" i="49"/>
  <c r="N60" i="49"/>
  <c r="O53" i="50" s="1"/>
  <c r="Q60" i="49"/>
  <c r="R53" i="50" s="1"/>
  <c r="N10" i="49"/>
  <c r="O3" i="50" s="1"/>
  <c r="N14" i="49"/>
  <c r="Q14" i="49" s="1"/>
  <c r="R7" i="50" s="1"/>
  <c r="N18" i="49"/>
  <c r="O11" i="50" s="1"/>
  <c r="Q18" i="49"/>
  <c r="R11" i="50" s="1"/>
  <c r="N20" i="49"/>
  <c r="O13" i="50" s="1"/>
  <c r="Q20" i="49"/>
  <c r="R13" i="50" s="1"/>
  <c r="Q11" i="49"/>
  <c r="R4" i="50" s="1"/>
  <c r="N11" i="49"/>
  <c r="O4" i="50" s="1"/>
  <c r="N5" i="50"/>
  <c r="N13" i="49"/>
  <c r="O6" i="50" s="1"/>
  <c r="Q13" i="49"/>
  <c r="R6" i="50" s="1"/>
  <c r="N7" i="50"/>
  <c r="G8" i="50"/>
  <c r="M15" i="49"/>
  <c r="N8" i="50" s="1"/>
  <c r="N9" i="50"/>
  <c r="O10" i="50"/>
  <c r="N11" i="50"/>
  <c r="O12" i="50"/>
  <c r="N13" i="50"/>
  <c r="O14" i="50"/>
  <c r="N15" i="50"/>
  <c r="G16" i="50"/>
  <c r="M23" i="49"/>
  <c r="N17" i="50"/>
  <c r="O18" i="50"/>
  <c r="N19" i="50"/>
  <c r="O20" i="50"/>
  <c r="N21" i="50"/>
  <c r="O22" i="50"/>
  <c r="O24" i="50"/>
  <c r="N25" i="50"/>
  <c r="N33" i="49"/>
  <c r="O26" i="50" s="1"/>
  <c r="Q33" i="49"/>
  <c r="R26" i="50" s="1"/>
  <c r="N27" i="50"/>
  <c r="O28" i="50"/>
  <c r="N29" i="50"/>
  <c r="N37" i="49"/>
  <c r="O30" i="50" s="1"/>
  <c r="Q37" i="49"/>
  <c r="R30" i="50" s="1"/>
  <c r="N39" i="49"/>
  <c r="O32" i="50" s="1"/>
  <c r="Q39" i="49"/>
  <c r="R32" i="50" s="1"/>
  <c r="N33" i="50"/>
  <c r="G34" i="50"/>
  <c r="M41" i="49"/>
  <c r="N35" i="50"/>
  <c r="N43" i="49"/>
  <c r="O36" i="50" s="1"/>
  <c r="Q43" i="49"/>
  <c r="R36" i="50" s="1"/>
  <c r="N37" i="50"/>
  <c r="O38" i="50"/>
  <c r="N39" i="50"/>
  <c r="G40" i="50"/>
  <c r="M47" i="49"/>
  <c r="N49" i="49"/>
  <c r="O42" i="50" s="1"/>
  <c r="Q49" i="49"/>
  <c r="R42" i="50" s="1"/>
  <c r="N43" i="50"/>
  <c r="N51" i="49"/>
  <c r="O44" i="50" s="1"/>
  <c r="N45" i="50"/>
  <c r="N53" i="49"/>
  <c r="O46" i="50" s="1"/>
  <c r="N55" i="49"/>
  <c r="O48" i="50" s="1"/>
  <c r="N49" i="50"/>
  <c r="N57" i="49"/>
  <c r="O50" i="50" s="1"/>
  <c r="Q57" i="49"/>
  <c r="R50" i="50" s="1"/>
  <c r="N59" i="49"/>
  <c r="O52" i="50" s="1"/>
  <c r="N53" i="50"/>
  <c r="L71" i="50"/>
  <c r="O86" i="49"/>
  <c r="G52" i="50"/>
  <c r="G49" i="50"/>
  <c r="G42" i="50"/>
  <c r="G38" i="50"/>
  <c r="G36" i="50"/>
  <c r="G29" i="50"/>
  <c r="G28" i="50"/>
  <c r="G25" i="50"/>
  <c r="G18" i="50"/>
  <c r="G15" i="50"/>
  <c r="G14" i="50"/>
  <c r="G12" i="50"/>
  <c r="G7" i="50"/>
  <c r="G4" i="50"/>
  <c r="G53" i="50"/>
  <c r="G50" i="50"/>
  <c r="G48" i="50"/>
  <c r="G46" i="50"/>
  <c r="G45" i="50"/>
  <c r="G44" i="50"/>
  <c r="G43" i="50"/>
  <c r="G39" i="50"/>
  <c r="G37" i="50"/>
  <c r="G35" i="50"/>
  <c r="G33" i="50"/>
  <c r="G32" i="50"/>
  <c r="G30" i="50"/>
  <c r="G27" i="50"/>
  <c r="G26" i="50"/>
  <c r="G24" i="50"/>
  <c r="G22" i="50"/>
  <c r="G21" i="50"/>
  <c r="G20" i="50"/>
  <c r="G19" i="50"/>
  <c r="G17" i="50"/>
  <c r="G13" i="50"/>
  <c r="G11" i="50"/>
  <c r="G10" i="50"/>
  <c r="G9" i="50"/>
  <c r="G6" i="50"/>
  <c r="G5" i="50"/>
  <c r="G3" i="50"/>
  <c r="G66" i="50"/>
  <c r="N61" i="50"/>
  <c r="F135" i="49"/>
  <c r="G78" i="50" s="1"/>
  <c r="G61" i="50"/>
  <c r="I76" i="50"/>
  <c r="F121" i="49"/>
  <c r="G76" i="50" s="1"/>
  <c r="F142" i="49"/>
  <c r="G79" i="50" s="1"/>
  <c r="J79" i="50"/>
  <c r="F149" i="49"/>
  <c r="G80" i="50" s="1"/>
  <c r="I74" i="50"/>
  <c r="F107" i="49"/>
  <c r="G74" i="50" s="1"/>
  <c r="F128" i="49"/>
  <c r="G77" i="50" s="1"/>
  <c r="J77" i="50"/>
  <c r="F86" i="49"/>
  <c r="J71" i="50"/>
  <c r="F93" i="49"/>
  <c r="G72" i="50" s="1"/>
  <c r="F100" i="49"/>
  <c r="G73" i="50" s="1"/>
  <c r="J73" i="50"/>
  <c r="F114" i="49"/>
  <c r="G75" i="50" s="1"/>
  <c r="J75" i="50"/>
  <c r="P62" i="50"/>
  <c r="P61" i="50"/>
  <c r="O7" i="50"/>
  <c r="Q7" i="50"/>
  <c r="P8" i="50"/>
  <c r="Q66" i="50"/>
  <c r="P3" i="50"/>
  <c r="N3" i="50"/>
  <c r="F75" i="49"/>
  <c r="M75" i="49" s="1"/>
  <c r="Q10" i="49" l="1"/>
  <c r="R3" i="50" s="1"/>
  <c r="Q55" i="49"/>
  <c r="R48" i="50" s="1"/>
  <c r="Q53" i="49"/>
  <c r="R46" i="50" s="1"/>
  <c r="Q59" i="49"/>
  <c r="R52" i="50" s="1"/>
  <c r="Q51" i="49"/>
  <c r="R44" i="50" s="1"/>
  <c r="N15" i="49"/>
  <c r="O8" i="50" s="1"/>
  <c r="Q15" i="49"/>
  <c r="R8" i="50" s="1"/>
  <c r="N58" i="49"/>
  <c r="O51" i="50" s="1"/>
  <c r="Q58" i="49"/>
  <c r="R51" i="50" s="1"/>
  <c r="N51" i="50"/>
  <c r="N54" i="49"/>
  <c r="O47" i="50" s="1"/>
  <c r="Q54" i="49"/>
  <c r="R47" i="50" s="1"/>
  <c r="N47" i="50"/>
  <c r="Q52" i="49"/>
  <c r="R45" i="50" s="1"/>
  <c r="Q50" i="49"/>
  <c r="R43" i="50" s="1"/>
  <c r="N48" i="49"/>
  <c r="O41" i="50" s="1"/>
  <c r="Q48" i="49"/>
  <c r="R41" i="50" s="1"/>
  <c r="N41" i="50"/>
  <c r="N38" i="49"/>
  <c r="O31" i="50" s="1"/>
  <c r="Q38" i="49"/>
  <c r="R31" i="50" s="1"/>
  <c r="N31" i="50"/>
  <c r="N30" i="49"/>
  <c r="O23" i="50" s="1"/>
  <c r="Q30" i="49"/>
  <c r="R23" i="50" s="1"/>
  <c r="N23" i="50"/>
  <c r="N47" i="49"/>
  <c r="O40" i="50" s="1"/>
  <c r="Q47" i="49"/>
  <c r="R40" i="50" s="1"/>
  <c r="N40" i="50"/>
  <c r="N41" i="49"/>
  <c r="O34" i="50" s="1"/>
  <c r="Q41" i="49"/>
  <c r="R34" i="50" s="1"/>
  <c r="N34" i="50"/>
  <c r="N23" i="49"/>
  <c r="O16" i="50" s="1"/>
  <c r="Q23" i="49"/>
  <c r="R16" i="50" s="1"/>
  <c r="N16" i="50"/>
  <c r="G71" i="50"/>
  <c r="M86" i="49"/>
  <c r="P86" i="49"/>
  <c r="Q71" i="50" s="1"/>
  <c r="P71" i="50"/>
  <c r="O62" i="50"/>
  <c r="G99" i="54"/>
  <c r="H99" i="54"/>
  <c r="I99" i="54"/>
  <c r="J99" i="54"/>
  <c r="K99" i="54"/>
  <c r="L99" i="54"/>
  <c r="M99" i="54"/>
  <c r="N99" i="54"/>
  <c r="Q99" i="54"/>
  <c r="R99" i="54"/>
  <c r="S99" i="54"/>
  <c r="T99" i="54"/>
  <c r="H98" i="54"/>
  <c r="I98" i="54"/>
  <c r="J98" i="54"/>
  <c r="K98" i="54"/>
  <c r="L98" i="54"/>
  <c r="M98" i="54"/>
  <c r="N98" i="54"/>
  <c r="Q98" i="54"/>
  <c r="R98" i="54"/>
  <c r="S98" i="54"/>
  <c r="T98" i="54"/>
  <c r="G98" i="54"/>
  <c r="G97" i="54"/>
  <c r="H97" i="54"/>
  <c r="I97" i="54"/>
  <c r="J97" i="54"/>
  <c r="K97" i="54"/>
  <c r="L97" i="54"/>
  <c r="M97" i="54"/>
  <c r="N97" i="54"/>
  <c r="Q97" i="54"/>
  <c r="R97" i="54"/>
  <c r="S97" i="54"/>
  <c r="T97" i="54"/>
  <c r="H96" i="54"/>
  <c r="I96" i="54"/>
  <c r="J96" i="54"/>
  <c r="K96" i="54"/>
  <c r="L96" i="54"/>
  <c r="M96" i="54"/>
  <c r="N96" i="54"/>
  <c r="Q96" i="54"/>
  <c r="R96" i="54"/>
  <c r="S96" i="54"/>
  <c r="T96" i="54"/>
  <c r="G96" i="54"/>
  <c r="G95" i="54"/>
  <c r="H95" i="54"/>
  <c r="I95" i="54"/>
  <c r="J95" i="54"/>
  <c r="K95" i="54"/>
  <c r="L95" i="54"/>
  <c r="M95" i="54"/>
  <c r="N95" i="54"/>
  <c r="Q95" i="54"/>
  <c r="R95" i="54"/>
  <c r="S95" i="54"/>
  <c r="T95" i="54"/>
  <c r="H94" i="54"/>
  <c r="I94" i="54"/>
  <c r="J94" i="54"/>
  <c r="K94" i="54"/>
  <c r="L94" i="54"/>
  <c r="M94" i="54"/>
  <c r="N94" i="54"/>
  <c r="Q94" i="54"/>
  <c r="R94" i="54"/>
  <c r="S94" i="54"/>
  <c r="T94" i="54"/>
  <c r="G94" i="54"/>
  <c r="G93" i="54"/>
  <c r="H93" i="54"/>
  <c r="I93" i="54"/>
  <c r="J93" i="54"/>
  <c r="K93" i="54"/>
  <c r="L93" i="54"/>
  <c r="M93" i="54"/>
  <c r="N93" i="54"/>
  <c r="Q93" i="54"/>
  <c r="R93" i="54"/>
  <c r="S93" i="54"/>
  <c r="T93" i="54"/>
  <c r="H92" i="54"/>
  <c r="I92" i="54"/>
  <c r="J92" i="54"/>
  <c r="K92" i="54"/>
  <c r="L92" i="54"/>
  <c r="M92" i="54"/>
  <c r="N92" i="54"/>
  <c r="Q92" i="54"/>
  <c r="R92" i="54"/>
  <c r="S92" i="54"/>
  <c r="T92" i="54"/>
  <c r="G92" i="54"/>
  <c r="G91" i="54"/>
  <c r="H91" i="54"/>
  <c r="I91" i="54"/>
  <c r="J91" i="54"/>
  <c r="K91" i="54"/>
  <c r="L91" i="54"/>
  <c r="M91" i="54"/>
  <c r="N91" i="54"/>
  <c r="Q91" i="54"/>
  <c r="R91" i="54"/>
  <c r="S91" i="54"/>
  <c r="T91" i="54"/>
  <c r="H90" i="54"/>
  <c r="I90" i="54"/>
  <c r="J90" i="54"/>
  <c r="K90" i="54"/>
  <c r="L90" i="54"/>
  <c r="M90" i="54"/>
  <c r="N90" i="54"/>
  <c r="Q90" i="54"/>
  <c r="R90" i="54"/>
  <c r="S90" i="54"/>
  <c r="T90" i="54"/>
  <c r="G90" i="54"/>
  <c r="G89" i="54"/>
  <c r="H89" i="54"/>
  <c r="I89" i="54"/>
  <c r="J89" i="54"/>
  <c r="K89" i="54"/>
  <c r="L89" i="54"/>
  <c r="M89" i="54"/>
  <c r="N89" i="54"/>
  <c r="Q89" i="54"/>
  <c r="R89" i="54"/>
  <c r="S89" i="54"/>
  <c r="T89" i="54"/>
  <c r="H88" i="54"/>
  <c r="I88" i="54"/>
  <c r="J88" i="54"/>
  <c r="K88" i="54"/>
  <c r="L88" i="54"/>
  <c r="M88" i="54"/>
  <c r="N88" i="54"/>
  <c r="Q88" i="54"/>
  <c r="R88" i="54"/>
  <c r="S88" i="54"/>
  <c r="T88" i="54"/>
  <c r="G88" i="54"/>
  <c r="G87" i="54"/>
  <c r="H87" i="54"/>
  <c r="I87" i="54"/>
  <c r="J87" i="54"/>
  <c r="K87" i="54"/>
  <c r="L87" i="54"/>
  <c r="M87" i="54"/>
  <c r="N87" i="54"/>
  <c r="Q87" i="54"/>
  <c r="R87" i="54"/>
  <c r="S87" i="54"/>
  <c r="T87" i="54"/>
  <c r="H86" i="54"/>
  <c r="I86" i="54"/>
  <c r="J86" i="54"/>
  <c r="K86" i="54"/>
  <c r="L86" i="54"/>
  <c r="M86" i="54"/>
  <c r="N86" i="54"/>
  <c r="Q86" i="54"/>
  <c r="R86" i="54"/>
  <c r="S86" i="54"/>
  <c r="T86" i="54"/>
  <c r="G86" i="54"/>
  <c r="G85" i="54"/>
  <c r="H85" i="54"/>
  <c r="I85" i="54"/>
  <c r="J85" i="54"/>
  <c r="K85" i="54"/>
  <c r="L85" i="54"/>
  <c r="M85" i="54"/>
  <c r="N85" i="54"/>
  <c r="Q85" i="54"/>
  <c r="R85" i="54"/>
  <c r="S85" i="54"/>
  <c r="T85" i="54"/>
  <c r="H84" i="54"/>
  <c r="I84" i="54"/>
  <c r="J84" i="54"/>
  <c r="K84" i="54"/>
  <c r="L84" i="54"/>
  <c r="M84" i="54"/>
  <c r="N84" i="54"/>
  <c r="Q84" i="54"/>
  <c r="R84" i="54"/>
  <c r="S84" i="54"/>
  <c r="T84" i="54"/>
  <c r="G84" i="54"/>
  <c r="D99" i="54"/>
  <c r="E99" i="54"/>
  <c r="F99" i="54"/>
  <c r="E98" i="54"/>
  <c r="F98" i="54"/>
  <c r="D97" i="54"/>
  <c r="E97" i="54"/>
  <c r="F97" i="54"/>
  <c r="E96" i="54"/>
  <c r="F96" i="54"/>
  <c r="D95" i="54"/>
  <c r="E95" i="54"/>
  <c r="F95" i="54"/>
  <c r="E94" i="54"/>
  <c r="F94" i="54"/>
  <c r="D93" i="54"/>
  <c r="E93" i="54"/>
  <c r="F93" i="54"/>
  <c r="E92" i="54"/>
  <c r="F92" i="54"/>
  <c r="D91" i="54"/>
  <c r="E91" i="54"/>
  <c r="F91" i="54"/>
  <c r="E90" i="54"/>
  <c r="F90" i="54"/>
  <c r="D89" i="54"/>
  <c r="E89" i="54"/>
  <c r="F89" i="54"/>
  <c r="E88" i="54"/>
  <c r="F88" i="54"/>
  <c r="D87" i="54"/>
  <c r="E87" i="54"/>
  <c r="F87" i="54"/>
  <c r="E86" i="54"/>
  <c r="F86" i="54"/>
  <c r="D85" i="54"/>
  <c r="E85" i="54"/>
  <c r="F85" i="54"/>
  <c r="E84" i="54"/>
  <c r="F84" i="54"/>
  <c r="G83" i="54"/>
  <c r="H83" i="54"/>
  <c r="I83" i="54"/>
  <c r="J83" i="54"/>
  <c r="K83" i="54"/>
  <c r="L83" i="54"/>
  <c r="M83" i="54"/>
  <c r="N83" i="54"/>
  <c r="Q83" i="54"/>
  <c r="R83" i="54"/>
  <c r="S83" i="54"/>
  <c r="T83" i="54"/>
  <c r="D83" i="54"/>
  <c r="E83" i="54"/>
  <c r="F83" i="54"/>
  <c r="W99" i="54"/>
  <c r="W98" i="54"/>
  <c r="W97" i="54"/>
  <c r="W96" i="54"/>
  <c r="W95" i="54"/>
  <c r="W94" i="54"/>
  <c r="W93" i="54"/>
  <c r="W92" i="54"/>
  <c r="W91" i="54"/>
  <c r="W90" i="54"/>
  <c r="W89" i="54"/>
  <c r="W88" i="54"/>
  <c r="W87" i="54"/>
  <c r="W86" i="54"/>
  <c r="W85" i="54"/>
  <c r="W84" i="54"/>
  <c r="W83" i="54"/>
  <c r="W82" i="54"/>
  <c r="W81" i="54"/>
  <c r="H82" i="54"/>
  <c r="I82" i="54"/>
  <c r="J82" i="54"/>
  <c r="K82" i="54"/>
  <c r="L82" i="54"/>
  <c r="M82" i="54"/>
  <c r="N82" i="54"/>
  <c r="Q82" i="54"/>
  <c r="R82" i="54"/>
  <c r="S82" i="54"/>
  <c r="T82" i="54"/>
  <c r="G82" i="54"/>
  <c r="E82" i="54"/>
  <c r="F82" i="54"/>
  <c r="D98" i="54"/>
  <c r="D96" i="54"/>
  <c r="D94" i="54"/>
  <c r="D92" i="54"/>
  <c r="D90" i="54"/>
  <c r="D88" i="54"/>
  <c r="D86" i="54"/>
  <c r="D84" i="54"/>
  <c r="D82" i="54"/>
  <c r="D81" i="54"/>
  <c r="C99" i="54"/>
  <c r="C98" i="54"/>
  <c r="C97" i="54"/>
  <c r="C96" i="54"/>
  <c r="C95" i="54"/>
  <c r="C94" i="54"/>
  <c r="C93" i="54"/>
  <c r="C92" i="54"/>
  <c r="C91" i="54"/>
  <c r="C90" i="54"/>
  <c r="C89" i="54"/>
  <c r="C88" i="54"/>
  <c r="C87" i="54"/>
  <c r="C86" i="54"/>
  <c r="C85" i="54"/>
  <c r="C84" i="54"/>
  <c r="C83" i="54"/>
  <c r="C82" i="54"/>
  <c r="C81" i="54"/>
  <c r="N86" i="49" l="1"/>
  <c r="O71" i="50" s="1"/>
  <c r="N71" i="50"/>
  <c r="E81" i="54"/>
  <c r="F81" i="54"/>
  <c r="G81" i="54"/>
  <c r="H81" i="54"/>
  <c r="I81" i="54"/>
  <c r="J81" i="54"/>
  <c r="K81" i="54"/>
  <c r="L81" i="54"/>
  <c r="M81" i="54"/>
  <c r="N81" i="54"/>
  <c r="Q81" i="54"/>
  <c r="R81" i="54"/>
  <c r="S81" i="54"/>
  <c r="T81" i="54"/>
  <c r="H80" i="54"/>
  <c r="I80" i="54"/>
  <c r="J80" i="54"/>
  <c r="K80" i="54"/>
  <c r="L80" i="54"/>
  <c r="M80" i="54"/>
  <c r="N80" i="54"/>
  <c r="Q80" i="54"/>
  <c r="R80" i="54"/>
  <c r="S80" i="54"/>
  <c r="T80" i="54"/>
  <c r="G80" i="54"/>
  <c r="E80" i="54"/>
  <c r="F80" i="54"/>
  <c r="D80" i="54"/>
  <c r="W80" i="54"/>
  <c r="C80" i="54"/>
  <c r="I5" i="54"/>
  <c r="J5" i="54"/>
  <c r="K5" i="54"/>
  <c r="L5" i="54"/>
  <c r="M5" i="54"/>
  <c r="N5" i="54"/>
  <c r="Q5" i="54"/>
  <c r="R5" i="54"/>
  <c r="S5" i="54"/>
  <c r="T5" i="54"/>
  <c r="I6" i="54"/>
  <c r="J6" i="54"/>
  <c r="K6" i="54"/>
  <c r="L6" i="54"/>
  <c r="M6" i="54"/>
  <c r="N6" i="54"/>
  <c r="Q6" i="54"/>
  <c r="R6" i="54"/>
  <c r="S6" i="54"/>
  <c r="T6" i="54"/>
  <c r="I7" i="54"/>
  <c r="J7" i="54"/>
  <c r="K7" i="54"/>
  <c r="L7" i="54"/>
  <c r="M7" i="54"/>
  <c r="N7" i="54"/>
  <c r="Q7" i="54"/>
  <c r="R7" i="54"/>
  <c r="S7" i="54"/>
  <c r="T7" i="54"/>
  <c r="I8" i="54"/>
  <c r="J8" i="54"/>
  <c r="K8" i="54"/>
  <c r="L8" i="54"/>
  <c r="M8" i="54"/>
  <c r="N8" i="54"/>
  <c r="Q8" i="54"/>
  <c r="R8" i="54"/>
  <c r="S8" i="54"/>
  <c r="T8" i="54"/>
  <c r="I9" i="54"/>
  <c r="J9" i="54"/>
  <c r="K9" i="54"/>
  <c r="L9" i="54"/>
  <c r="M9" i="54"/>
  <c r="N9" i="54"/>
  <c r="Q9" i="54"/>
  <c r="R9" i="54"/>
  <c r="S9" i="54"/>
  <c r="T9" i="54"/>
  <c r="I10" i="54"/>
  <c r="J10" i="54"/>
  <c r="K10" i="54"/>
  <c r="L10" i="54"/>
  <c r="M10" i="54"/>
  <c r="N10" i="54"/>
  <c r="Q10" i="54"/>
  <c r="R10" i="54"/>
  <c r="S10" i="54"/>
  <c r="T10" i="54"/>
  <c r="I11" i="54"/>
  <c r="J11" i="54"/>
  <c r="K11" i="54"/>
  <c r="L11" i="54"/>
  <c r="M11" i="54"/>
  <c r="N11" i="54"/>
  <c r="Q11" i="54"/>
  <c r="R11" i="54"/>
  <c r="S11" i="54"/>
  <c r="T11" i="54"/>
  <c r="I12" i="54"/>
  <c r="J12" i="54"/>
  <c r="K12" i="54"/>
  <c r="L12" i="54"/>
  <c r="M12" i="54"/>
  <c r="N12" i="54"/>
  <c r="Q12" i="54"/>
  <c r="R12" i="54"/>
  <c r="S12" i="54"/>
  <c r="T12" i="54"/>
  <c r="I13" i="54"/>
  <c r="J13" i="54"/>
  <c r="K13" i="54"/>
  <c r="L13" i="54"/>
  <c r="M13" i="54"/>
  <c r="N13" i="54"/>
  <c r="Q13" i="54"/>
  <c r="R13" i="54"/>
  <c r="S13" i="54"/>
  <c r="T13" i="54"/>
  <c r="I14" i="54"/>
  <c r="J14" i="54"/>
  <c r="K14" i="54"/>
  <c r="L14" i="54"/>
  <c r="M14" i="54"/>
  <c r="N14" i="54"/>
  <c r="Q14" i="54"/>
  <c r="R14" i="54"/>
  <c r="S14" i="54"/>
  <c r="T14" i="54"/>
  <c r="I15" i="54"/>
  <c r="J15" i="54"/>
  <c r="K15" i="54"/>
  <c r="L15" i="54"/>
  <c r="M15" i="54"/>
  <c r="N15" i="54"/>
  <c r="Q15" i="54"/>
  <c r="R15" i="54"/>
  <c r="S15" i="54"/>
  <c r="T15" i="54"/>
  <c r="I16" i="54"/>
  <c r="J16" i="54"/>
  <c r="K16" i="54"/>
  <c r="L16" i="54"/>
  <c r="M16" i="54"/>
  <c r="N16" i="54"/>
  <c r="Q16" i="54"/>
  <c r="R16" i="54"/>
  <c r="S16" i="54"/>
  <c r="T16" i="54"/>
  <c r="I17" i="54"/>
  <c r="J17" i="54"/>
  <c r="K17" i="54"/>
  <c r="L17" i="54"/>
  <c r="M17" i="54"/>
  <c r="N17" i="54"/>
  <c r="Q17" i="54"/>
  <c r="R17" i="54"/>
  <c r="S17" i="54"/>
  <c r="T17" i="54"/>
  <c r="I18" i="54"/>
  <c r="J18" i="54"/>
  <c r="K18" i="54"/>
  <c r="L18" i="54"/>
  <c r="M18" i="54"/>
  <c r="N18" i="54"/>
  <c r="Q18" i="54"/>
  <c r="R18" i="54"/>
  <c r="S18" i="54"/>
  <c r="T18" i="54"/>
  <c r="I19" i="54"/>
  <c r="J19" i="54"/>
  <c r="K19" i="54"/>
  <c r="L19" i="54"/>
  <c r="M19" i="54"/>
  <c r="N19" i="54"/>
  <c r="Q19" i="54"/>
  <c r="R19" i="54"/>
  <c r="S19" i="54"/>
  <c r="T19" i="54"/>
  <c r="I20" i="54"/>
  <c r="J20" i="54"/>
  <c r="K20" i="54"/>
  <c r="L20" i="54"/>
  <c r="M20" i="54"/>
  <c r="N20" i="54"/>
  <c r="Q20" i="54"/>
  <c r="R20" i="54"/>
  <c r="S20" i="54"/>
  <c r="T20" i="54"/>
  <c r="I21" i="54"/>
  <c r="J21" i="54"/>
  <c r="K21" i="54"/>
  <c r="L21" i="54"/>
  <c r="M21" i="54"/>
  <c r="N21" i="54"/>
  <c r="Q21" i="54"/>
  <c r="R21" i="54"/>
  <c r="S21" i="54"/>
  <c r="T21" i="54"/>
  <c r="I22" i="54"/>
  <c r="J22" i="54"/>
  <c r="K22" i="54"/>
  <c r="L22" i="54"/>
  <c r="M22" i="54"/>
  <c r="N22" i="54"/>
  <c r="Q22" i="54"/>
  <c r="R22" i="54"/>
  <c r="S22" i="54"/>
  <c r="T22" i="54"/>
  <c r="I23" i="54"/>
  <c r="J23" i="54"/>
  <c r="K23" i="54"/>
  <c r="L23" i="54"/>
  <c r="M23" i="54"/>
  <c r="N23" i="54"/>
  <c r="Q23" i="54"/>
  <c r="R23" i="54"/>
  <c r="S23" i="54"/>
  <c r="T23" i="54"/>
  <c r="I24" i="54"/>
  <c r="J24" i="54"/>
  <c r="K24" i="54"/>
  <c r="L24" i="54"/>
  <c r="M24" i="54"/>
  <c r="N24" i="54"/>
  <c r="Q24" i="54"/>
  <c r="R24" i="54"/>
  <c r="S24" i="54"/>
  <c r="T24" i="54"/>
  <c r="I25" i="54"/>
  <c r="J25" i="54"/>
  <c r="K25" i="54"/>
  <c r="L25" i="54"/>
  <c r="M25" i="54"/>
  <c r="N25" i="54"/>
  <c r="Q25" i="54"/>
  <c r="R25" i="54"/>
  <c r="S25" i="54"/>
  <c r="T25" i="54"/>
  <c r="I26" i="54"/>
  <c r="J26" i="54"/>
  <c r="K26" i="54"/>
  <c r="L26" i="54"/>
  <c r="M26" i="54"/>
  <c r="N26" i="54"/>
  <c r="Q26" i="54"/>
  <c r="R26" i="54"/>
  <c r="S26" i="54"/>
  <c r="T26" i="54"/>
  <c r="I27" i="54"/>
  <c r="J27" i="54"/>
  <c r="K27" i="54"/>
  <c r="L27" i="54"/>
  <c r="M27" i="54"/>
  <c r="N27" i="54"/>
  <c r="Q27" i="54"/>
  <c r="R27" i="54"/>
  <c r="S27" i="54"/>
  <c r="T27" i="54"/>
  <c r="I28" i="54"/>
  <c r="J28" i="54"/>
  <c r="K28" i="54"/>
  <c r="L28" i="54"/>
  <c r="M28" i="54"/>
  <c r="N28" i="54"/>
  <c r="Q28" i="54"/>
  <c r="R28" i="54"/>
  <c r="S28" i="54"/>
  <c r="T28" i="54"/>
  <c r="I29" i="54"/>
  <c r="J29" i="54"/>
  <c r="K29" i="54"/>
  <c r="L29" i="54"/>
  <c r="M29" i="54"/>
  <c r="N29" i="54"/>
  <c r="Q29" i="54"/>
  <c r="R29" i="54"/>
  <c r="S29" i="54"/>
  <c r="T29" i="54"/>
  <c r="I30" i="54"/>
  <c r="J30" i="54"/>
  <c r="K30" i="54"/>
  <c r="L30" i="54"/>
  <c r="M30" i="54"/>
  <c r="N30" i="54"/>
  <c r="Q30" i="54"/>
  <c r="R30" i="54"/>
  <c r="S30" i="54"/>
  <c r="T30" i="54"/>
  <c r="I31" i="54"/>
  <c r="J31" i="54"/>
  <c r="K31" i="54"/>
  <c r="L31" i="54"/>
  <c r="M31" i="54"/>
  <c r="N31" i="54"/>
  <c r="Q31" i="54"/>
  <c r="R31" i="54"/>
  <c r="S31" i="54"/>
  <c r="T31" i="54"/>
  <c r="I32" i="54"/>
  <c r="J32" i="54"/>
  <c r="K32" i="54"/>
  <c r="L32" i="54"/>
  <c r="M32" i="54"/>
  <c r="N32" i="54"/>
  <c r="Q32" i="54"/>
  <c r="R32" i="54"/>
  <c r="S32" i="54"/>
  <c r="T32" i="54"/>
  <c r="I33" i="54"/>
  <c r="J33" i="54"/>
  <c r="K33" i="54"/>
  <c r="L33" i="54"/>
  <c r="M33" i="54"/>
  <c r="N33" i="54"/>
  <c r="Q33" i="54"/>
  <c r="R33" i="54"/>
  <c r="S33" i="54"/>
  <c r="T33" i="54"/>
  <c r="I34" i="54"/>
  <c r="J34" i="54"/>
  <c r="K34" i="54"/>
  <c r="L34" i="54"/>
  <c r="M34" i="54"/>
  <c r="N34" i="54"/>
  <c r="Q34" i="54"/>
  <c r="R34" i="54"/>
  <c r="S34" i="54"/>
  <c r="T34" i="54"/>
  <c r="I35" i="54"/>
  <c r="J35" i="54"/>
  <c r="K35" i="54"/>
  <c r="L35" i="54"/>
  <c r="M35" i="54"/>
  <c r="N35" i="54"/>
  <c r="Q35" i="54"/>
  <c r="R35" i="54"/>
  <c r="S35" i="54"/>
  <c r="T35" i="54"/>
  <c r="I36" i="54"/>
  <c r="J36" i="54"/>
  <c r="K36" i="54"/>
  <c r="L36" i="54"/>
  <c r="M36" i="54"/>
  <c r="N36" i="54"/>
  <c r="Q36" i="54"/>
  <c r="R36" i="54"/>
  <c r="S36" i="54"/>
  <c r="T36" i="54"/>
  <c r="I37" i="54"/>
  <c r="J37" i="54"/>
  <c r="K37" i="54"/>
  <c r="L37" i="54"/>
  <c r="M37" i="54"/>
  <c r="N37" i="54"/>
  <c r="Q37" i="54"/>
  <c r="R37" i="54"/>
  <c r="S37" i="54"/>
  <c r="T37" i="54"/>
  <c r="I38" i="54"/>
  <c r="J38" i="54"/>
  <c r="K38" i="54"/>
  <c r="L38" i="54"/>
  <c r="M38" i="54"/>
  <c r="N38" i="54"/>
  <c r="Q38" i="54"/>
  <c r="R38" i="54"/>
  <c r="S38" i="54"/>
  <c r="T38" i="54"/>
  <c r="I39" i="54"/>
  <c r="J39" i="54"/>
  <c r="K39" i="54"/>
  <c r="L39" i="54"/>
  <c r="M39" i="54"/>
  <c r="N39" i="54"/>
  <c r="Q39" i="54"/>
  <c r="R39" i="54"/>
  <c r="S39" i="54"/>
  <c r="T39" i="54"/>
  <c r="I40" i="54"/>
  <c r="J40" i="54"/>
  <c r="K40" i="54"/>
  <c r="L40" i="54"/>
  <c r="M40" i="54"/>
  <c r="N40" i="54"/>
  <c r="Q40" i="54"/>
  <c r="R40" i="54"/>
  <c r="S40" i="54"/>
  <c r="T40" i="54"/>
  <c r="I41" i="54"/>
  <c r="J41" i="54"/>
  <c r="K41" i="54"/>
  <c r="L41" i="54"/>
  <c r="M41" i="54"/>
  <c r="N41" i="54"/>
  <c r="Q41" i="54"/>
  <c r="R41" i="54"/>
  <c r="S41" i="54"/>
  <c r="T41" i="54"/>
  <c r="I42" i="54"/>
  <c r="J42" i="54"/>
  <c r="K42" i="54"/>
  <c r="L42" i="54"/>
  <c r="M42" i="54"/>
  <c r="N42" i="54"/>
  <c r="Q42" i="54"/>
  <c r="R42" i="54"/>
  <c r="S42" i="54"/>
  <c r="T42" i="54"/>
  <c r="I43" i="54"/>
  <c r="J43" i="54"/>
  <c r="K43" i="54"/>
  <c r="L43" i="54"/>
  <c r="M43" i="54"/>
  <c r="N43" i="54"/>
  <c r="Q43" i="54"/>
  <c r="R43" i="54"/>
  <c r="S43" i="54"/>
  <c r="T43" i="54"/>
  <c r="I44" i="54"/>
  <c r="J44" i="54"/>
  <c r="K44" i="54"/>
  <c r="L44" i="54"/>
  <c r="M44" i="54"/>
  <c r="N44" i="54"/>
  <c r="Q44" i="54"/>
  <c r="R44" i="54"/>
  <c r="S44" i="54"/>
  <c r="T44" i="54"/>
  <c r="I45" i="54"/>
  <c r="J45" i="54"/>
  <c r="K45" i="54"/>
  <c r="L45" i="54"/>
  <c r="M45" i="54"/>
  <c r="N45" i="54"/>
  <c r="Q45" i="54"/>
  <c r="R45" i="54"/>
  <c r="S45" i="54"/>
  <c r="T45" i="54"/>
  <c r="I46" i="54"/>
  <c r="J46" i="54"/>
  <c r="K46" i="54"/>
  <c r="L46" i="54"/>
  <c r="M46" i="54"/>
  <c r="N46" i="54"/>
  <c r="Q46" i="54"/>
  <c r="R46" i="54"/>
  <c r="S46" i="54"/>
  <c r="T46" i="54"/>
  <c r="I47" i="54"/>
  <c r="J47" i="54"/>
  <c r="K47" i="54"/>
  <c r="L47" i="54"/>
  <c r="M47" i="54"/>
  <c r="N47" i="54"/>
  <c r="Q47" i="54"/>
  <c r="R47" i="54"/>
  <c r="S47" i="54"/>
  <c r="T47" i="54"/>
  <c r="I48" i="54"/>
  <c r="J48" i="54"/>
  <c r="K48" i="54"/>
  <c r="L48" i="54"/>
  <c r="M48" i="54"/>
  <c r="N48" i="54"/>
  <c r="Q48" i="54"/>
  <c r="R48" i="54"/>
  <c r="S48" i="54"/>
  <c r="T48" i="54"/>
  <c r="I49" i="54"/>
  <c r="J49" i="54"/>
  <c r="K49" i="54"/>
  <c r="L49" i="54"/>
  <c r="M49" i="54"/>
  <c r="N49" i="54"/>
  <c r="Q49" i="54"/>
  <c r="R49" i="54"/>
  <c r="S49" i="54"/>
  <c r="T49" i="54"/>
  <c r="I50" i="54"/>
  <c r="J50" i="54"/>
  <c r="K50" i="54"/>
  <c r="L50" i="54"/>
  <c r="M50" i="54"/>
  <c r="N50" i="54"/>
  <c r="Q50" i="54"/>
  <c r="R50" i="54"/>
  <c r="S50" i="54"/>
  <c r="T50" i="54"/>
  <c r="I51" i="54"/>
  <c r="J51" i="54"/>
  <c r="K51" i="54"/>
  <c r="L51" i="54"/>
  <c r="M51" i="54"/>
  <c r="N51" i="54"/>
  <c r="Q51" i="54"/>
  <c r="R51" i="54"/>
  <c r="S51" i="54"/>
  <c r="T51" i="54"/>
  <c r="I52" i="54"/>
  <c r="J52" i="54"/>
  <c r="K52" i="54"/>
  <c r="L52" i="54"/>
  <c r="M52" i="54"/>
  <c r="N52" i="54"/>
  <c r="Q52" i="54"/>
  <c r="R52" i="54"/>
  <c r="S52" i="54"/>
  <c r="T52" i="54"/>
  <c r="I53" i="54"/>
  <c r="J53" i="54"/>
  <c r="K53" i="54"/>
  <c r="L53" i="54"/>
  <c r="M53" i="54"/>
  <c r="N53" i="54"/>
  <c r="Q53" i="54"/>
  <c r="R53" i="54"/>
  <c r="S53" i="54"/>
  <c r="T53" i="54"/>
  <c r="I54" i="54"/>
  <c r="J54" i="54"/>
  <c r="K54" i="54"/>
  <c r="L54" i="54"/>
  <c r="M54" i="54"/>
  <c r="N54" i="54"/>
  <c r="Q54" i="54"/>
  <c r="R54" i="54"/>
  <c r="S54" i="54"/>
  <c r="T54" i="54"/>
  <c r="I55" i="54"/>
  <c r="J55" i="54"/>
  <c r="K55" i="54"/>
  <c r="L55" i="54"/>
  <c r="M55" i="54"/>
  <c r="N55" i="54"/>
  <c r="Q55" i="54"/>
  <c r="R55" i="54"/>
  <c r="S55" i="54"/>
  <c r="T55" i="54"/>
  <c r="I56" i="54"/>
  <c r="J56" i="54"/>
  <c r="K56" i="54"/>
  <c r="L56" i="54"/>
  <c r="M56" i="54"/>
  <c r="N56" i="54"/>
  <c r="Q56" i="54"/>
  <c r="R56" i="54"/>
  <c r="S56" i="54"/>
  <c r="T56" i="54"/>
  <c r="I57" i="54"/>
  <c r="J57" i="54"/>
  <c r="K57" i="54"/>
  <c r="L57" i="54"/>
  <c r="M57" i="54"/>
  <c r="N57" i="54"/>
  <c r="Q57" i="54"/>
  <c r="R57" i="54"/>
  <c r="S57" i="54"/>
  <c r="T57" i="54"/>
  <c r="I58" i="54"/>
  <c r="J58" i="54"/>
  <c r="K58" i="54"/>
  <c r="L58" i="54"/>
  <c r="M58" i="54"/>
  <c r="N58" i="54"/>
  <c r="Q58" i="54"/>
  <c r="R58" i="54"/>
  <c r="S58" i="54"/>
  <c r="T58" i="54"/>
  <c r="I59" i="54"/>
  <c r="J59" i="54"/>
  <c r="K59" i="54"/>
  <c r="L59" i="54"/>
  <c r="M59" i="54"/>
  <c r="N59" i="54"/>
  <c r="Q59" i="54"/>
  <c r="R59" i="54"/>
  <c r="S59" i="54"/>
  <c r="T59" i="54"/>
  <c r="I60" i="54"/>
  <c r="J60" i="54"/>
  <c r="K60" i="54"/>
  <c r="L60" i="54"/>
  <c r="M60" i="54"/>
  <c r="N60" i="54"/>
  <c r="Q60" i="54"/>
  <c r="R60" i="54"/>
  <c r="S60" i="54"/>
  <c r="T60" i="54"/>
  <c r="I61" i="54"/>
  <c r="J61" i="54"/>
  <c r="K61" i="54"/>
  <c r="L61" i="54"/>
  <c r="M61" i="54"/>
  <c r="N61" i="54"/>
  <c r="Q61" i="54"/>
  <c r="R61" i="54"/>
  <c r="S61" i="54"/>
  <c r="T61" i="54"/>
  <c r="I62" i="54"/>
  <c r="J62" i="54"/>
  <c r="K62" i="54"/>
  <c r="L62" i="54"/>
  <c r="M62" i="54"/>
  <c r="N62" i="54"/>
  <c r="Q62" i="54"/>
  <c r="R62" i="54"/>
  <c r="S62" i="54"/>
  <c r="T62" i="54"/>
  <c r="I63" i="54"/>
  <c r="J63" i="54"/>
  <c r="K63" i="54"/>
  <c r="L63" i="54"/>
  <c r="M63" i="54"/>
  <c r="N63" i="54"/>
  <c r="Q63" i="54"/>
  <c r="R63" i="54"/>
  <c r="S63" i="54"/>
  <c r="T63" i="54"/>
  <c r="I64" i="54"/>
  <c r="J64" i="54"/>
  <c r="K64" i="54"/>
  <c r="L64" i="54"/>
  <c r="M64" i="54"/>
  <c r="N64" i="54"/>
  <c r="Q64" i="54"/>
  <c r="R64" i="54"/>
  <c r="S64" i="54"/>
  <c r="T64" i="54"/>
  <c r="I65" i="54"/>
  <c r="J65" i="54"/>
  <c r="K65" i="54"/>
  <c r="L65" i="54"/>
  <c r="M65" i="54"/>
  <c r="N65" i="54"/>
  <c r="Q65" i="54"/>
  <c r="R65" i="54"/>
  <c r="S65" i="54"/>
  <c r="T65" i="54"/>
  <c r="I66" i="54"/>
  <c r="J66" i="54"/>
  <c r="K66" i="54"/>
  <c r="L66" i="54"/>
  <c r="M66" i="54"/>
  <c r="N66" i="54"/>
  <c r="Q66" i="54"/>
  <c r="R66" i="54"/>
  <c r="S66" i="54"/>
  <c r="T66" i="54"/>
  <c r="I67" i="54"/>
  <c r="J67" i="54"/>
  <c r="K67" i="54"/>
  <c r="L67" i="54"/>
  <c r="M67" i="54"/>
  <c r="N67" i="54"/>
  <c r="Q67" i="54"/>
  <c r="R67" i="54"/>
  <c r="S67" i="54"/>
  <c r="T67" i="54"/>
  <c r="I68" i="54"/>
  <c r="J68" i="54"/>
  <c r="K68" i="54"/>
  <c r="L68" i="54"/>
  <c r="M68" i="54"/>
  <c r="N68" i="54"/>
  <c r="Q68" i="54"/>
  <c r="R68" i="54"/>
  <c r="S68" i="54"/>
  <c r="T68" i="54"/>
  <c r="I69" i="54"/>
  <c r="J69" i="54"/>
  <c r="K69" i="54"/>
  <c r="L69" i="54"/>
  <c r="M69" i="54"/>
  <c r="N69" i="54"/>
  <c r="Q69" i="54"/>
  <c r="R69" i="54"/>
  <c r="S69" i="54"/>
  <c r="T69" i="54"/>
  <c r="I70" i="54"/>
  <c r="J70" i="54"/>
  <c r="K70" i="54"/>
  <c r="L70" i="54"/>
  <c r="M70" i="54"/>
  <c r="N70" i="54"/>
  <c r="Q70" i="54"/>
  <c r="R70" i="54"/>
  <c r="S70" i="54"/>
  <c r="T70" i="54"/>
  <c r="I71" i="54"/>
  <c r="J71" i="54"/>
  <c r="K71" i="54"/>
  <c r="L71" i="54"/>
  <c r="M71" i="54"/>
  <c r="N71" i="54"/>
  <c r="Q71" i="54"/>
  <c r="R71" i="54"/>
  <c r="S71" i="54"/>
  <c r="T71" i="54"/>
  <c r="I72" i="54"/>
  <c r="J72" i="54"/>
  <c r="K72" i="54"/>
  <c r="L72" i="54"/>
  <c r="M72" i="54"/>
  <c r="N72" i="54"/>
  <c r="Q72" i="54"/>
  <c r="R72" i="54"/>
  <c r="S72" i="54"/>
  <c r="T72" i="54"/>
  <c r="I73" i="54"/>
  <c r="J73" i="54"/>
  <c r="K73" i="54"/>
  <c r="L73" i="54"/>
  <c r="M73" i="54"/>
  <c r="N73" i="54"/>
  <c r="Q73" i="54"/>
  <c r="R73" i="54"/>
  <c r="S73" i="54"/>
  <c r="T73" i="54"/>
  <c r="I74" i="54"/>
  <c r="J74" i="54"/>
  <c r="K74" i="54"/>
  <c r="L74" i="54"/>
  <c r="M74" i="54"/>
  <c r="N74" i="54"/>
  <c r="Q74" i="54"/>
  <c r="R74" i="54"/>
  <c r="S74" i="54"/>
  <c r="T74" i="54"/>
  <c r="I75" i="54"/>
  <c r="J75" i="54"/>
  <c r="K75" i="54"/>
  <c r="L75" i="54"/>
  <c r="M75" i="54"/>
  <c r="N75" i="54"/>
  <c r="Q75" i="54"/>
  <c r="R75" i="54"/>
  <c r="S75" i="54"/>
  <c r="T75" i="54"/>
  <c r="I76" i="54"/>
  <c r="J76" i="54"/>
  <c r="K76" i="54"/>
  <c r="L76" i="54"/>
  <c r="M76" i="54"/>
  <c r="N76" i="54"/>
  <c r="Q76" i="54"/>
  <c r="R76" i="54"/>
  <c r="S76" i="54"/>
  <c r="T76" i="54"/>
  <c r="I77" i="54"/>
  <c r="J77" i="54"/>
  <c r="K77" i="54"/>
  <c r="L77" i="54"/>
  <c r="M77" i="54"/>
  <c r="N77" i="54"/>
  <c r="Q77" i="54"/>
  <c r="R77" i="54"/>
  <c r="S77" i="54"/>
  <c r="T77" i="54"/>
  <c r="H5" i="54"/>
  <c r="H6" i="54"/>
  <c r="H7" i="54"/>
  <c r="H8" i="54"/>
  <c r="H9" i="54"/>
  <c r="H10" i="54"/>
  <c r="H11" i="54"/>
  <c r="H12" i="54"/>
  <c r="H13" i="54"/>
  <c r="H14" i="54"/>
  <c r="H15" i="54"/>
  <c r="H16" i="54"/>
  <c r="H17" i="54"/>
  <c r="H18" i="54"/>
  <c r="H19" i="54"/>
  <c r="H20" i="54"/>
  <c r="H21" i="54"/>
  <c r="H22" i="54"/>
  <c r="H23" i="54"/>
  <c r="H24" i="54"/>
  <c r="H25" i="54"/>
  <c r="H26" i="54"/>
  <c r="H27" i="54"/>
  <c r="H28" i="54"/>
  <c r="H29" i="54"/>
  <c r="H30" i="54"/>
  <c r="H31" i="54"/>
  <c r="H32" i="54"/>
  <c r="H33" i="54"/>
  <c r="H34" i="54"/>
  <c r="H35" i="54"/>
  <c r="H36" i="54"/>
  <c r="H37" i="54"/>
  <c r="H38" i="54"/>
  <c r="H39" i="54"/>
  <c r="H40" i="54"/>
  <c r="H41" i="54"/>
  <c r="H42" i="54"/>
  <c r="H43" i="54"/>
  <c r="H44" i="54"/>
  <c r="H45" i="54"/>
  <c r="H46" i="54"/>
  <c r="H47" i="54"/>
  <c r="H48" i="54"/>
  <c r="H49" i="54"/>
  <c r="H50" i="54"/>
  <c r="H51" i="54"/>
  <c r="H52" i="54"/>
  <c r="H53" i="54"/>
  <c r="H54" i="54"/>
  <c r="H55" i="54"/>
  <c r="H56" i="54"/>
  <c r="H57" i="54"/>
  <c r="H58" i="54"/>
  <c r="H59" i="54"/>
  <c r="H60" i="54"/>
  <c r="H61" i="54"/>
  <c r="H62" i="54"/>
  <c r="H63" i="54"/>
  <c r="H64" i="54"/>
  <c r="H65" i="54"/>
  <c r="H66" i="54"/>
  <c r="H67" i="54"/>
  <c r="H68" i="54"/>
  <c r="H69" i="54"/>
  <c r="H70" i="54"/>
  <c r="H71" i="54"/>
  <c r="H72" i="54"/>
  <c r="H73" i="54"/>
  <c r="H74" i="54"/>
  <c r="H75" i="54"/>
  <c r="H76" i="54"/>
  <c r="H77" i="54"/>
  <c r="G5" i="54"/>
  <c r="G6" i="54"/>
  <c r="G7" i="54"/>
  <c r="G8" i="54"/>
  <c r="G9" i="54"/>
  <c r="G10" i="54"/>
  <c r="G11" i="54"/>
  <c r="G12" i="54"/>
  <c r="G13" i="54"/>
  <c r="G14" i="54"/>
  <c r="G15" i="54"/>
  <c r="G16" i="54"/>
  <c r="G17" i="54"/>
  <c r="G18" i="54"/>
  <c r="G19" i="54"/>
  <c r="G20" i="54"/>
  <c r="G21" i="54"/>
  <c r="G22" i="54"/>
  <c r="G23" i="54"/>
  <c r="G24" i="54"/>
  <c r="G25" i="54"/>
  <c r="G26" i="54"/>
  <c r="G27" i="54"/>
  <c r="G28" i="54"/>
  <c r="G29" i="54"/>
  <c r="G30" i="54"/>
  <c r="G31" i="54"/>
  <c r="G32" i="54"/>
  <c r="G33" i="54"/>
  <c r="G34" i="54"/>
  <c r="G35" i="54"/>
  <c r="G36" i="54"/>
  <c r="G37" i="54"/>
  <c r="G38" i="54"/>
  <c r="G39" i="54"/>
  <c r="G40" i="54"/>
  <c r="G41" i="54"/>
  <c r="G42" i="54"/>
  <c r="G43" i="54"/>
  <c r="G44" i="54"/>
  <c r="G45" i="54"/>
  <c r="G46" i="54"/>
  <c r="G47" i="54"/>
  <c r="G48" i="54"/>
  <c r="G49" i="54"/>
  <c r="G50" i="54"/>
  <c r="G51" i="54"/>
  <c r="G52" i="54"/>
  <c r="G53" i="54"/>
  <c r="G54" i="54"/>
  <c r="G55" i="54"/>
  <c r="G56" i="54"/>
  <c r="G57" i="54"/>
  <c r="G58" i="54"/>
  <c r="G59" i="54"/>
  <c r="G60" i="54"/>
  <c r="G61" i="54"/>
  <c r="G62" i="54"/>
  <c r="G63" i="54"/>
  <c r="G64" i="54"/>
  <c r="G65" i="54"/>
  <c r="G66" i="54"/>
  <c r="G67" i="54"/>
  <c r="G68" i="54"/>
  <c r="G69" i="54"/>
  <c r="G70" i="54"/>
  <c r="G71" i="54"/>
  <c r="G72" i="54"/>
  <c r="G73" i="54"/>
  <c r="G74" i="54"/>
  <c r="G75" i="54"/>
  <c r="G76" i="54"/>
  <c r="G77" i="54"/>
  <c r="F5" i="54"/>
  <c r="F6" i="54"/>
  <c r="F7" i="54"/>
  <c r="F8" i="54"/>
  <c r="F9" i="54"/>
  <c r="F10" i="54"/>
  <c r="F11" i="54"/>
  <c r="F12" i="54"/>
  <c r="F13" i="54"/>
  <c r="F14" i="54"/>
  <c r="F15" i="54"/>
  <c r="F16" i="54"/>
  <c r="F17" i="54"/>
  <c r="F18" i="54"/>
  <c r="F19" i="54"/>
  <c r="F20" i="54"/>
  <c r="F21" i="54"/>
  <c r="F22" i="54"/>
  <c r="F23" i="54"/>
  <c r="F24" i="54"/>
  <c r="F25" i="54"/>
  <c r="F26" i="54"/>
  <c r="F27" i="54"/>
  <c r="F28" i="54"/>
  <c r="F29" i="54"/>
  <c r="F30" i="54"/>
  <c r="F31" i="54"/>
  <c r="F32" i="54"/>
  <c r="F33" i="54"/>
  <c r="F34" i="54"/>
  <c r="F35" i="54"/>
  <c r="F36" i="54"/>
  <c r="F37" i="54"/>
  <c r="F38" i="54"/>
  <c r="F39" i="54"/>
  <c r="F40" i="54"/>
  <c r="F41" i="54"/>
  <c r="F42" i="54"/>
  <c r="F43" i="54"/>
  <c r="F44" i="54"/>
  <c r="F45" i="54"/>
  <c r="F46" i="54"/>
  <c r="F47" i="54"/>
  <c r="F48" i="54"/>
  <c r="F49" i="54"/>
  <c r="F50" i="54"/>
  <c r="F51" i="54"/>
  <c r="F52" i="54"/>
  <c r="F53" i="54"/>
  <c r="F54" i="54"/>
  <c r="F55" i="54"/>
  <c r="F56" i="54"/>
  <c r="F57" i="54"/>
  <c r="F58" i="54"/>
  <c r="F59" i="54"/>
  <c r="F60" i="54"/>
  <c r="F61" i="54"/>
  <c r="F62" i="54"/>
  <c r="F63" i="54"/>
  <c r="F64" i="54"/>
  <c r="F65" i="54"/>
  <c r="F66" i="54"/>
  <c r="F67" i="54"/>
  <c r="F68" i="54"/>
  <c r="F69" i="54"/>
  <c r="F70" i="54"/>
  <c r="F71" i="54"/>
  <c r="F72" i="54"/>
  <c r="F73" i="54"/>
  <c r="F74" i="54"/>
  <c r="F75" i="54"/>
  <c r="F76" i="54"/>
  <c r="F77" i="54"/>
  <c r="E5" i="54"/>
  <c r="E6" i="54"/>
  <c r="E7" i="54"/>
  <c r="E8" i="54"/>
  <c r="E9" i="54"/>
  <c r="E10" i="54"/>
  <c r="E11" i="54"/>
  <c r="E12" i="54"/>
  <c r="E13" i="54"/>
  <c r="E14" i="54"/>
  <c r="E15" i="54"/>
  <c r="E16" i="54"/>
  <c r="E17" i="54"/>
  <c r="E18" i="54"/>
  <c r="E19" i="54"/>
  <c r="E20" i="54"/>
  <c r="E21" i="54"/>
  <c r="E22" i="54"/>
  <c r="E23" i="54"/>
  <c r="E24" i="54"/>
  <c r="E25" i="54"/>
  <c r="E26" i="54"/>
  <c r="E27" i="54"/>
  <c r="E28" i="54"/>
  <c r="E29" i="54"/>
  <c r="E30" i="54"/>
  <c r="E31" i="54"/>
  <c r="E32" i="54"/>
  <c r="E33" i="54"/>
  <c r="E34" i="54"/>
  <c r="E35" i="54"/>
  <c r="E36" i="54"/>
  <c r="E37" i="54"/>
  <c r="E38" i="54"/>
  <c r="E39" i="54"/>
  <c r="E40" i="54"/>
  <c r="E41" i="54"/>
  <c r="E42" i="54"/>
  <c r="E43" i="54"/>
  <c r="E44" i="54"/>
  <c r="E45" i="54"/>
  <c r="E46" i="54"/>
  <c r="E47" i="54"/>
  <c r="E48" i="54"/>
  <c r="E49" i="54"/>
  <c r="E50" i="54"/>
  <c r="E51" i="54"/>
  <c r="E52" i="54"/>
  <c r="E53" i="54"/>
  <c r="E54" i="54"/>
  <c r="E55" i="54"/>
  <c r="E56" i="54"/>
  <c r="E57" i="54"/>
  <c r="E58" i="54"/>
  <c r="E59" i="54"/>
  <c r="E60" i="54"/>
  <c r="E61" i="54"/>
  <c r="E62" i="54"/>
  <c r="E63" i="54"/>
  <c r="E64" i="54"/>
  <c r="E65" i="54"/>
  <c r="E66" i="54"/>
  <c r="E67" i="54"/>
  <c r="E68" i="54"/>
  <c r="E69" i="54"/>
  <c r="E70" i="54"/>
  <c r="E71" i="54"/>
  <c r="E72" i="54"/>
  <c r="E73" i="54"/>
  <c r="E74" i="54"/>
  <c r="E75" i="54"/>
  <c r="E76" i="54"/>
  <c r="E77" i="54"/>
  <c r="D5" i="54"/>
  <c r="D6" i="54"/>
  <c r="D7" i="54"/>
  <c r="D8"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38" i="54"/>
  <c r="D39" i="54"/>
  <c r="D40" i="54"/>
  <c r="D41" i="54"/>
  <c r="D42" i="54"/>
  <c r="D43" i="54"/>
  <c r="D44" i="54"/>
  <c r="D45" i="54"/>
  <c r="D46" i="54"/>
  <c r="D47" i="54"/>
  <c r="D48" i="54"/>
  <c r="D49" i="54"/>
  <c r="D50" i="54"/>
  <c r="D51" i="54"/>
  <c r="D52" i="54"/>
  <c r="D53" i="54"/>
  <c r="D54" i="54"/>
  <c r="D55" i="54"/>
  <c r="D56" i="54"/>
  <c r="D57" i="54"/>
  <c r="D58" i="54"/>
  <c r="D59" i="54"/>
  <c r="D60" i="54"/>
  <c r="D61" i="54"/>
  <c r="D62" i="54"/>
  <c r="D63" i="54"/>
  <c r="D64" i="54"/>
  <c r="D65" i="54"/>
  <c r="D66" i="54"/>
  <c r="D67" i="54"/>
  <c r="D68" i="54"/>
  <c r="D69" i="54"/>
  <c r="D70" i="54"/>
  <c r="D71" i="54"/>
  <c r="D72" i="54"/>
  <c r="D73" i="54"/>
  <c r="D74" i="54"/>
  <c r="D75" i="54"/>
  <c r="D76" i="54"/>
  <c r="D77" i="54"/>
  <c r="C5" i="54"/>
  <c r="C6" i="54"/>
  <c r="C7" i="54"/>
  <c r="C8" i="54"/>
  <c r="C9" i="54"/>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38" i="54"/>
  <c r="C39" i="54"/>
  <c r="C40" i="54"/>
  <c r="C41" i="54"/>
  <c r="C42" i="54"/>
  <c r="C43" i="54"/>
  <c r="C44" i="54"/>
  <c r="C45" i="54"/>
  <c r="C46" i="54"/>
  <c r="C47" i="54"/>
  <c r="C48" i="54"/>
  <c r="C49" i="54"/>
  <c r="C50" i="54"/>
  <c r="C51" i="54"/>
  <c r="C52" i="54"/>
  <c r="C53" i="54"/>
  <c r="C54" i="54"/>
  <c r="C55" i="54"/>
  <c r="C56" i="54"/>
  <c r="C57" i="54"/>
  <c r="C58" i="54"/>
  <c r="C59" i="54"/>
  <c r="C60" i="54"/>
  <c r="C61" i="54"/>
  <c r="C62" i="54"/>
  <c r="C63" i="54"/>
  <c r="C64" i="54"/>
  <c r="C65" i="54"/>
  <c r="C66" i="54"/>
  <c r="C67" i="54"/>
  <c r="C68" i="54"/>
  <c r="C69" i="54"/>
  <c r="C70" i="54"/>
  <c r="C71" i="54"/>
  <c r="C72" i="54"/>
  <c r="C73" i="54"/>
  <c r="C74" i="54"/>
  <c r="C75" i="54"/>
  <c r="C76" i="54"/>
  <c r="C77" i="54"/>
  <c r="H4" i="54"/>
  <c r="I4" i="54"/>
  <c r="J4" i="54"/>
  <c r="K4" i="54"/>
  <c r="L4" i="54"/>
  <c r="M4" i="54"/>
  <c r="N4" i="54"/>
  <c r="Q4" i="54"/>
  <c r="R4" i="54"/>
  <c r="S4" i="54"/>
  <c r="T4" i="54"/>
  <c r="G4" i="54"/>
  <c r="D4" i="54"/>
  <c r="E4" i="54"/>
  <c r="F4" i="54"/>
  <c r="C4" i="54"/>
  <c r="H3" i="54"/>
  <c r="I3" i="54"/>
  <c r="J3" i="54"/>
  <c r="K3" i="54"/>
  <c r="L3" i="54"/>
  <c r="M3" i="54"/>
  <c r="N3" i="54"/>
  <c r="Q3" i="54"/>
  <c r="R3" i="54"/>
  <c r="S3" i="54"/>
  <c r="T3" i="54"/>
  <c r="G3" i="54"/>
  <c r="H2" i="54"/>
  <c r="I2" i="54"/>
  <c r="J2" i="54"/>
  <c r="K2" i="54"/>
  <c r="L2" i="54"/>
  <c r="M2" i="54"/>
  <c r="N2" i="54"/>
  <c r="Q2" i="54"/>
  <c r="R2" i="54"/>
  <c r="S2" i="54"/>
  <c r="T2" i="54"/>
  <c r="G2" i="54"/>
  <c r="D2" i="54"/>
  <c r="D3" i="54" s="1"/>
  <c r="E2" i="54"/>
  <c r="E3" i="54" s="1"/>
  <c r="F2" i="54"/>
  <c r="F3" i="54" s="1"/>
  <c r="C2" i="54"/>
  <c r="C3" i="54" s="1"/>
  <c r="B81" i="54"/>
  <c r="B82" i="54"/>
  <c r="B83" i="54"/>
  <c r="B84" i="54"/>
  <c r="B85" i="54"/>
  <c r="B86" i="54"/>
  <c r="B87" i="54"/>
  <c r="B88" i="54"/>
  <c r="B89" i="54"/>
  <c r="B90" i="54"/>
  <c r="B91" i="54"/>
  <c r="B92" i="54"/>
  <c r="B93" i="54"/>
  <c r="B94" i="54"/>
  <c r="B95" i="54"/>
  <c r="B96" i="54"/>
  <c r="B97" i="54"/>
  <c r="B98" i="54"/>
  <c r="B99" i="54"/>
  <c r="B80" i="54"/>
  <c r="B3" i="54"/>
  <c r="B4" i="54"/>
  <c r="B5" i="54"/>
  <c r="B6" i="54"/>
  <c r="B7" i="54"/>
  <c r="B8" i="54"/>
  <c r="B9"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38" i="54"/>
  <c r="B39" i="54"/>
  <c r="B40" i="54"/>
  <c r="B41" i="54"/>
  <c r="B42" i="54"/>
  <c r="B43" i="54"/>
  <c r="B44" i="54"/>
  <c r="B45" i="54"/>
  <c r="B46" i="54"/>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2" i="54"/>
  <c r="A81" i="54"/>
  <c r="A82" i="54"/>
  <c r="A83" i="54"/>
  <c r="A84" i="54"/>
  <c r="A85" i="54"/>
  <c r="A86" i="54"/>
  <c r="A87" i="54"/>
  <c r="A88" i="54"/>
  <c r="A89" i="54"/>
  <c r="A90" i="54"/>
  <c r="A91" i="54"/>
  <c r="A92" i="54"/>
  <c r="A93" i="54"/>
  <c r="A94" i="54"/>
  <c r="A95" i="54"/>
  <c r="A96" i="54"/>
  <c r="A97" i="54"/>
  <c r="A98" i="54"/>
  <c r="A99" i="54"/>
  <c r="A80" i="54"/>
  <c r="A3" i="54"/>
  <c r="A4" i="54"/>
  <c r="A5" i="54"/>
  <c r="A6" i="54"/>
  <c r="A7" i="54"/>
  <c r="A8" i="54"/>
  <c r="A9" i="54"/>
  <c r="A10" i="54"/>
  <c r="A11" i="54"/>
  <c r="A12" i="54"/>
  <c r="A13" i="54"/>
  <c r="A14" i="54"/>
  <c r="A15" i="54"/>
  <c r="A16" i="54"/>
  <c r="A17" i="54"/>
  <c r="A18" i="54"/>
  <c r="A19" i="54"/>
  <c r="A20" i="54"/>
  <c r="A21" i="54"/>
  <c r="A22" i="54"/>
  <c r="A23" i="54"/>
  <c r="A24" i="54"/>
  <c r="A25" i="54"/>
  <c r="A26" i="54"/>
  <c r="A27" i="54"/>
  <c r="A28" i="54"/>
  <c r="A29" i="54"/>
  <c r="A30" i="54"/>
  <c r="A31" i="54"/>
  <c r="A32" i="54"/>
  <c r="A33" i="54"/>
  <c r="A34" i="54"/>
  <c r="A35" i="54"/>
  <c r="A36" i="54"/>
  <c r="A37" i="54"/>
  <c r="A38" i="54"/>
  <c r="A39" i="54"/>
  <c r="A40" i="54"/>
  <c r="A41" i="54"/>
  <c r="A42" i="54"/>
  <c r="A43" i="54"/>
  <c r="A44" i="54"/>
  <c r="A45" i="54"/>
  <c r="A46" i="54"/>
  <c r="A47" i="54"/>
  <c r="A48" i="54"/>
  <c r="A49" i="54"/>
  <c r="A50" i="54"/>
  <c r="A51" i="54"/>
  <c r="A52" i="54"/>
  <c r="A53" i="54"/>
  <c r="A54" i="54"/>
  <c r="A55" i="54"/>
  <c r="A56" i="54"/>
  <c r="A57" i="54"/>
  <c r="A58" i="54"/>
  <c r="A59" i="54"/>
  <c r="A60" i="54"/>
  <c r="A61" i="54"/>
  <c r="A62" i="54"/>
  <c r="A63" i="54"/>
  <c r="A64" i="54"/>
  <c r="A65" i="54"/>
  <c r="A66" i="54"/>
  <c r="A67" i="54"/>
  <c r="A68" i="54"/>
  <c r="A69" i="54"/>
  <c r="A70" i="54"/>
  <c r="A71" i="54"/>
  <c r="A72" i="54"/>
  <c r="A73" i="54"/>
  <c r="A74" i="54"/>
  <c r="A75" i="54"/>
  <c r="A76" i="54"/>
  <c r="A77" i="54"/>
  <c r="A2" i="54"/>
  <c r="Q86" i="49" l="1"/>
  <c r="R71" i="50" s="1"/>
  <c r="U99" i="54"/>
  <c r="O138" i="53"/>
  <c r="P138" i="53" s="1"/>
  <c r="U98" i="54"/>
  <c r="O137" i="53"/>
  <c r="P137" i="53" s="1"/>
  <c r="U97" i="54"/>
  <c r="O135" i="53"/>
  <c r="U96" i="54"/>
  <c r="O134" i="53"/>
  <c r="P134" i="53" s="1"/>
  <c r="U95" i="54"/>
  <c r="O132" i="53"/>
  <c r="P132" i="53" s="1"/>
  <c r="U94" i="54"/>
  <c r="O131" i="53"/>
  <c r="U93" i="54"/>
  <c r="O129" i="53"/>
  <c r="U92" i="54"/>
  <c r="O128" i="53"/>
  <c r="P128" i="53" s="1"/>
  <c r="U91" i="54"/>
  <c r="O126" i="53"/>
  <c r="P126" i="53" s="1"/>
  <c r="U90" i="54"/>
  <c r="O125" i="53"/>
  <c r="U89" i="54"/>
  <c r="O123" i="53"/>
  <c r="U88" i="54"/>
  <c r="O122" i="53"/>
  <c r="P122" i="53" s="1"/>
  <c r="U87" i="54"/>
  <c r="O120" i="53"/>
  <c r="P120" i="53" s="1"/>
  <c r="U86" i="54"/>
  <c r="O119" i="53"/>
  <c r="U85" i="54"/>
  <c r="O117" i="53"/>
  <c r="U84" i="54"/>
  <c r="O116" i="53"/>
  <c r="P116" i="53" s="1"/>
  <c r="U83" i="54"/>
  <c r="O114" i="53"/>
  <c r="P114" i="53" s="1"/>
  <c r="U82" i="54"/>
  <c r="O113" i="53"/>
  <c r="U81" i="54"/>
  <c r="O111" i="53"/>
  <c r="U80" i="54"/>
  <c r="O110" i="53"/>
  <c r="P110" i="53" s="1"/>
  <c r="U104" i="53"/>
  <c r="T86" i="53"/>
  <c r="S86" i="53"/>
  <c r="R86" i="53"/>
  <c r="Q86" i="53"/>
  <c r="U85" i="53"/>
  <c r="U77" i="54" s="1"/>
  <c r="O85" i="53"/>
  <c r="P85" i="53" s="1"/>
  <c r="V85" i="53" s="1"/>
  <c r="U84" i="53"/>
  <c r="U76" i="54" s="1"/>
  <c r="O84" i="53"/>
  <c r="U83" i="53"/>
  <c r="U75" i="54" s="1"/>
  <c r="O83" i="53"/>
  <c r="P83" i="53" s="1"/>
  <c r="V83" i="53" s="1"/>
  <c r="U82" i="53"/>
  <c r="U74" i="54" s="1"/>
  <c r="O74" i="54"/>
  <c r="U81" i="53"/>
  <c r="U73" i="54" s="1"/>
  <c r="O81" i="53"/>
  <c r="P81" i="53" s="1"/>
  <c r="V81" i="53" s="1"/>
  <c r="U80" i="53"/>
  <c r="U72" i="54" s="1"/>
  <c r="O80" i="53"/>
  <c r="U79" i="53"/>
  <c r="U71" i="54" s="1"/>
  <c r="O79" i="53"/>
  <c r="P79" i="53" s="1"/>
  <c r="V79" i="53" s="1"/>
  <c r="U78" i="53"/>
  <c r="U70" i="54" s="1"/>
  <c r="O78" i="53"/>
  <c r="U77" i="53"/>
  <c r="U69" i="54" s="1"/>
  <c r="O77" i="53"/>
  <c r="P77" i="53" s="1"/>
  <c r="V77" i="53" s="1"/>
  <c r="U76" i="53"/>
  <c r="U68" i="54" s="1"/>
  <c r="O76" i="53"/>
  <c r="U75" i="53"/>
  <c r="U67" i="54" s="1"/>
  <c r="O75" i="53"/>
  <c r="P75" i="53" s="1"/>
  <c r="V75" i="53" s="1"/>
  <c r="U74" i="53"/>
  <c r="U66" i="54" s="1"/>
  <c r="O74" i="53"/>
  <c r="U73" i="53"/>
  <c r="U65" i="54" s="1"/>
  <c r="O73" i="53"/>
  <c r="P73" i="53" s="1"/>
  <c r="V73" i="53" s="1"/>
  <c r="U72" i="53"/>
  <c r="U64" i="54" s="1"/>
  <c r="O72" i="53"/>
  <c r="U71" i="53"/>
  <c r="U63" i="54" s="1"/>
  <c r="O71" i="53"/>
  <c r="P71" i="53" s="1"/>
  <c r="V71" i="53" s="1"/>
  <c r="U70" i="53"/>
  <c r="U62" i="54" s="1"/>
  <c r="O70" i="53"/>
  <c r="U69" i="53"/>
  <c r="U61" i="54" s="1"/>
  <c r="O69" i="53"/>
  <c r="P69" i="53" s="1"/>
  <c r="V69" i="53" s="1"/>
  <c r="U68" i="53"/>
  <c r="U60" i="54" s="1"/>
  <c r="O68" i="53"/>
  <c r="U67" i="53"/>
  <c r="U59" i="54" s="1"/>
  <c r="O67" i="53"/>
  <c r="P67" i="53" s="1"/>
  <c r="V67" i="53" s="1"/>
  <c r="U66" i="53"/>
  <c r="U58" i="54" s="1"/>
  <c r="O66" i="53"/>
  <c r="U65" i="53"/>
  <c r="U57" i="54" s="1"/>
  <c r="O65" i="53"/>
  <c r="P65" i="53" s="1"/>
  <c r="V65" i="53" s="1"/>
  <c r="U64" i="53"/>
  <c r="U56" i="54" s="1"/>
  <c r="O64" i="53"/>
  <c r="U63" i="53"/>
  <c r="U55" i="54" s="1"/>
  <c r="O63" i="53"/>
  <c r="P63" i="53" s="1"/>
  <c r="V63" i="53" s="1"/>
  <c r="U62" i="53"/>
  <c r="U54" i="54" s="1"/>
  <c r="O62" i="53"/>
  <c r="U61" i="53"/>
  <c r="U53" i="54" s="1"/>
  <c r="O61" i="53"/>
  <c r="P61" i="53" s="1"/>
  <c r="V61" i="53" s="1"/>
  <c r="U60" i="53"/>
  <c r="U52" i="54" s="1"/>
  <c r="O60" i="53"/>
  <c r="U59" i="53"/>
  <c r="U51" i="54" s="1"/>
  <c r="O59" i="53"/>
  <c r="P59" i="53" s="1"/>
  <c r="V59" i="53" s="1"/>
  <c r="U58" i="53"/>
  <c r="U50" i="54" s="1"/>
  <c r="O58" i="53"/>
  <c r="U57" i="53"/>
  <c r="U49" i="54" s="1"/>
  <c r="O57" i="53"/>
  <c r="P57" i="53" s="1"/>
  <c r="V57" i="53" s="1"/>
  <c r="U56" i="53"/>
  <c r="U48" i="54" s="1"/>
  <c r="O56" i="53"/>
  <c r="U55" i="53"/>
  <c r="U47" i="54" s="1"/>
  <c r="O55" i="53"/>
  <c r="P55" i="53" s="1"/>
  <c r="V55" i="53" s="1"/>
  <c r="U54" i="53"/>
  <c r="U46" i="54" s="1"/>
  <c r="O54" i="53"/>
  <c r="U53" i="53"/>
  <c r="U45" i="54" s="1"/>
  <c r="O53" i="53"/>
  <c r="P53" i="53" s="1"/>
  <c r="V53" i="53" s="1"/>
  <c r="U52" i="53"/>
  <c r="U44" i="54" s="1"/>
  <c r="O52" i="53"/>
  <c r="U51" i="53"/>
  <c r="U43" i="54" s="1"/>
  <c r="O51" i="53"/>
  <c r="P51" i="53" s="1"/>
  <c r="V51" i="53" s="1"/>
  <c r="U50" i="53"/>
  <c r="U42" i="54" s="1"/>
  <c r="O50" i="53"/>
  <c r="U49" i="53"/>
  <c r="U41" i="54" s="1"/>
  <c r="O49" i="53"/>
  <c r="P49" i="53" s="1"/>
  <c r="V49" i="53" s="1"/>
  <c r="U48" i="53"/>
  <c r="U40" i="54" s="1"/>
  <c r="O48" i="53"/>
  <c r="U47" i="53"/>
  <c r="U39" i="54" s="1"/>
  <c r="O47" i="53"/>
  <c r="P47" i="53" s="1"/>
  <c r="V47" i="53" s="1"/>
  <c r="U46" i="53"/>
  <c r="U38" i="54" s="1"/>
  <c r="O46" i="53"/>
  <c r="U45" i="53"/>
  <c r="U37" i="54" s="1"/>
  <c r="O45" i="53"/>
  <c r="P45" i="53" s="1"/>
  <c r="V45" i="53" s="1"/>
  <c r="U44" i="53"/>
  <c r="U36" i="54" s="1"/>
  <c r="O44" i="53"/>
  <c r="U43" i="53"/>
  <c r="U35" i="54" s="1"/>
  <c r="O43" i="53"/>
  <c r="P43" i="53" s="1"/>
  <c r="V43" i="53" s="1"/>
  <c r="U42" i="53"/>
  <c r="U34" i="54" s="1"/>
  <c r="O42" i="53"/>
  <c r="U41" i="53"/>
  <c r="U33" i="54" s="1"/>
  <c r="O41" i="53"/>
  <c r="P41" i="53" s="1"/>
  <c r="V41" i="53" s="1"/>
  <c r="U40" i="53"/>
  <c r="U32" i="54" s="1"/>
  <c r="O40" i="53"/>
  <c r="U39" i="53"/>
  <c r="U31" i="54" s="1"/>
  <c r="O39" i="53"/>
  <c r="P39" i="53" s="1"/>
  <c r="V39" i="53" s="1"/>
  <c r="U38" i="53"/>
  <c r="U30" i="54" s="1"/>
  <c r="O38" i="53"/>
  <c r="U37" i="53"/>
  <c r="U29" i="54" s="1"/>
  <c r="O37" i="53"/>
  <c r="P37" i="53" s="1"/>
  <c r="V37" i="53" s="1"/>
  <c r="U36" i="53"/>
  <c r="U28" i="54" s="1"/>
  <c r="O36" i="53"/>
  <c r="U35" i="53"/>
  <c r="U27" i="54" s="1"/>
  <c r="O35" i="53"/>
  <c r="P35" i="53" s="1"/>
  <c r="V35" i="53" s="1"/>
  <c r="U34" i="53"/>
  <c r="U26" i="54" s="1"/>
  <c r="O34" i="53"/>
  <c r="U33" i="53"/>
  <c r="U25" i="54" s="1"/>
  <c r="O33" i="53"/>
  <c r="P33" i="53" s="1"/>
  <c r="V33" i="53" s="1"/>
  <c r="U32" i="53"/>
  <c r="U24" i="54" s="1"/>
  <c r="O32" i="53"/>
  <c r="U31" i="53"/>
  <c r="U23" i="54" s="1"/>
  <c r="O31" i="53"/>
  <c r="P31" i="53" s="1"/>
  <c r="V31" i="53" s="1"/>
  <c r="U30" i="53"/>
  <c r="U22" i="54" s="1"/>
  <c r="O30" i="53"/>
  <c r="U29" i="53"/>
  <c r="U21" i="54" s="1"/>
  <c r="O29" i="53"/>
  <c r="P29" i="53" s="1"/>
  <c r="V29" i="53" s="1"/>
  <c r="U28" i="53"/>
  <c r="U20" i="54" s="1"/>
  <c r="O28" i="53"/>
  <c r="P28" i="53" s="1"/>
  <c r="V28" i="53" s="1"/>
  <c r="U27" i="53"/>
  <c r="U19" i="54" s="1"/>
  <c r="O27" i="53"/>
  <c r="U26" i="53"/>
  <c r="U18" i="54" s="1"/>
  <c r="O26" i="53"/>
  <c r="P26" i="53" s="1"/>
  <c r="V26" i="53" s="1"/>
  <c r="U25" i="53"/>
  <c r="U17" i="54" s="1"/>
  <c r="O25" i="53"/>
  <c r="U24" i="53"/>
  <c r="U16" i="54" s="1"/>
  <c r="O24" i="53"/>
  <c r="P24" i="53" s="1"/>
  <c r="V24" i="53" s="1"/>
  <c r="U23" i="53"/>
  <c r="U15" i="54" s="1"/>
  <c r="O23" i="53"/>
  <c r="U22" i="53"/>
  <c r="U14" i="54" s="1"/>
  <c r="O22" i="53"/>
  <c r="P22" i="53" s="1"/>
  <c r="V22" i="53" s="1"/>
  <c r="U21" i="53"/>
  <c r="U13" i="54" s="1"/>
  <c r="O21" i="53"/>
  <c r="U20" i="53"/>
  <c r="U12" i="54" s="1"/>
  <c r="O20" i="53"/>
  <c r="P20" i="53" s="1"/>
  <c r="V20" i="53" s="1"/>
  <c r="U19" i="53"/>
  <c r="U11" i="54" s="1"/>
  <c r="O19" i="53"/>
  <c r="U18" i="53"/>
  <c r="U10" i="54" s="1"/>
  <c r="O18" i="53"/>
  <c r="P18" i="53" s="1"/>
  <c r="V18" i="53" s="1"/>
  <c r="U17" i="53"/>
  <c r="U9" i="54" s="1"/>
  <c r="O17" i="53"/>
  <c r="U16" i="53"/>
  <c r="U8" i="54" s="1"/>
  <c r="O16" i="53"/>
  <c r="P16" i="53" s="1"/>
  <c r="V16" i="53" s="1"/>
  <c r="U15" i="53"/>
  <c r="U7" i="54" s="1"/>
  <c r="O15" i="53"/>
  <c r="U6" i="54"/>
  <c r="O14" i="53"/>
  <c r="P14" i="53" s="1"/>
  <c r="V14" i="53" s="1"/>
  <c r="U5" i="54"/>
  <c r="O13" i="53"/>
  <c r="U4" i="54"/>
  <c r="O12" i="53"/>
  <c r="P12" i="53" s="1"/>
  <c r="V12" i="53" s="1"/>
  <c r="U3" i="54"/>
  <c r="O11" i="53"/>
  <c r="U2" i="54"/>
  <c r="O10" i="53"/>
  <c r="V138" i="53" l="1"/>
  <c r="V137" i="53"/>
  <c r="O97" i="54"/>
  <c r="P135" i="53"/>
  <c r="P97" i="54" s="1"/>
  <c r="O94" i="54"/>
  <c r="P131" i="53"/>
  <c r="O93" i="54"/>
  <c r="P129" i="53"/>
  <c r="O90" i="54"/>
  <c r="P125" i="53"/>
  <c r="P90" i="54" s="1"/>
  <c r="O89" i="54"/>
  <c r="P123" i="53"/>
  <c r="O86" i="54"/>
  <c r="P119" i="53"/>
  <c r="O85" i="54"/>
  <c r="P117" i="53"/>
  <c r="O82" i="54"/>
  <c r="P113" i="53"/>
  <c r="O81" i="54"/>
  <c r="P111" i="53"/>
  <c r="V111" i="53" s="1"/>
  <c r="O3" i="54"/>
  <c r="P11" i="53"/>
  <c r="V11" i="53" s="1"/>
  <c r="O58" i="54"/>
  <c r="P66" i="53"/>
  <c r="V66" i="53" s="1"/>
  <c r="O60" i="54"/>
  <c r="P68" i="53"/>
  <c r="O62" i="54"/>
  <c r="P70" i="53"/>
  <c r="V70" i="53" s="1"/>
  <c r="O64" i="54"/>
  <c r="P72" i="53"/>
  <c r="V72" i="53" s="1"/>
  <c r="O66" i="54"/>
  <c r="P74" i="53"/>
  <c r="V74" i="53" s="1"/>
  <c r="O70" i="54"/>
  <c r="P78" i="53"/>
  <c r="V78" i="53" s="1"/>
  <c r="O72" i="54"/>
  <c r="P80" i="53"/>
  <c r="V80" i="53" s="1"/>
  <c r="O76" i="54"/>
  <c r="P84" i="53"/>
  <c r="O68" i="54"/>
  <c r="P76" i="53"/>
  <c r="P68" i="54" s="1"/>
  <c r="O56" i="54"/>
  <c r="P64" i="53"/>
  <c r="O2" i="54"/>
  <c r="P10" i="53"/>
  <c r="O5" i="54"/>
  <c r="P13" i="53"/>
  <c r="V13" i="53" s="1"/>
  <c r="O7" i="54"/>
  <c r="P15" i="53"/>
  <c r="V15" i="53" s="1"/>
  <c r="O9" i="54"/>
  <c r="P17" i="53"/>
  <c r="V17" i="53" s="1"/>
  <c r="O11" i="54"/>
  <c r="P19" i="53"/>
  <c r="V19" i="53" s="1"/>
  <c r="O13" i="54"/>
  <c r="P21" i="53"/>
  <c r="O15" i="54"/>
  <c r="P23" i="53"/>
  <c r="V23" i="53" s="1"/>
  <c r="O17" i="54"/>
  <c r="P25" i="53"/>
  <c r="O19" i="54"/>
  <c r="P27" i="53"/>
  <c r="V27" i="53" s="1"/>
  <c r="O22" i="54"/>
  <c r="P30" i="53"/>
  <c r="V30" i="53" s="1"/>
  <c r="O24" i="54"/>
  <c r="P32" i="53"/>
  <c r="V32" i="53" s="1"/>
  <c r="O26" i="54"/>
  <c r="P34" i="53"/>
  <c r="V34" i="53" s="1"/>
  <c r="O28" i="54"/>
  <c r="P36" i="53"/>
  <c r="V36" i="53" s="1"/>
  <c r="O32" i="54"/>
  <c r="P40" i="53"/>
  <c r="V40" i="53" s="1"/>
  <c r="O34" i="54"/>
  <c r="P42" i="53"/>
  <c r="V42" i="53" s="1"/>
  <c r="O36" i="54"/>
  <c r="P44" i="53"/>
  <c r="V44" i="53" s="1"/>
  <c r="O38" i="54"/>
  <c r="P46" i="53"/>
  <c r="V46" i="53" s="1"/>
  <c r="O42" i="54"/>
  <c r="P50" i="53"/>
  <c r="V50" i="53" s="1"/>
  <c r="O44" i="54"/>
  <c r="P52" i="53"/>
  <c r="O46" i="54"/>
  <c r="P54" i="53"/>
  <c r="V54" i="53" s="1"/>
  <c r="O54" i="54"/>
  <c r="P62" i="53"/>
  <c r="V62" i="53" s="1"/>
  <c r="O40" i="54"/>
  <c r="P48" i="53"/>
  <c r="V48" i="53" s="1"/>
  <c r="O48" i="54"/>
  <c r="P56" i="53"/>
  <c r="V56" i="53" s="1"/>
  <c r="O50" i="54"/>
  <c r="P58" i="53"/>
  <c r="V58" i="53" s="1"/>
  <c r="O52" i="54"/>
  <c r="P60" i="53"/>
  <c r="V60" i="53" s="1"/>
  <c r="O98" i="54"/>
  <c r="P98" i="54"/>
  <c r="O30" i="54"/>
  <c r="P38" i="53"/>
  <c r="V38" i="53" s="1"/>
  <c r="V90" i="54"/>
  <c r="P89" i="54"/>
  <c r="V89" i="54"/>
  <c r="U86" i="53"/>
  <c r="P83" i="54"/>
  <c r="O83" i="54"/>
  <c r="O84" i="54"/>
  <c r="P85" i="54"/>
  <c r="P86" i="54"/>
  <c r="P91" i="54"/>
  <c r="O91" i="54"/>
  <c r="O92" i="54"/>
  <c r="P130" i="53"/>
  <c r="P99" i="54"/>
  <c r="O99" i="54"/>
  <c r="P80" i="54"/>
  <c r="O80" i="54"/>
  <c r="O87" i="54"/>
  <c r="V88" i="54"/>
  <c r="O88" i="54"/>
  <c r="P95" i="54"/>
  <c r="O95" i="54"/>
  <c r="O96" i="54"/>
  <c r="O4" i="54"/>
  <c r="O8" i="54"/>
  <c r="O12" i="54"/>
  <c r="O16" i="54"/>
  <c r="O20" i="54"/>
  <c r="O23" i="54"/>
  <c r="O27" i="54"/>
  <c r="O31" i="54"/>
  <c r="O35" i="54"/>
  <c r="O39" i="54"/>
  <c r="O43" i="54"/>
  <c r="O47" i="54"/>
  <c r="O51" i="54"/>
  <c r="O55" i="54"/>
  <c r="O59" i="54"/>
  <c r="P60" i="54"/>
  <c r="O63" i="54"/>
  <c r="O67" i="54"/>
  <c r="O71" i="54"/>
  <c r="O75" i="54"/>
  <c r="O6" i="54"/>
  <c r="O10" i="54"/>
  <c r="O14" i="54"/>
  <c r="O18" i="54"/>
  <c r="O21" i="54"/>
  <c r="O25" i="54"/>
  <c r="O29" i="54"/>
  <c r="O33" i="54"/>
  <c r="O37" i="54"/>
  <c r="O41" i="54"/>
  <c r="O45" i="54"/>
  <c r="O49" i="54"/>
  <c r="O53" i="54"/>
  <c r="O57" i="54"/>
  <c r="O61" i="54"/>
  <c r="O65" i="54"/>
  <c r="O69" i="54"/>
  <c r="O73" i="54"/>
  <c r="O77" i="54"/>
  <c r="P118" i="53"/>
  <c r="V110" i="53" l="1"/>
  <c r="V80" i="54" s="1"/>
  <c r="V134" i="53"/>
  <c r="V135" i="53"/>
  <c r="P56" i="54"/>
  <c r="V64" i="53"/>
  <c r="V68" i="53"/>
  <c r="V60" i="54" s="1"/>
  <c r="P17" i="54"/>
  <c r="V25" i="53"/>
  <c r="V17" i="54" s="1"/>
  <c r="V76" i="53"/>
  <c r="V68" i="54" s="1"/>
  <c r="P13" i="54"/>
  <c r="V21" i="53"/>
  <c r="V13" i="54" s="1"/>
  <c r="P76" i="54"/>
  <c r="V84" i="53"/>
  <c r="V52" i="53"/>
  <c r="V44" i="54" s="1"/>
  <c r="P86" i="53"/>
  <c r="P87" i="53" s="1"/>
  <c r="V10" i="53"/>
  <c r="P44" i="54"/>
  <c r="P112" i="53"/>
  <c r="P109" i="53"/>
  <c r="V99" i="54"/>
  <c r="P136" i="53"/>
  <c r="V98" i="54"/>
  <c r="V96" i="54"/>
  <c r="V97" i="54"/>
  <c r="P94" i="54"/>
  <c r="V94" i="54"/>
  <c r="V95" i="54"/>
  <c r="V91" i="54"/>
  <c r="P124" i="53"/>
  <c r="P93" i="54"/>
  <c r="V92" i="54"/>
  <c r="V93" i="54"/>
  <c r="P87" i="54"/>
  <c r="V86" i="54"/>
  <c r="V87" i="54"/>
  <c r="V84" i="54"/>
  <c r="V85" i="54"/>
  <c r="P82" i="54"/>
  <c r="V82" i="54"/>
  <c r="V83" i="54"/>
  <c r="P81" i="54"/>
  <c r="V81" i="54"/>
  <c r="P72" i="54"/>
  <c r="V72" i="54"/>
  <c r="V56" i="54"/>
  <c r="P40" i="54"/>
  <c r="V40" i="54"/>
  <c r="V24" i="54"/>
  <c r="P9" i="54"/>
  <c r="V9" i="54"/>
  <c r="V36" i="54"/>
  <c r="P2" i="54"/>
  <c r="V2" i="54"/>
  <c r="V64" i="54"/>
  <c r="V48" i="54"/>
  <c r="V32" i="54"/>
  <c r="V76" i="54"/>
  <c r="V7" i="54"/>
  <c r="V28" i="54"/>
  <c r="V5" i="54"/>
  <c r="V52" i="54"/>
  <c r="P64" i="54"/>
  <c r="P48" i="54"/>
  <c r="P5" i="54"/>
  <c r="P28" i="54"/>
  <c r="P52" i="54"/>
  <c r="P7" i="54"/>
  <c r="P32" i="54"/>
  <c r="P36" i="54"/>
  <c r="P24" i="54"/>
  <c r="P92" i="54"/>
  <c r="P127" i="53"/>
  <c r="P84" i="54"/>
  <c r="P115" i="53"/>
  <c r="P96" i="54"/>
  <c r="P133" i="53"/>
  <c r="P88" i="54"/>
  <c r="P121" i="53"/>
  <c r="V74" i="54"/>
  <c r="P74" i="54"/>
  <c r="V73" i="54"/>
  <c r="P73" i="54"/>
  <c r="V66" i="54"/>
  <c r="P66" i="54"/>
  <c r="V65" i="54"/>
  <c r="P65" i="54"/>
  <c r="V58" i="54"/>
  <c r="P58" i="54"/>
  <c r="V57" i="54"/>
  <c r="P57" i="54"/>
  <c r="V50" i="54"/>
  <c r="P50" i="54"/>
  <c r="V49" i="54"/>
  <c r="P49" i="54"/>
  <c r="V42" i="54"/>
  <c r="P42" i="54"/>
  <c r="V41" i="54"/>
  <c r="P41" i="54"/>
  <c r="V34" i="54"/>
  <c r="P34" i="54"/>
  <c r="V33" i="54"/>
  <c r="P33" i="54"/>
  <c r="V26" i="54"/>
  <c r="P26" i="54"/>
  <c r="V25" i="54"/>
  <c r="P25" i="54"/>
  <c r="V19" i="54"/>
  <c r="P19" i="54"/>
  <c r="V18" i="54"/>
  <c r="P18" i="54"/>
  <c r="V11" i="54"/>
  <c r="P11" i="54"/>
  <c r="V10" i="54"/>
  <c r="P10" i="54"/>
  <c r="V6" i="54"/>
  <c r="P6" i="54"/>
  <c r="V70" i="54"/>
  <c r="P70" i="54"/>
  <c r="V69" i="54"/>
  <c r="P69" i="54"/>
  <c r="V62" i="54"/>
  <c r="P62" i="54"/>
  <c r="V61" i="54"/>
  <c r="P61" i="54"/>
  <c r="V54" i="54"/>
  <c r="P54" i="54"/>
  <c r="V53" i="54"/>
  <c r="P53" i="54"/>
  <c r="V46" i="54"/>
  <c r="P46" i="54"/>
  <c r="V45" i="54"/>
  <c r="P45" i="54"/>
  <c r="V38" i="54"/>
  <c r="P38" i="54"/>
  <c r="V37" i="54"/>
  <c r="P37" i="54"/>
  <c r="V30" i="54"/>
  <c r="P30" i="54"/>
  <c r="V29" i="54"/>
  <c r="P29" i="54"/>
  <c r="V22" i="54"/>
  <c r="P22" i="54"/>
  <c r="V21" i="54"/>
  <c r="P21" i="54"/>
  <c r="V15" i="54"/>
  <c r="P15" i="54"/>
  <c r="V14" i="54"/>
  <c r="P14" i="54"/>
  <c r="V3" i="54"/>
  <c r="P3" i="54"/>
  <c r="V75" i="54"/>
  <c r="P75" i="54"/>
  <c r="V71" i="54"/>
  <c r="P71" i="54"/>
  <c r="V67" i="54"/>
  <c r="P67" i="54"/>
  <c r="V63" i="54"/>
  <c r="P63" i="54"/>
  <c r="V59" i="54"/>
  <c r="P59" i="54"/>
  <c r="V55" i="54"/>
  <c r="P55" i="54"/>
  <c r="V51" i="54"/>
  <c r="P51" i="54"/>
  <c r="V47" i="54"/>
  <c r="P47" i="54"/>
  <c r="V43" i="54"/>
  <c r="P43" i="54"/>
  <c r="V39" i="54"/>
  <c r="P39" i="54"/>
  <c r="V35" i="54"/>
  <c r="P35" i="54"/>
  <c r="V31" i="54"/>
  <c r="P31" i="54"/>
  <c r="V27" i="54"/>
  <c r="P27" i="54"/>
  <c r="V23" i="54"/>
  <c r="P23" i="54"/>
  <c r="V20" i="54"/>
  <c r="P20" i="54"/>
  <c r="V16" i="54"/>
  <c r="P16" i="54"/>
  <c r="V12" i="54"/>
  <c r="P12" i="54"/>
  <c r="V8" i="54"/>
  <c r="P8" i="54"/>
  <c r="V4" i="54"/>
  <c r="P4" i="54"/>
  <c r="V77" i="54"/>
  <c r="P77" i="54"/>
  <c r="E3" i="53" l="1"/>
  <c r="B20" i="40"/>
  <c r="A20" i="40"/>
  <c r="B16" i="40"/>
  <c r="A16" i="40"/>
  <c r="B12" i="40"/>
  <c r="A12" i="40"/>
  <c r="B11" i="40"/>
  <c r="A11" i="40"/>
  <c r="B10" i="40"/>
  <c r="A10" i="40"/>
  <c r="B9" i="40"/>
  <c r="A9" i="40"/>
  <c r="B8" i="40"/>
  <c r="A8" i="40"/>
  <c r="B7" i="40"/>
  <c r="A7" i="40"/>
  <c r="B6" i="40"/>
  <c r="A6" i="40"/>
  <c r="B2" i="40"/>
  <c r="A2" i="40"/>
  <c r="B9" i="33" l="1"/>
  <c r="A3" i="33"/>
  <c r="A4" i="33"/>
  <c r="A6" i="33"/>
  <c r="A7" i="33"/>
  <c r="A8" i="33"/>
  <c r="A9" i="33"/>
  <c r="A10" i="33"/>
  <c r="A11" i="33"/>
  <c r="A12" i="33"/>
  <c r="A13" i="33"/>
  <c r="A14" i="33"/>
  <c r="A15" i="33"/>
  <c r="A16" i="33"/>
  <c r="A17" i="33"/>
  <c r="A18" i="33"/>
  <c r="A19" i="33"/>
  <c r="A20" i="33"/>
  <c r="A21" i="33"/>
  <c r="A2" i="33"/>
  <c r="B3" i="33"/>
  <c r="B4" i="33"/>
  <c r="B6" i="33"/>
  <c r="B7" i="33"/>
  <c r="B8" i="33"/>
  <c r="B10" i="33"/>
  <c r="B11" i="33"/>
  <c r="B12" i="33"/>
  <c r="B13" i="33"/>
  <c r="B14" i="33"/>
  <c r="B15" i="33"/>
  <c r="B16" i="33"/>
  <c r="B17" i="33"/>
  <c r="B18" i="33"/>
  <c r="B19" i="33"/>
  <c r="B20" i="33"/>
  <c r="B2" i="33"/>
  <c r="C11" i="9" l="1"/>
  <c r="J11" i="9" s="1"/>
  <c r="C8" i="9" l="1"/>
  <c r="J8" i="9" l="1"/>
  <c r="C28" i="9"/>
  <c r="C27" i="9"/>
  <c r="J27" i="9" s="1"/>
  <c r="C26" i="9"/>
  <c r="J26" i="9" s="1"/>
  <c r="C25" i="9"/>
  <c r="J25" i="9" s="1"/>
  <c r="C24" i="9"/>
  <c r="J24" i="9" s="1"/>
  <c r="C23" i="9"/>
  <c r="J23" i="9" s="1"/>
  <c r="C22" i="9"/>
  <c r="J22" i="9" s="1"/>
  <c r="C20" i="9"/>
  <c r="J20" i="9" s="1"/>
  <c r="C19" i="9"/>
  <c r="J19" i="9" s="1"/>
  <c r="C18" i="9"/>
  <c r="J18" i="9" s="1"/>
  <c r="C17" i="9"/>
  <c r="J17" i="9" s="1"/>
  <c r="C16" i="9"/>
  <c r="J16" i="9" s="1"/>
  <c r="C15" i="9"/>
  <c r="J15" i="9" s="1"/>
  <c r="C14" i="9"/>
  <c r="J14" i="9" s="1"/>
  <c r="C13" i="9"/>
  <c r="J13" i="9" s="1"/>
  <c r="C12" i="9"/>
  <c r="J12" i="9" s="1"/>
  <c r="C10" i="9"/>
  <c r="J10" i="9" s="1"/>
  <c r="C9" i="9"/>
  <c r="C41" i="9" l="1"/>
  <c r="J41" i="9" s="1"/>
  <c r="C29" i="9"/>
  <c r="J9" i="9"/>
  <c r="J28" i="9"/>
  <c r="B2" i="39"/>
  <c r="J21" i="33"/>
  <c r="J20" i="33"/>
  <c r="J19" i="33"/>
  <c r="J18" i="33"/>
  <c r="J17" i="33"/>
  <c r="J16" i="33"/>
  <c r="J15" i="33"/>
  <c r="J14" i="33"/>
  <c r="J13" i="33"/>
  <c r="J12" i="33"/>
  <c r="J11" i="33"/>
  <c r="J10" i="33"/>
  <c r="J9" i="33"/>
  <c r="J8" i="33"/>
  <c r="J7" i="33"/>
  <c r="J6" i="33"/>
  <c r="J4" i="33"/>
  <c r="J3" i="33"/>
  <c r="J2" i="33"/>
  <c r="I21" i="33"/>
  <c r="I20" i="33"/>
  <c r="I19" i="33"/>
  <c r="I18" i="33"/>
  <c r="I17" i="33"/>
  <c r="I16" i="33"/>
  <c r="I15" i="33"/>
  <c r="I14" i="33"/>
  <c r="I13" i="33"/>
  <c r="I12" i="33"/>
  <c r="I11" i="33"/>
  <c r="I10" i="33"/>
  <c r="I9" i="33"/>
  <c r="I8" i="33"/>
  <c r="I7" i="33"/>
  <c r="I6" i="33"/>
  <c r="I4" i="33"/>
  <c r="I3" i="33"/>
  <c r="I2" i="33"/>
  <c r="I32" i="33" s="1"/>
  <c r="H21" i="33"/>
  <c r="H20" i="33"/>
  <c r="H19" i="33"/>
  <c r="H18" i="33"/>
  <c r="H17" i="33"/>
  <c r="H16" i="33"/>
  <c r="H15" i="33"/>
  <c r="H14" i="33"/>
  <c r="H13" i="33"/>
  <c r="H12" i="33"/>
  <c r="H11" i="33"/>
  <c r="H10" i="33"/>
  <c r="H9" i="33"/>
  <c r="H8" i="33"/>
  <c r="H7" i="33"/>
  <c r="H6" i="33"/>
  <c r="H4" i="33"/>
  <c r="H3" i="33"/>
  <c r="H2" i="33"/>
  <c r="D21" i="33"/>
  <c r="D20" i="33"/>
  <c r="D19" i="33"/>
  <c r="D18" i="33"/>
  <c r="D17" i="33"/>
  <c r="D16" i="33"/>
  <c r="D15" i="33"/>
  <c r="D14" i="33"/>
  <c r="D13" i="33"/>
  <c r="D12" i="33"/>
  <c r="D11" i="33"/>
  <c r="D10" i="33"/>
  <c r="D9" i="33"/>
  <c r="D8" i="33"/>
  <c r="D7" i="33"/>
  <c r="D6" i="33"/>
  <c r="D4" i="33"/>
  <c r="D3" i="33"/>
  <c r="D2" i="33"/>
  <c r="D32" i="33" s="1"/>
  <c r="D7" i="39"/>
  <c r="E12" i="39"/>
  <c r="E13" i="39"/>
  <c r="E14" i="39"/>
  <c r="E15" i="39"/>
  <c r="E16" i="39"/>
  <c r="E17" i="39"/>
  <c r="E18" i="39"/>
  <c r="F23" i="39"/>
  <c r="C2" i="40"/>
  <c r="D2" i="40"/>
  <c r="E2" i="40"/>
  <c r="D6" i="40"/>
  <c r="E6" i="40"/>
  <c r="F6" i="40"/>
  <c r="D7" i="40"/>
  <c r="E7" i="40"/>
  <c r="F7" i="40"/>
  <c r="D8" i="40"/>
  <c r="E8" i="40"/>
  <c r="F8" i="40"/>
  <c r="D9" i="40"/>
  <c r="E9" i="40"/>
  <c r="F9" i="40"/>
  <c r="D10" i="40"/>
  <c r="E10" i="40"/>
  <c r="F10" i="40"/>
  <c r="D11" i="40"/>
  <c r="E11" i="40"/>
  <c r="F11" i="40"/>
  <c r="D12" i="40"/>
  <c r="E12" i="40"/>
  <c r="F12" i="40"/>
  <c r="D16" i="40"/>
  <c r="E16" i="40"/>
  <c r="F16" i="40"/>
  <c r="G16" i="40"/>
  <c r="C20" i="40"/>
  <c r="D20" i="40"/>
  <c r="F2" i="33"/>
  <c r="F3" i="33"/>
  <c r="F4" i="33"/>
  <c r="F6" i="33"/>
  <c r="F7" i="33"/>
  <c r="F8" i="33"/>
  <c r="F9" i="33"/>
  <c r="F10" i="33"/>
  <c r="F11" i="33"/>
  <c r="F12" i="33"/>
  <c r="F13" i="33"/>
  <c r="F14" i="33"/>
  <c r="F15" i="33"/>
  <c r="F16" i="33"/>
  <c r="F17" i="33"/>
  <c r="F18" i="33"/>
  <c r="F19" i="33"/>
  <c r="F20" i="33"/>
  <c r="F21" i="33"/>
  <c r="G2" i="33"/>
  <c r="G3" i="33"/>
  <c r="G4" i="33"/>
  <c r="G6" i="33"/>
  <c r="G7" i="33"/>
  <c r="G8" i="33"/>
  <c r="G9" i="33"/>
  <c r="G10" i="33"/>
  <c r="G11" i="33"/>
  <c r="G12" i="33"/>
  <c r="G13" i="33"/>
  <c r="G14" i="33"/>
  <c r="G15" i="33"/>
  <c r="G16" i="33"/>
  <c r="G17" i="33"/>
  <c r="G18" i="33"/>
  <c r="G19" i="33"/>
  <c r="G20" i="33"/>
  <c r="G21" i="33"/>
  <c r="E2" i="33"/>
  <c r="E3" i="33"/>
  <c r="E4" i="33"/>
  <c r="E6" i="33"/>
  <c r="E7" i="33"/>
  <c r="E8" i="33"/>
  <c r="E9" i="33"/>
  <c r="E10" i="33"/>
  <c r="E11" i="33"/>
  <c r="E12" i="33"/>
  <c r="E13" i="33"/>
  <c r="E14" i="33"/>
  <c r="E15" i="33"/>
  <c r="E16" i="33"/>
  <c r="E17" i="33"/>
  <c r="E18" i="33"/>
  <c r="E19" i="33"/>
  <c r="E20" i="33"/>
  <c r="E21" i="33"/>
  <c r="E32" i="33" l="1"/>
  <c r="F32" i="33"/>
  <c r="G32" i="33"/>
  <c r="H32" i="33"/>
  <c r="J32" i="33"/>
  <c r="D4" i="53"/>
</calcChain>
</file>

<file path=xl/sharedStrings.xml><?xml version="1.0" encoding="utf-8"?>
<sst xmlns="http://schemas.openxmlformats.org/spreadsheetml/2006/main" count="497" uniqueCount="282">
  <si>
    <t>I</t>
  </si>
  <si>
    <t>II</t>
  </si>
  <si>
    <t>III</t>
  </si>
  <si>
    <t>P</t>
  </si>
  <si>
    <t>K</t>
  </si>
  <si>
    <t>U</t>
  </si>
  <si>
    <t>Km</t>
  </si>
  <si>
    <t>IV</t>
  </si>
  <si>
    <t xml:space="preserve">Vrsta predmeta </t>
  </si>
  <si>
    <t>Ukupno</t>
  </si>
  <si>
    <t>Kpp</t>
  </si>
  <si>
    <t>Kps</t>
  </si>
  <si>
    <t>Kv</t>
  </si>
  <si>
    <t>Kp</t>
  </si>
  <si>
    <t>R</t>
  </si>
  <si>
    <t>Ur</t>
  </si>
  <si>
    <t>Ex</t>
  </si>
  <si>
    <t>Iks</t>
  </si>
  <si>
    <t>ZZS</t>
  </si>
  <si>
    <t>KiP</t>
  </si>
  <si>
    <t>KrN</t>
  </si>
  <si>
    <t>V</t>
  </si>
  <si>
    <t>VI</t>
  </si>
  <si>
    <t xml:space="preserve">Ukupno </t>
  </si>
  <si>
    <t xml:space="preserve">Broj potvrđenih odluka </t>
  </si>
  <si>
    <t>Sud BiH</t>
  </si>
  <si>
    <t>VII</t>
  </si>
  <si>
    <t>Broj odbačenih         pravnih lijekova</t>
  </si>
  <si>
    <t>SUD BOSNE I HERCEGOVINE</t>
  </si>
  <si>
    <t>Izvještajni period:</t>
  </si>
  <si>
    <t>Ži</t>
  </si>
  <si>
    <t>Tabele za popunjavanje podataka o radu sudova nije moguće mijenjati, niti dodavati nove redove ili kolone.</t>
  </si>
  <si>
    <t>IV=I+II+III</t>
  </si>
  <si>
    <t>Ostalo*</t>
  </si>
  <si>
    <t>Ostalo</t>
  </si>
  <si>
    <t xml:space="preserve">Broj preinačenih odluka </t>
  </si>
  <si>
    <t>for_key</t>
  </si>
  <si>
    <t>godina</t>
  </si>
  <si>
    <t>lista_referata</t>
  </si>
  <si>
    <t>OdbPrLijek</t>
  </si>
  <si>
    <t>PotvOdluke</t>
  </si>
  <si>
    <t>PreinOdluke</t>
  </si>
  <si>
    <t>UkinOdluke</t>
  </si>
  <si>
    <t>Broj odluka kojima se odbacuje apelacija</t>
  </si>
  <si>
    <t>Broj odluka kojima se obustavlja postupak pred Ustavnim sudom BiH</t>
  </si>
  <si>
    <t>Broj odluka kojima se odbija apelacija</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</si>
  <si>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</si>
  <si>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</si>
  <si>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</si>
  <si>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</si>
  <si>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</si>
  <si>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</si>
  <si>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</si>
  <si>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</si>
  <si>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</si>
  <si>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</si>
  <si>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</si>
  <si>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</si>
  <si>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</si>
  <si>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</si>
  <si>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</si>
  <si>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</si>
  <si>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</si>
  <si>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</si>
  <si>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</si>
  <si>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</si>
  <si>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</si>
  <si>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</si>
  <si>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</si>
  <si>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</si>
  <si>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</si>
  <si>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</si>
  <si>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</si>
  <si>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</si>
  <si>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</si>
  <si>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</si>
  <si>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 xml:space="preserve">Nakon što podaci budu korigovani na način da ispunjavaju uslove iz kontrolnika, odgovarajuća polja će ponovo biti </t>
  </si>
  <si>
    <t>obojena žutom bojom.</t>
  </si>
  <si>
    <t>Broj djelimično ukinutih odluka</t>
  </si>
  <si>
    <t>DonesOdluke</t>
  </si>
  <si>
    <t>PreinOdlukeNakonRasp</t>
  </si>
  <si>
    <t>DjelimUkin</t>
  </si>
  <si>
    <t>Kvalitet sudskih odluka</t>
  </si>
  <si>
    <t>Broj donesenih odluka na koje se može izjaviti pravni lijek</t>
  </si>
  <si>
    <t>Broj preinačenih odluka donijetih nakon održane glavne rasprave ili pretresa pred Apelacionim odjeljenjem</t>
  </si>
  <si>
    <t>Ukupan broj ožalbenih odluka</t>
  </si>
  <si>
    <t>II=IV+V+VI+ VII+VIII)</t>
  </si>
  <si>
    <t>VIII</t>
  </si>
  <si>
    <r>
      <t>IX</t>
    </r>
    <r>
      <rPr>
        <vertAlign val="superscript"/>
        <sz val="10"/>
        <rFont val="Arial"/>
        <family val="2"/>
        <charset val="238"/>
      </rPr>
      <t>1</t>
    </r>
  </si>
  <si>
    <t>Kvalitet rada suda:</t>
  </si>
  <si>
    <t>Redni broj</t>
  </si>
  <si>
    <t>Naziv odjela</t>
  </si>
  <si>
    <t>Pravosudna funkcija</t>
  </si>
  <si>
    <t>Sudija</t>
  </si>
  <si>
    <t>Stručni saradnik</t>
  </si>
  <si>
    <t>Predsjednik odjela</t>
  </si>
  <si>
    <t>Predsjednik sudskog vijeća vrhovnog suda entiteta</t>
  </si>
  <si>
    <t>Datum od</t>
  </si>
  <si>
    <t>Datum do</t>
  </si>
  <si>
    <t>IX</t>
  </si>
  <si>
    <t>X</t>
  </si>
  <si>
    <t>XI</t>
  </si>
  <si>
    <t>XII</t>
  </si>
  <si>
    <t>XIII</t>
  </si>
  <si>
    <t>XIV</t>
  </si>
  <si>
    <t>Ne treba raditi na predm.</t>
  </si>
  <si>
    <t>Predsjednik suda</t>
  </si>
  <si>
    <t>KOLEKTIVNA NORMA SUDA</t>
  </si>
  <si>
    <t>Ukupan broj donesenih odluka na koje se može izjaviti pravni lijek</t>
  </si>
  <si>
    <t>Broj odbačenih pravnih lijekova***</t>
  </si>
  <si>
    <t>Broj potvrđenih odluka</t>
  </si>
  <si>
    <t>Broj preinačenih odluka</t>
  </si>
  <si>
    <t xml:space="preserve"> Broj ukinutih odluka</t>
  </si>
  <si>
    <t xml:space="preserve">Broj djelimično ukinutih odluka </t>
  </si>
  <si>
    <t>UKUPAN broj ostvarenih bodova za kvalitet sudskih odluka</t>
  </si>
  <si>
    <t>Odbijen pravni lijek</t>
  </si>
  <si>
    <t>XVI</t>
  </si>
  <si>
    <t>XVII</t>
  </si>
  <si>
    <t>Predsjednik suda *</t>
  </si>
  <si>
    <t>Ocijenjen</t>
  </si>
  <si>
    <t>Nije ocijenjen</t>
  </si>
  <si>
    <t>Tabela III - Odluke Ustavnog suda BiH</t>
  </si>
  <si>
    <t xml:space="preserve">Tabela IIIa - Odluke kojima se ne usvaja apelacija </t>
  </si>
  <si>
    <t xml:space="preserve">Tabela IIIb - Odluke kojima se usvaja apelacija </t>
  </si>
  <si>
    <t>Tabela IIIc – Predmeti u  kojima se nalaže sudu da okonča predmet bez odlaganja zbog kršenja prava na donošenje odluke u razumnom roku</t>
  </si>
  <si>
    <t>Tabela IIId - Predmeti u kojima je utvrđeno kršenje prava na donošenje odluke u razumnom roku</t>
  </si>
  <si>
    <t>Kri</t>
  </si>
  <si>
    <t>Godina</t>
  </si>
  <si>
    <t>ImePrezime</t>
  </si>
  <si>
    <t>Funkcija</t>
  </si>
  <si>
    <t>UkBrDonOdlnsmiPrLijek</t>
  </si>
  <si>
    <t>UkBrOzOdl</t>
  </si>
  <si>
    <t>BrOdbPravLijekova</t>
  </si>
  <si>
    <t>BrPotOdl</t>
  </si>
  <si>
    <t>BrUkOdl</t>
  </si>
  <si>
    <t>BrDjelUkOdl</t>
  </si>
  <si>
    <t>Sud</t>
  </si>
  <si>
    <t>Ocij/NijeOcij</t>
  </si>
  <si>
    <t>KvaSudOdlČl16/1/a</t>
  </si>
  <si>
    <t>BrOstBodZaKvalČl16/1/a</t>
  </si>
  <si>
    <t>KvalSudOdlČl16/1/b</t>
  </si>
  <si>
    <t>BrPreOdlNakOdGlRas/PretPredDrugSud</t>
  </si>
  <si>
    <t>Nedovoljan broj predmeta u radu</t>
  </si>
  <si>
    <t>Broj ostvarenih bodova</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</si>
  <si>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</si>
  <si>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</si>
  <si>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</si>
  <si>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</si>
  <si>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</si>
  <si>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t>
  </si>
  <si>
    <t>XVIII</t>
  </si>
  <si>
    <t>XIX</t>
  </si>
  <si>
    <t>Da</t>
  </si>
  <si>
    <t>Ne</t>
  </si>
  <si>
    <t>Odjel</t>
  </si>
  <si>
    <t>PreracunataNorma</t>
  </si>
  <si>
    <t>OstvarenaNorma</t>
  </si>
  <si>
    <t>VeceVrenovanje</t>
  </si>
  <si>
    <t xml:space="preserve">NormaVanCMS </t>
  </si>
  <si>
    <t>NormaCMS</t>
  </si>
  <si>
    <t>Odsustvo</t>
  </si>
  <si>
    <t>BroDanaZa Normu</t>
  </si>
  <si>
    <t>DatumDo</t>
  </si>
  <si>
    <t>DatumOd</t>
  </si>
  <si>
    <t>NormaPravilnik</t>
  </si>
  <si>
    <t>BrOstBodZaKvalČl16/1/b</t>
  </si>
  <si>
    <t>UkBrOstBodZaKval</t>
  </si>
  <si>
    <t>BrPredURadu</t>
  </si>
  <si>
    <t>BrRijPred</t>
  </si>
  <si>
    <t>BrNerijPredSaZakProcSmet</t>
  </si>
  <si>
    <t>BrNerijPredBezZakProcSmet</t>
  </si>
  <si>
    <t>ProcRijePred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</si>
  <si>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</si>
  <si>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</si>
  <si>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</si>
  <si>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</si>
  <si>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</si>
  <si>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</si>
  <si>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</si>
  <si>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 xml:space="preserve">TABELA III – ODLUKE USTAVNOG SUDA BIH
U Tabeli III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IIIa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IIIb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IIIb.
Molimo Vas da i djelimično usvojene apelacije prikažete u odgovarajućim kolonama tabele IIIb.
Tabela IIIc – Predmeti u kojima se nalaže sudu da okonča predmet bez odlaganja zbog kršenja prava na donošenje odluke u razumnom roku
U Tabeli IIIc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IIId - Predmeti u kojima je utvrđeno kršenje prava na donošenje odluke u razumnom roku
Takođe, potrebno je da popunite i tabelu IIId koja se odnosi na ukupan broj predmeta, u kojima je usvojena apelacija u odnosu na Vaš sud i određena naknada nematerijalne štete zbog kršenja prava na donošenje odluke u razumnom roku, kao i ukupan iznos naknade koji je utvrdio Ustavni sud BiH. 
</t>
  </si>
  <si>
    <t>Ocjenjen u sudu</t>
  </si>
  <si>
    <t>XXI</t>
  </si>
  <si>
    <t>Ocjenjen</t>
  </si>
  <si>
    <t>BrOStBod</t>
  </si>
  <si>
    <t xml:space="preserve">Obrazloženje: </t>
  </si>
  <si>
    <t xml:space="preserve">* U Tabelu IIId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</si>
  <si>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</si>
  <si>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</si>
  <si>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</si>
  <si>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</si>
  <si>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</si>
  <si>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</si>
  <si>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Obrazloženje norme NPF-a unesene u plava polja</t>
  </si>
  <si>
    <t>8 mjeseci sudija, 4 mjeseca šef odjela (90% norme sudije)</t>
  </si>
  <si>
    <t>Ime i prezime predsjednika suda</t>
  </si>
  <si>
    <t>Sud 1</t>
  </si>
  <si>
    <t xml:space="preserve">Sud 2 </t>
  </si>
  <si>
    <t>Ime i prezime nosioca pravosudne funkcije</t>
  </si>
  <si>
    <t>KVALITET SUDSKIH ODLUKA SUDA**</t>
  </si>
  <si>
    <t>Upisati naziv Suda 1</t>
  </si>
  <si>
    <t>Ime i prezime</t>
  </si>
  <si>
    <t>Upisati naziv Suda 2</t>
  </si>
  <si>
    <r>
      <t>Ime i prezime -</t>
    </r>
    <r>
      <rPr>
        <sz val="10"/>
        <color rgb="FFFF0000"/>
        <rFont val="Arial"/>
        <family val="2"/>
      </rPr>
      <t xml:space="preserve"> podatak je automatski prenesen iz Tabele Ia - OBAVEZNO ZADRŽATI REDOSLIJED NPF-a iz Tabele Ia</t>
    </r>
  </si>
  <si>
    <r>
      <t xml:space="preserve">Pravosudna funkcija - </t>
    </r>
    <r>
      <rPr>
        <sz val="10"/>
        <color rgb="FFFF0000"/>
        <rFont val="Arial"/>
        <family val="2"/>
      </rPr>
      <t>podatak je automatski prenesen iz Tabele Ia - OBAVEZNO ZADRŽATI REDOSLIJED NPF-a iz Tabele Ia</t>
    </r>
  </si>
  <si>
    <t>Tabela Iie</t>
  </si>
  <si>
    <t xml:space="preserve">Kontrolnik </t>
  </si>
  <si>
    <t>Broj odbačenih pravnih lijekova</t>
  </si>
  <si>
    <r>
      <t xml:space="preserve">Tabela IIa </t>
    </r>
    <r>
      <rPr>
        <u/>
        <sz val="12"/>
        <rFont val="Arial"/>
        <family val="2"/>
      </rPr>
      <t>-  Kvalitet rada suda</t>
    </r>
  </si>
  <si>
    <t>Broj presuda koje su ukinute i predmet je vraćen na ponovno suđenje</t>
  </si>
  <si>
    <t>Broj bodova koji se dodjeljuje predsjedniku sudskog odjeljenja</t>
  </si>
  <si>
    <t>Upravni referat</t>
  </si>
  <si>
    <t>Krivični referat - odjeli I, II i III</t>
  </si>
  <si>
    <t>UkinVracPonSud</t>
  </si>
  <si>
    <t>https://vstv.pravosudje.ba/vstv/faces/vijesti.jsp?id=65385</t>
  </si>
  <si>
    <t>Naziv odjeljenja **</t>
  </si>
  <si>
    <t xml:space="preserve">Broj preinačenih odluka donijetih na raspravi ili na pretresu pred višim sudom </t>
  </si>
  <si>
    <r>
      <t>IX</t>
    </r>
    <r>
      <rPr>
        <vertAlign val="superscript"/>
        <sz val="9"/>
        <rFont val="Arial"/>
        <family val="2"/>
      </rPr>
      <t>1</t>
    </r>
  </si>
  <si>
    <r>
      <t xml:space="preserve">Tabela IIb - </t>
    </r>
    <r>
      <rPr>
        <u/>
        <sz val="13"/>
        <rFont val="Arial"/>
        <family val="2"/>
      </rPr>
      <t xml:space="preserve">Kvalitet sudskih odluka po odjeljenjima - </t>
    </r>
    <r>
      <rPr>
        <sz val="13"/>
        <rFont val="Arial"/>
        <family val="2"/>
      </rPr>
      <t>(Ukoliko sud nema formirana odjeljenja nije potrebno popunjavati Tabelu IIb - zanemariti kontrolnike)*</t>
    </r>
  </si>
  <si>
    <t>Iž</t>
  </si>
  <si>
    <t>Uvl</t>
  </si>
  <si>
    <t>Gž</t>
  </si>
  <si>
    <t>Pž</t>
  </si>
  <si>
    <t>Rev</t>
  </si>
  <si>
    <t>Gvl</t>
  </si>
  <si>
    <t>Kž</t>
  </si>
  <si>
    <t>Krž</t>
  </si>
  <si>
    <t>Kžk</t>
  </si>
  <si>
    <t xml:space="preserve"> </t>
  </si>
  <si>
    <t>Tabele za izvještavanje o radu suda sadrže detaljnije napomene koje je potrebno imati u vidu prilikom popunjavanja tabela.</t>
  </si>
  <si>
    <t>Ukupna ostvarena orijentacijska norma  =</t>
  </si>
  <si>
    <t>Ukupna ostvarena orijentacijska norma =</t>
  </si>
  <si>
    <r>
      <t>Tabela IIc</t>
    </r>
    <r>
      <rPr>
        <u/>
        <sz val="11"/>
        <color theme="1"/>
        <rFont val="Arial"/>
        <family val="2"/>
        <charset val="238"/>
      </rPr>
      <t xml:space="preserve"> - Kvalitet sudskih sudskih odluka po nosiocima pravosudnih funkcija - Elektronski obrazac za obračun kvaliteta odluka (pogledati NAPOMENU 2 i 3)</t>
    </r>
  </si>
  <si>
    <t>Individualni kvalitet NPF-a koji je radio u dva suda u toku perioda izvještavanja</t>
  </si>
  <si>
    <t xml:space="preserve">Tabela Ia – Ostvarena orijentaciona norma - Elektronski obrazac za obračun ostvarene orijentacione norme (pogledati NAPOMENU 4) </t>
  </si>
  <si>
    <t>Ostvarena orijentaciona norma iz CMS-a</t>
  </si>
  <si>
    <t>Broj preinačenih odluka donijetih nakon održane glavne rasprave ili pretresa pred drugostepenim sudom****</t>
  </si>
  <si>
    <t>Član VSTV-a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</si>
  <si>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</si>
  <si>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</si>
  <si>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</si>
  <si>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</si>
  <si>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BODOVANJE ZA OSTVARENU KOLEKTIVNU NORMU SUDA U SKLADU SA ČLANOM 22. KRITERIJA ZA OCJENJIVANJE RADA PREDSJEDNIKA SUDOVA</t>
  </si>
  <si>
    <t>BODOVANJE ZA BROJ RIJEŠENIH PREDMETA U SUDU U SKLADU SA ČLANOM 23. KRITERIJA ZA OCJENJIVANJE RADA PREDSJEDNIKA SUDOVA</t>
  </si>
  <si>
    <r>
      <t>Tabela Ib -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</si>
  <si>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</si>
  <si>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Podaci iz Tabele I i Tabele IIc koriste se za ocjenjivanje NPF-a, te podaci u Obrascima za ocjenjivanje NPF-a moraju biti identični podacima iz ovih tabela.</t>
  </si>
  <si>
    <t>XX</t>
  </si>
  <si>
    <t>NAPOMENA 3: Ukoliko je nosilac pravosudne funkcije dužan ostvariti procenat orijentacijske norme koji nije ponuđen u padajućem meniju u poljima iz kolone VI, podaci o ostvarenoj orijentacijskoj normi takvog nosioca pravosudne funkcije se unose u dio tabele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</si>
  <si>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 xml:space="preserve">Broj donesenih odluka na koje se može izjaviti pravni lijek </t>
  </si>
  <si>
    <r>
      <rPr>
        <b/>
        <u/>
        <sz val="11"/>
        <color theme="1"/>
        <rFont val="Arial"/>
        <family val="2"/>
      </rPr>
      <t>Tabela IId</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</si>
  <si>
    <t xml:space="preserve">** 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</si>
  <si>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IIc i IId automatski se obračunava u skladu sa odredbama člana 17. Kriterija za ocjenjivanje rada sudija u Bosni i Hercegovini i člana 20. Kriterija za ocjenjivanje rada predsjednika sudova u Bosni i Hercegovini.</t>
  </si>
  <si>
    <r>
      <t xml:space="preserve">1 </t>
    </r>
    <r>
      <rPr>
        <b/>
        <sz val="10"/>
        <color rgb="FFFF0000"/>
        <rFont val="Arial"/>
        <family val="2"/>
      </rPr>
      <t xml:space="preserve">Kvalitet rada sudskih odluka se automatski obračunava u skladu sa članom 17. Kriterija za ocjenjivanje rada sudija.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</si>
  <si>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Apelacioni odjel</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</si>
  <si>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</si>
  <si>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</si>
  <si>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Za nosioca pravosudne funkcije koji nije imao dovoljan broj predmeta u radu za ostvarenje norme u Tabelu I potrebno je, pored kolona II – XIII, unijeti podatke i u kolone XVI – XIX, dok će se podaci iz kolona XIV, XV i XX automatski obračunavati. U kolone XVI, XVII, XVIII i XIX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 Potrebno obratiti pažnju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</si>
  <si>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7: Podatak o Procentu ostvarene orijentacijske norme prema čl 9. Pravilnika o orijentacijskim mjerilima se preuzima iz POMOĆNE TABELE ZA VEĆE VREDNOVANJE PREDMETA.</t>
  </si>
  <si>
    <t>NAPOMENA 6: Podatak o ostvarenoj orijentacionoj normi na predmetima van CMS-a se preuzima iz POMOĆNE TABELE ZA OBRAČUN NORME OSTVARENE NA PREDMETIMA VAN CMS-a.</t>
  </si>
  <si>
    <t xml:space="preserve">NAPOMENA 2: U Tabelu IIc se unose podaci o kvalitetu odluka za sve nosioce pravosudne funkcije koji su u toku godine obavljali funkciju u sudu (sudije Krivičnog, Upravnog i Apelacionog odjela Suda BiH). Za sudije Apelacionog odjela Suda BiH u koloni IV Tabele IIc potrebno je izabrati opciju ,,Ne''. Ukoliko je nosilac pravosudne funkcije u toku godine prvi put imenovan u sud, ili je obavljao funkciju u dva suda (bez obzira na nivo suda), ili je napustio pravosuđe u Tabelu IIc se unose podaci koje je nosilac pravosudne funkcije ostvario u sudu koji popunjava Tabelu IIc. 
Tabelu IId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IId.                        </t>
  </si>
  <si>
    <t>Za sva eventualna pitanja vezano za popunjavanje tabela molimo Vas da kontaktirate Odjel za pravosudnu analitiku i izvještavanje, na telefon: 033 704 616 ili 033 707 584.</t>
  </si>
  <si>
    <t xml:space="preserve">Radi obezbijeđenja konzistentosti dostavljenih podataka o radu sudova u tabelama za statističko izvještavanje postavljeni su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</si>
  <si>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</si>
  <si>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Nije ocijenjen ili Ne treba raditi na predmetima</t>
  </si>
  <si>
    <t>Ocjenjen / Nije ocijenjen u sudu</t>
  </si>
  <si>
    <r>
      <t>Ime i prezime -</t>
    </r>
    <r>
      <rPr>
        <b/>
        <sz val="11"/>
        <color rgb="FFFFFF99"/>
        <rFont val="Arial"/>
        <family val="2"/>
      </rPr>
      <t xml:space="preserve"> </t>
    </r>
    <r>
      <rPr>
        <sz val="11"/>
        <color rgb="FFFF0000"/>
        <rFont val="Arial"/>
        <family val="2"/>
      </rPr>
      <t>evidentirani podatak se automatski prenosi u Tabelu IIc</t>
    </r>
  </si>
  <si>
    <r>
      <t xml:space="preserve">Broj dana opravdanog odsustva iz člana 13. Kriterija za ocjenjivanje rada  </t>
    </r>
    <r>
      <rPr>
        <sz val="10"/>
        <color rgb="FFFF0000"/>
        <rFont val="Arial"/>
        <family val="2"/>
      </rPr>
      <t>(pogledati NAPOMENU 9)</t>
    </r>
  </si>
  <si>
    <t>1.1.2024.-31.12.2024.</t>
  </si>
  <si>
    <t>Procenat  ostvarene propisane godišnje orijentacijske norme u 2024. godini</t>
  </si>
  <si>
    <t>NAPOMENA 8: Pomoćne tabele navedene u NAPOMENAMA 4, 6 i 7 kao i ostale materijale u vezi postupka izvještavanja za 2024. godinu možete preuzeti putem linka:</t>
  </si>
  <si>
    <t>Ostvarena kolektivna norma za sud u 2024. godini:</t>
  </si>
  <si>
    <t xml:space="preserve">Ukupno ostvarena orijentacijska  norma u 2024. godini </t>
  </si>
  <si>
    <t xml:space="preserve">NAPOMENA: U Tabelu IIa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</si>
  <si>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Ukupno 2023.*</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</si>
  <si>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2024.godinu bivšeg suda (Tabela IIa i Tabela IIc) u kojem je sudija obavljao pravosudnu funkciju u vrijeme donošenja odluke na koju je izjavljena žalba, s tim što se u Tabelu IIc - Kvalitet sudskih odluka po nosiocima pravosudnih funkcija, obavezno unosi naznaka da se takav sudija „ne ocjenjuje“.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</si>
  <si>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IIa. - Kvalitet sudskih odluka po vrstama predmeta i u Tabeli IIc - Kvalitet sudskih odluka po nosiocima pravosudnih funkcija, s tim što se u Tabelu IIc - Kvalitet sudskih odluka po nosiocima pravosudnih funkcija, obavezno unosi ime i prezime sudije sa naznakom da se on „ne ocjenjuje“.
Na navedeni način je potrebno postupati i ukoliko je sudija prestao obavljati sudijsku funkciju u 2023. godini ili ranije, a sud je u tokom 2024. godine zaprimio žalbene odluke od strane višeg suda po izjavljenom pravnom lijeku na odluke bivšeg sudije iz 2023. godine ili ranije.
                                                                                                                                                                                                                                                                                                                                                                                                                                                                                                                                                                                                                                                                 </t>
  </si>
  <si>
    <t>Kompletni materijali u vezi procesa izvještavanja i ocjenjivanja rada u sudovima za 2024. godinu dostupni su na linku:</t>
  </si>
  <si>
    <t>NAPOMENA 2: Kolona VIII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</si>
  <si>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</si>
  <si>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https://vstv.pravosudje.ba/vstvfo/B/141/article/134917</t>
  </si>
  <si>
    <r>
      <t xml:space="preserve">Popunjene tabele poslati na e-mail adresu: </t>
    </r>
    <r>
      <rPr>
        <b/>
        <i/>
        <sz val="12"/>
        <rFont val="Times New Roman"/>
        <family val="1"/>
      </rPr>
      <t xml:space="preserve">vstvstatistika@pravosudje.ba </t>
    </r>
    <r>
      <rPr>
        <b/>
        <sz val="12"/>
        <rFont val="Times New Roman"/>
        <family val="1"/>
      </rPr>
      <t>do 03.02.2025. godine.</t>
    </r>
  </si>
  <si>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koji provodi postupak ocjenjivanja rezultata rada nosioca pravosudne funkcije koji je tokom godine obavljao funkciju u dva suda (bez obzira na nivo suda). Tabela Ib se popunjava na način da sud u prvi red za pojedinačnog sudiju (npr. red 116) unosi podake o ostvarenoj normi u sudu u kojem je sudija funkciju obavljao duži period ocjenjivanja. U drugi red (npr. red 117)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</si>
</sst>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6" x14ac:knownFonts="1">
    <font>
      <sz val="10"/>
      <name val="Arial"/>
    </font>
    <font>
      <sz val="10"/>
      <name val="Arial"/>
      <family val="2"/>
      <charset val="238"/>
    </font>
    <font>
      <b/>
      <sz val="10"/>
      <name val="Arial"/>
      <family val="2"/>
    </font>
    <font>
      <sz val="10"/>
      <name val="Arial"/>
      <family val="2"/>
    </font>
    <font>
      <sz val="10"/>
      <name val="Arial"/>
      <family val="2"/>
      <charset val="238"/>
    </font>
    <font>
      <b/>
      <sz val="10"/>
      <name val="Arial"/>
      <family val="2"/>
      <charset val="238"/>
    </font>
    <font>
      <b/>
      <sz val="10"/>
      <color indexed="10"/>
      <name val="Arial"/>
      <family val="2"/>
      <charset val="238"/>
    </font>
    <font>
      <sz val="8"/>
      <name val="Arial"/>
      <family val="2"/>
      <charset val="238"/>
    </font>
    <font>
      <b/>
      <sz val="12"/>
      <name val="Arial"/>
      <family val="2"/>
    </font>
    <font>
      <b/>
      <u/>
      <sz val="11"/>
      <name val="Arial"/>
      <family val="2"/>
      <charset val="238"/>
    </font>
    <font>
      <u/>
      <sz val="11"/>
      <name val="Arial"/>
      <family val="2"/>
      <charset val="238"/>
    </font>
    <font>
      <b/>
      <sz val="12"/>
      <name val="Arial"/>
      <family val="2"/>
      <charset val="238"/>
    </font>
    <font>
      <b/>
      <sz val="11"/>
      <name val="Arial"/>
      <family val="2"/>
      <charset val="238"/>
    </font>
    <font>
      <b/>
      <sz val="11"/>
      <name val="Arial"/>
      <family val="2"/>
    </font>
    <font>
      <b/>
      <u/>
      <sz val="12"/>
      <name val="Arial"/>
      <family val="2"/>
    </font>
    <font>
      <b/>
      <u/>
      <sz val="11"/>
      <name val="Arial"/>
      <family val="2"/>
    </font>
    <font>
      <sz val="10"/>
      <color indexed="8"/>
      <name val="Arial"/>
      <family val="2"/>
      <charset val="238"/>
    </font>
    <font>
      <sz val="10"/>
      <color indexed="9"/>
      <name val="Arial"/>
      <family val="2"/>
      <charset val="238"/>
    </font>
    <font>
      <sz val="10"/>
      <color indexed="9"/>
      <name val="Arial"/>
      <family val="2"/>
      <charset val="238"/>
    </font>
    <font>
      <vertAlign val="superscript"/>
      <sz val="10"/>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sz val="10"/>
      <color rgb="FFFF0000"/>
      <name val="Arial"/>
      <family val="2"/>
      <charset val="238"/>
    </font>
    <font>
      <sz val="11"/>
      <name val="Calibri"/>
      <family val="2"/>
      <scheme val="minor"/>
    </font>
    <font>
      <sz val="10"/>
      <color theme="0"/>
      <name val="Arial"/>
      <family val="2"/>
      <charset val="238"/>
    </font>
    <font>
      <b/>
      <u/>
      <sz val="10"/>
      <color theme="1"/>
      <name val="Arial"/>
      <family val="2"/>
      <charset val="238"/>
    </font>
    <font>
      <b/>
      <sz val="11"/>
      <color theme="0"/>
      <name val="Calibri"/>
      <family val="2"/>
      <charset val="238"/>
      <scheme val="minor"/>
    </font>
    <font>
      <b/>
      <sz val="11"/>
      <name val="Calibri"/>
      <family val="2"/>
      <charset val="238"/>
      <scheme val="minor"/>
    </font>
    <font>
      <sz val="11"/>
      <name val="Calibri"/>
      <family val="2"/>
      <charset val="238"/>
      <scheme val="minor"/>
    </font>
    <font>
      <b/>
      <sz val="10"/>
      <color theme="0"/>
      <name val="Arial"/>
      <family val="2"/>
      <charset val="238"/>
    </font>
    <font>
      <b/>
      <sz val="11"/>
      <color rgb="FFFF0000"/>
      <name val="Calibri"/>
      <family val="2"/>
    </font>
    <font>
      <b/>
      <sz val="12"/>
      <name val="Times New Roman"/>
      <family val="1"/>
    </font>
    <font>
      <b/>
      <sz val="22"/>
      <name val="Times New Roman"/>
      <family val="1"/>
    </font>
    <font>
      <b/>
      <i/>
      <sz val="12"/>
      <name val="Times New Roman"/>
      <family val="1"/>
    </font>
    <font>
      <b/>
      <i/>
      <u/>
      <sz val="14"/>
      <name val="Times New Roman"/>
      <family val="1"/>
    </font>
    <font>
      <sz val="11"/>
      <color theme="0"/>
      <name val="Calibri"/>
      <family val="2"/>
      <scheme val="minor"/>
    </font>
    <font>
      <b/>
      <sz val="10"/>
      <color rgb="FFFF0000"/>
      <name val="Arial"/>
      <family val="2"/>
    </font>
    <font>
      <b/>
      <sz val="11"/>
      <color rgb="FFFF0000"/>
      <name val="Calibri"/>
      <family val="2"/>
      <scheme val="minor"/>
    </font>
    <font>
      <b/>
      <sz val="12"/>
      <color indexed="12"/>
      <name val="Times New Roman"/>
      <family val="1"/>
    </font>
    <font>
      <u/>
      <sz val="10"/>
      <color theme="10"/>
      <name val="Arial"/>
      <family val="2"/>
    </font>
    <font>
      <b/>
      <u/>
      <sz val="10"/>
      <color theme="10"/>
      <name val="Arial"/>
      <family val="2"/>
    </font>
    <font>
      <u/>
      <sz val="12"/>
      <name val="Arial"/>
      <family val="2"/>
      <charset val="238"/>
    </font>
    <font>
      <u/>
      <sz val="12"/>
      <color rgb="FFFF0000"/>
      <name val="Arial"/>
      <family val="2"/>
      <charset val="238"/>
    </font>
    <font>
      <b/>
      <sz val="11"/>
      <color theme="1"/>
      <name val="Arial"/>
      <family val="2"/>
    </font>
    <font>
      <b/>
      <sz val="11"/>
      <color rgb="FFFFFF99"/>
      <name val="Arial"/>
      <family val="2"/>
    </font>
    <font>
      <sz val="11"/>
      <color rgb="FFFF0000"/>
      <name val="Arial"/>
      <family val="2"/>
    </font>
    <font>
      <sz val="10"/>
      <color rgb="FFFF0000"/>
      <name val="Arial"/>
      <family val="2"/>
    </font>
    <font>
      <b/>
      <sz val="10"/>
      <color theme="1"/>
      <name val="Arial"/>
      <family val="2"/>
    </font>
    <font>
      <b/>
      <vertAlign val="superscript"/>
      <sz val="10"/>
      <color rgb="FFFF0000"/>
      <name val="Arial"/>
      <family val="2"/>
    </font>
    <font>
      <sz val="10"/>
      <color theme="1"/>
      <name val="Arial"/>
      <family val="2"/>
    </font>
    <font>
      <sz val="11"/>
      <color theme="1"/>
      <name val="Arial"/>
      <family val="2"/>
    </font>
    <font>
      <sz val="11"/>
      <color theme="1"/>
      <name val="Calibri"/>
      <family val="2"/>
      <charset val="238"/>
      <scheme val="minor"/>
    </font>
    <font>
      <sz val="9"/>
      <color theme="1"/>
      <name val="Arial"/>
      <family val="2"/>
      <charset val="238"/>
    </font>
    <font>
      <sz val="9"/>
      <name val="Arial"/>
      <family val="2"/>
      <charset val="238"/>
    </font>
    <font>
      <sz val="9"/>
      <color theme="1"/>
      <name val="Calibri"/>
      <family val="2"/>
      <scheme val="minor"/>
    </font>
    <font>
      <u/>
      <sz val="12"/>
      <color theme="1"/>
      <name val="Arial"/>
      <family val="2"/>
      <charset val="238"/>
    </font>
    <font>
      <sz val="11"/>
      <color rgb="FFFFFF00"/>
      <name val="Calibri"/>
      <family val="2"/>
      <scheme val="minor"/>
    </font>
    <font>
      <b/>
      <u/>
      <sz val="11"/>
      <color theme="1"/>
      <name val="Arial"/>
      <family val="2"/>
      <charset val="238"/>
    </font>
    <font>
      <u/>
      <sz val="11"/>
      <color theme="1"/>
      <name val="Arial"/>
      <family val="2"/>
      <charset val="238"/>
    </font>
    <font>
      <u/>
      <sz val="11"/>
      <color theme="1"/>
      <name val="Arial"/>
      <family val="2"/>
    </font>
    <font>
      <b/>
      <u/>
      <sz val="11"/>
      <color theme="1"/>
      <name val="Arial"/>
      <family val="2"/>
    </font>
    <font>
      <i/>
      <sz val="9"/>
      <name val="Arial"/>
      <family val="2"/>
      <charset val="238"/>
    </font>
    <font>
      <u/>
      <sz val="12"/>
      <name val="Arial"/>
      <family val="2"/>
    </font>
    <font>
      <sz val="9"/>
      <name val="Arial"/>
      <family val="2"/>
    </font>
    <font>
      <b/>
      <u/>
      <sz val="13"/>
      <name val="Arial"/>
      <family val="2"/>
    </font>
    <font>
      <u/>
      <sz val="13"/>
      <name val="Arial"/>
      <family val="2"/>
    </font>
    <font>
      <sz val="13"/>
      <name val="Arial"/>
      <family val="2"/>
    </font>
    <font>
      <vertAlign val="superscript"/>
      <sz val="9"/>
      <name val="Arial"/>
      <family val="2"/>
    </font>
    <font>
      <u/>
      <sz val="11"/>
      <color rgb="FFFF0000"/>
      <name val="Arial"/>
      <family val="2"/>
    </font>
  </fonts>
  <fills count="20">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8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s>
  <cellStyleXfs count="17">
    <xf numFmtId="0" fontId="0" fillId="0" borderId="0"/>
    <xf numFmtId="0" fontId="1" fillId="0" borderId="0"/>
    <xf numFmtId="0" fontId="1" fillId="0" borderId="0"/>
    <xf numFmtId="0" fontId="1" fillId="0" borderId="0"/>
    <xf numFmtId="0" fontId="1" fillId="0" borderId="0"/>
    <xf numFmtId="0" fontId="1" fillId="0" borderId="0"/>
    <xf numFmtId="0" fontId="24" fillId="0" borderId="0"/>
    <xf numFmtId="9" fontId="24" fillId="0" borderId="0" applyFont="0" applyFill="0" applyBorder="0" applyAlignment="0" applyProtection="0"/>
    <xf numFmtId="0" fontId="1" fillId="0" borderId="0"/>
    <xf numFmtId="0" fontId="1" fillId="0" borderId="0"/>
    <xf numFmtId="0" fontId="1" fillId="0" borderId="0"/>
    <xf numFmtId="0" fontId="1" fillId="0" borderId="0"/>
    <xf numFmtId="0" fontId="24" fillId="0" borderId="0"/>
    <xf numFmtId="0" fontId="24" fillId="0" borderId="0"/>
    <xf numFmtId="0" fontId="1" fillId="0" borderId="0"/>
    <xf numFmtId="0" fontId="3" fillId="0" borderId="0"/>
    <xf numFmtId="0" fontId="46" fillId="0" borderId="0" applyNumberFormat="0" applyFill="0" applyBorder="0" applyAlignment="0" applyProtection="0"/>
  </cellStyleXfs>
  <cellXfs count="700">
    <xf numFmtId="0" fontId="0" fillId="0" borderId="0" xfId="0"/>
    <xf numFmtId="0" fontId="1" fillId="3" borderId="1" xfId="4" applyFill="1" applyBorder="1" applyProtection="1">
      <protection locked="0"/>
    </xf>
    <xf numFmtId="0" fontId="1" fillId="3" borderId="2" xfId="4" applyFill="1" applyBorder="1" applyProtection="1">
      <protection locked="0"/>
    </xf>
    <xf numFmtId="0" fontId="1" fillId="3" borderId="3" xfId="4" applyFill="1" applyBorder="1" applyProtection="1">
      <protection locked="0"/>
    </xf>
    <xf numFmtId="0" fontId="1" fillId="3" borderId="4" xfId="4" applyFill="1" applyBorder="1" applyProtection="1">
      <protection locked="0"/>
    </xf>
    <xf numFmtId="0" fontId="1" fillId="3" borderId="5" xfId="4" applyFill="1" applyBorder="1" applyProtection="1">
      <protection locked="0"/>
    </xf>
    <xf numFmtId="0" fontId="1" fillId="3" borderId="6" xfId="4" applyFill="1" applyBorder="1" applyProtection="1">
      <protection locked="0"/>
    </xf>
    <xf numFmtId="0" fontId="1" fillId="3" borderId="7" xfId="4" applyFill="1" applyBorder="1" applyProtection="1">
      <protection locked="0"/>
    </xf>
    <xf numFmtId="0" fontId="1" fillId="3" borderId="8" xfId="4" applyFill="1" applyBorder="1" applyProtection="1">
      <protection locked="0"/>
    </xf>
    <xf numFmtId="0" fontId="1" fillId="3" borderId="13" xfId="4" applyFill="1" applyBorder="1" applyProtection="1">
      <protection locked="0"/>
    </xf>
    <xf numFmtId="0" fontId="1" fillId="3" borderId="14" xfId="4" applyFill="1" applyBorder="1" applyProtection="1">
      <protection locked="0"/>
    </xf>
    <xf numFmtId="0" fontId="1" fillId="3" borderId="12" xfId="4" applyFill="1" applyBorder="1" applyProtection="1">
      <protection locked="0"/>
    </xf>
    <xf numFmtId="0" fontId="1" fillId="3" borderId="15" xfId="4" applyFill="1" applyBorder="1" applyProtection="1">
      <protection locked="0"/>
    </xf>
    <xf numFmtId="0" fontId="1" fillId="4" borderId="4" xfId="3" applyFill="1" applyBorder="1" applyAlignment="1" applyProtection="1">
      <alignment horizontal="right" vertical="center"/>
    </xf>
    <xf numFmtId="0" fontId="1" fillId="4" borderId="4" xfId="3" applyFont="1" applyFill="1" applyBorder="1" applyAlignment="1" applyProtection="1">
      <alignment horizontal="right" vertical="center"/>
    </xf>
    <xf numFmtId="0" fontId="4" fillId="4" borderId="4" xfId="3" applyFont="1" applyFill="1" applyBorder="1" applyAlignment="1" applyProtection="1">
      <alignment horizontal="right" vertical="center"/>
    </xf>
    <xf numFmtId="0" fontId="3" fillId="4" borderId="4" xfId="3" applyFont="1" applyFill="1" applyBorder="1" applyAlignment="1" applyProtection="1">
      <alignment horizontal="right" vertical="center"/>
    </xf>
    <xf numFmtId="0" fontId="16" fillId="5" borderId="18" xfId="0" applyFont="1" applyFill="1" applyBorder="1" applyAlignment="1">
      <alignment horizontal="center"/>
    </xf>
    <xf numFmtId="0" fontId="0" fillId="4" borderId="4" xfId="0" applyFill="1" applyBorder="1" applyProtection="1"/>
    <xf numFmtId="0" fontId="0" fillId="0" borderId="0" xfId="0" applyFill="1" applyBorder="1"/>
    <xf numFmtId="0" fontId="0" fillId="4" borderId="4" xfId="0" applyFill="1" applyBorder="1"/>
    <xf numFmtId="0" fontId="14" fillId="6" borderId="0" xfId="4" applyFont="1" applyFill="1" applyBorder="1" applyAlignment="1" applyProtection="1">
      <alignment horizontal="left"/>
    </xf>
    <xf numFmtId="0" fontId="1" fillId="6" borderId="0" xfId="4" applyFill="1" applyProtection="1"/>
    <xf numFmtId="0" fontId="0" fillId="6" borderId="0" xfId="0" applyFill="1" applyProtection="1"/>
    <xf numFmtId="0" fontId="15" fillId="6" borderId="0" xfId="4" applyFont="1" applyFill="1" applyBorder="1" applyProtection="1"/>
    <xf numFmtId="0" fontId="1" fillId="6" borderId="0" xfId="4" applyFill="1" applyBorder="1" applyProtection="1"/>
    <xf numFmtId="0" fontId="2" fillId="6" borderId="0" xfId="3" applyFont="1" applyFill="1" applyAlignment="1" applyProtection="1"/>
    <xf numFmtId="0" fontId="4" fillId="6" borderId="0" xfId="4" applyFont="1" applyFill="1" applyBorder="1" applyAlignment="1" applyProtection="1">
      <alignment horizontal="center" wrapText="1"/>
    </xf>
    <xf numFmtId="0" fontId="4" fillId="6" borderId="0" xfId="4" applyFont="1" applyFill="1" applyBorder="1" applyAlignment="1" applyProtection="1">
      <alignment horizontal="center"/>
    </xf>
    <xf numFmtId="0" fontId="1" fillId="2" borderId="1" xfId="4" applyFill="1" applyBorder="1" applyAlignment="1" applyProtection="1">
      <alignment horizontal="center"/>
    </xf>
    <xf numFmtId="0" fontId="1" fillId="2" borderId="3" xfId="4" applyFill="1" applyBorder="1" applyAlignment="1" applyProtection="1">
      <alignment horizontal="center"/>
    </xf>
    <xf numFmtId="0" fontId="3" fillId="2" borderId="3" xfId="4" applyFont="1" applyFill="1" applyBorder="1" applyAlignment="1" applyProtection="1">
      <alignment horizontal="center"/>
    </xf>
    <xf numFmtId="0" fontId="3" fillId="2" borderId="15" xfId="4" applyFont="1" applyFill="1" applyBorder="1" applyAlignment="1" applyProtection="1">
      <alignment horizontal="center"/>
    </xf>
    <xf numFmtId="0" fontId="1" fillId="2" borderId="15" xfId="4" applyFont="1" applyFill="1" applyBorder="1" applyAlignment="1" applyProtection="1">
      <alignment horizontal="center"/>
    </xf>
    <xf numFmtId="0" fontId="1" fillId="6" borderId="0" xfId="4" applyFill="1" applyAlignment="1" applyProtection="1">
      <alignment horizontal="center"/>
    </xf>
    <xf numFmtId="0" fontId="6" fillId="6" borderId="19" xfId="4" applyFont="1" applyFill="1" applyBorder="1" applyProtection="1"/>
    <xf numFmtId="0" fontId="1" fillId="6" borderId="0" xfId="3" applyFill="1" applyProtection="1"/>
    <xf numFmtId="0" fontId="1" fillId="6" borderId="0" xfId="3" applyFill="1" applyBorder="1" applyProtection="1"/>
    <xf numFmtId="0" fontId="4" fillId="6" borderId="0" xfId="0" applyFont="1" applyFill="1" applyProtection="1"/>
    <xf numFmtId="0" fontId="12" fillId="6" borderId="0" xfId="4" applyFont="1" applyFill="1" applyProtection="1"/>
    <xf numFmtId="0" fontId="5" fillId="6" borderId="0" xfId="4" applyFont="1" applyFill="1" applyProtection="1"/>
    <xf numFmtId="0" fontId="0" fillId="6" borderId="0" xfId="0" applyFill="1" applyBorder="1" applyProtection="1"/>
    <xf numFmtId="0" fontId="1" fillId="2" borderId="12" xfId="4" applyFont="1" applyFill="1" applyBorder="1" applyAlignment="1" applyProtection="1">
      <alignment horizontal="center"/>
    </xf>
    <xf numFmtId="0" fontId="12" fillId="7" borderId="22" xfId="4" applyFont="1" applyFill="1" applyBorder="1" applyAlignment="1" applyProtection="1">
      <alignment horizontal="left"/>
    </xf>
    <xf numFmtId="0" fontId="6" fillId="6" borderId="22" xfId="4" applyFont="1" applyFill="1" applyBorder="1" applyProtection="1"/>
    <xf numFmtId="0" fontId="6" fillId="6" borderId="20" xfId="4" applyFont="1" applyFill="1" applyBorder="1" applyProtection="1"/>
    <xf numFmtId="0" fontId="0" fillId="6" borderId="0" xfId="0" applyFill="1" applyAlignment="1" applyProtection="1"/>
    <xf numFmtId="0" fontId="4" fillId="2" borderId="4" xfId="1" applyFont="1" applyFill="1" applyBorder="1" applyAlignment="1" applyProtection="1">
      <alignment horizontal="center" vertical="center" wrapText="1"/>
    </xf>
    <xf numFmtId="0" fontId="9" fillId="6" borderId="0" xfId="1" applyFont="1" applyFill="1" applyBorder="1" applyAlignment="1" applyProtection="1">
      <alignment horizontal="left"/>
    </xf>
    <xf numFmtId="0" fontId="9" fillId="6" borderId="0" xfId="1" applyFont="1" applyFill="1" applyBorder="1" applyProtection="1"/>
    <xf numFmtId="0" fontId="3" fillId="6" borderId="0" xfId="0" applyFont="1" applyFill="1" applyBorder="1" applyAlignment="1" applyProtection="1"/>
    <xf numFmtId="0" fontId="5" fillId="6" borderId="0" xfId="3" applyFont="1" applyFill="1" applyBorder="1" applyProtection="1"/>
    <xf numFmtId="0" fontId="0" fillId="2" borderId="5" xfId="0"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2" xfId="2" applyFont="1" applyFill="1" applyBorder="1" applyAlignment="1" applyProtection="1">
      <alignment horizontal="center" vertical="center" wrapText="1"/>
    </xf>
    <xf numFmtId="0" fontId="8" fillId="6" borderId="0" xfId="0" applyFont="1" applyFill="1" applyBorder="1" applyAlignment="1" applyProtection="1"/>
    <xf numFmtId="0" fontId="2" fillId="6" borderId="0" xfId="0" applyFont="1" applyFill="1" applyBorder="1" applyProtection="1"/>
    <xf numFmtId="0" fontId="17" fillId="6" borderId="0" xfId="0" applyFont="1" applyFill="1" applyProtection="1"/>
    <xf numFmtId="0" fontId="15" fillId="6" borderId="0" xfId="3" applyFont="1" applyFill="1" applyBorder="1" applyAlignment="1" applyProtection="1"/>
    <xf numFmtId="0" fontId="13" fillId="0" borderId="0" xfId="3" applyFont="1" applyFill="1" applyBorder="1" applyProtection="1"/>
    <xf numFmtId="0" fontId="13" fillId="6" borderId="0" xfId="0" applyFont="1" applyFill="1" applyBorder="1" applyAlignment="1" applyProtection="1"/>
    <xf numFmtId="0" fontId="11" fillId="6" borderId="0" xfId="3" applyFont="1" applyFill="1" applyBorder="1" applyAlignment="1" applyProtection="1">
      <alignment horizontal="left"/>
    </xf>
    <xf numFmtId="0" fontId="4" fillId="6" borderId="0" xfId="1" applyFont="1" applyFill="1" applyBorder="1" applyProtection="1"/>
    <xf numFmtId="0" fontId="1" fillId="6" borderId="0" xfId="1" applyFill="1" applyBorder="1" applyProtection="1"/>
    <xf numFmtId="0" fontId="0" fillId="0" borderId="0" xfId="0" applyFill="1" applyBorder="1" applyAlignment="1" applyProtection="1"/>
    <xf numFmtId="0" fontId="4" fillId="0" borderId="0" xfId="2"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xf>
    <xf numFmtId="0" fontId="0" fillId="2" borderId="12"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3" borderId="30" xfId="1" applyFill="1" applyBorder="1" applyAlignment="1" applyProtection="1">
      <alignment horizontal="right"/>
      <protection locked="0"/>
    </xf>
    <xf numFmtId="0" fontId="4" fillId="3" borderId="31" xfId="1" applyFont="1" applyFill="1" applyBorder="1" applyAlignment="1" applyProtection="1">
      <alignment horizontal="right"/>
      <protection locked="0"/>
    </xf>
    <xf numFmtId="0" fontId="4" fillId="0" borderId="16" xfId="1" applyFont="1" applyFill="1" applyBorder="1" applyAlignment="1" applyProtection="1">
      <alignment horizontal="right"/>
    </xf>
    <xf numFmtId="0" fontId="4" fillId="0" borderId="0" xfId="1" applyFont="1" applyFill="1" applyBorder="1" applyProtection="1"/>
    <xf numFmtId="0" fontId="4" fillId="6" borderId="0" xfId="1" applyFont="1" applyFill="1" applyBorder="1" applyAlignment="1" applyProtection="1"/>
    <xf numFmtId="0" fontId="3" fillId="2" borderId="32" xfId="0" applyFont="1" applyFill="1" applyBorder="1" applyAlignment="1" applyProtection="1">
      <alignment horizontal="center" vertical="center" wrapText="1"/>
    </xf>
    <xf numFmtId="0" fontId="3" fillId="3" borderId="33" xfId="0" applyFont="1" applyFill="1" applyBorder="1" applyAlignment="1" applyProtection="1">
      <alignment wrapText="1"/>
      <protection locked="0"/>
    </xf>
    <xf numFmtId="0" fontId="3" fillId="3" borderId="33" xfId="1" applyFont="1" applyFill="1" applyBorder="1" applyProtection="1">
      <protection locked="0"/>
    </xf>
    <xf numFmtId="0" fontId="3" fillId="0" borderId="34" xfId="1" applyFont="1" applyFill="1" applyBorder="1" applyProtection="1"/>
    <xf numFmtId="0" fontId="3" fillId="2" borderId="3" xfId="0" applyFont="1" applyFill="1" applyBorder="1" applyAlignment="1" applyProtection="1">
      <alignment horizontal="center" vertical="center" wrapText="1"/>
    </xf>
    <xf numFmtId="0" fontId="3" fillId="3" borderId="4" xfId="0" applyFont="1" applyFill="1" applyBorder="1" applyAlignment="1" applyProtection="1">
      <alignment wrapText="1"/>
      <protection locked="0"/>
    </xf>
    <xf numFmtId="0" fontId="3" fillId="3" borderId="4" xfId="1" applyFont="1" applyFill="1" applyBorder="1" applyProtection="1">
      <protection locked="0"/>
    </xf>
    <xf numFmtId="0" fontId="3" fillId="0" borderId="10" xfId="1" applyFont="1" applyFill="1" applyBorder="1" applyProtection="1"/>
    <xf numFmtId="0" fontId="3" fillId="2" borderId="12" xfId="0" applyFont="1" applyFill="1" applyBorder="1" applyAlignment="1" applyProtection="1">
      <alignment horizontal="center" vertical="center" wrapText="1"/>
    </xf>
    <xf numFmtId="0" fontId="3" fillId="3" borderId="5" xfId="0" applyFont="1" applyFill="1" applyBorder="1" applyAlignment="1" applyProtection="1">
      <alignment wrapText="1"/>
      <protection locked="0"/>
    </xf>
    <xf numFmtId="0" fontId="3" fillId="3" borderId="5" xfId="1" applyFont="1" applyFill="1" applyBorder="1" applyProtection="1">
      <protection locked="0"/>
    </xf>
    <xf numFmtId="0" fontId="3" fillId="0" borderId="11" xfId="1" applyFont="1" applyFill="1" applyBorder="1" applyProtection="1"/>
    <xf numFmtId="0" fontId="2" fillId="0" borderId="0" xfId="0" applyFont="1" applyProtection="1"/>
    <xf numFmtId="0" fontId="3" fillId="6" borderId="0" xfId="0" applyFont="1" applyFill="1" applyProtection="1"/>
    <xf numFmtId="0" fontId="3" fillId="6" borderId="0" xfId="0" applyFont="1" applyFill="1" applyBorder="1" applyProtection="1"/>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xf>
    <xf numFmtId="0" fontId="3" fillId="2" borderId="11" xfId="0" applyFont="1" applyFill="1" applyBorder="1" applyAlignment="1" applyProtection="1">
      <alignment horizontal="center" vertical="center"/>
    </xf>
    <xf numFmtId="0" fontId="3" fillId="2" borderId="30" xfId="0" applyFont="1" applyFill="1" applyBorder="1" applyAlignment="1" applyProtection="1">
      <alignment horizontal="center" vertical="center" wrapText="1"/>
    </xf>
    <xf numFmtId="0" fontId="3" fillId="3" borderId="31" xfId="0" applyFont="1" applyFill="1" applyBorder="1" applyAlignment="1" applyProtection="1">
      <alignment vertical="center" wrapText="1"/>
      <protection locked="0"/>
    </xf>
    <xf numFmtId="0" fontId="3" fillId="0" borderId="16" xfId="0" applyFont="1" applyBorder="1" applyAlignment="1" applyProtection="1">
      <alignment vertical="center" wrapText="1"/>
    </xf>
    <xf numFmtId="0" fontId="3" fillId="2" borderId="1" xfId="0" applyFont="1" applyFill="1" applyBorder="1" applyAlignment="1" applyProtection="1">
      <alignment horizontal="center" vertical="center" wrapText="1"/>
    </xf>
    <xf numFmtId="0" fontId="4" fillId="3" borderId="9" xfId="1" applyFont="1" applyFill="1" applyBorder="1" applyAlignment="1" applyProtection="1">
      <alignment vertical="center"/>
      <protection locked="0"/>
    </xf>
    <xf numFmtId="0" fontId="4" fillId="3" borderId="11" xfId="1" applyFont="1" applyFill="1" applyBorder="1" applyAlignment="1" applyProtection="1">
      <alignment vertical="center"/>
      <protection locked="0"/>
    </xf>
    <xf numFmtId="0" fontId="16" fillId="5" borderId="4" xfId="0" applyFont="1" applyFill="1" applyBorder="1" applyAlignment="1">
      <alignment horizontal="center"/>
    </xf>
    <xf numFmtId="0" fontId="16" fillId="0" borderId="0" xfId="0" applyFont="1" applyFill="1" applyBorder="1" applyAlignment="1">
      <alignment horizontal="center"/>
    </xf>
    <xf numFmtId="0" fontId="0" fillId="4" borderId="4" xfId="0" applyFill="1" applyBorder="1" applyAlignment="1">
      <alignment horizontal="center"/>
    </xf>
    <xf numFmtId="0" fontId="0" fillId="0" borderId="0" xfId="0" applyFill="1" applyBorder="1" applyAlignment="1">
      <alignment horizontal="center"/>
    </xf>
    <xf numFmtId="0" fontId="18" fillId="6" borderId="0" xfId="0" applyFont="1" applyFill="1" applyProtection="1"/>
    <xf numFmtId="0" fontId="18" fillId="0" borderId="0" xfId="0" applyFont="1" applyFill="1" applyProtection="1"/>
    <xf numFmtId="2" fontId="1" fillId="7" borderId="11" xfId="5" applyNumberFormat="1" applyFont="1" applyFill="1" applyBorder="1" applyAlignment="1" applyProtection="1">
      <alignment horizontal="center" vertical="center" wrapText="1"/>
    </xf>
    <xf numFmtId="2" fontId="1" fillId="7" borderId="5" xfId="5" applyNumberFormat="1" applyFont="1" applyFill="1" applyBorder="1" applyAlignment="1" applyProtection="1">
      <alignment horizontal="center" vertical="center" wrapText="1"/>
    </xf>
    <xf numFmtId="3" fontId="0" fillId="6" borderId="9" xfId="0" applyNumberFormat="1" applyFill="1" applyBorder="1" applyProtection="1"/>
    <xf numFmtId="3" fontId="0" fillId="6" borderId="10" xfId="0" applyNumberFormat="1" applyFill="1" applyBorder="1" applyProtection="1"/>
    <xf numFmtId="3" fontId="0" fillId="6" borderId="11" xfId="0" applyNumberFormat="1" applyFill="1" applyBorder="1" applyProtection="1"/>
    <xf numFmtId="3" fontId="0" fillId="6" borderId="0" xfId="0" applyNumberFormat="1" applyFill="1" applyProtection="1"/>
    <xf numFmtId="0" fontId="6" fillId="6" borderId="45" xfId="4" applyFont="1" applyFill="1" applyBorder="1" applyProtection="1"/>
    <xf numFmtId="3" fontId="6" fillId="6" borderId="22" xfId="4" applyNumberFormat="1" applyFont="1" applyFill="1" applyBorder="1" applyProtection="1"/>
    <xf numFmtId="0" fontId="1" fillId="6" borderId="0" xfId="0" applyFont="1" applyFill="1" applyProtection="1"/>
    <xf numFmtId="0" fontId="1" fillId="3" borderId="41" xfId="4" applyFill="1" applyBorder="1" applyProtection="1">
      <protection locked="0"/>
    </xf>
    <xf numFmtId="0" fontId="1" fillId="3" borderId="47" xfId="4" applyFill="1" applyBorder="1" applyProtection="1">
      <protection locked="0"/>
    </xf>
    <xf numFmtId="0" fontId="1" fillId="3" borderId="48" xfId="4" applyFill="1" applyBorder="1" applyProtection="1">
      <protection locked="0"/>
    </xf>
    <xf numFmtId="0" fontId="1" fillId="3" borderId="49" xfId="4" applyFill="1" applyBorder="1" applyProtection="1">
      <protection locked="0"/>
    </xf>
    <xf numFmtId="164" fontId="0" fillId="6" borderId="6" xfId="0" applyNumberFormat="1" applyFill="1" applyBorder="1" applyProtection="1"/>
    <xf numFmtId="164" fontId="0" fillId="6" borderId="7" xfId="0" applyNumberFormat="1" applyFill="1" applyBorder="1" applyProtection="1"/>
    <xf numFmtId="164" fontId="0" fillId="6" borderId="8" xfId="0" applyNumberFormat="1" applyFill="1" applyBorder="1" applyProtection="1"/>
    <xf numFmtId="0" fontId="5" fillId="6" borderId="0" xfId="9" applyFont="1" applyFill="1" applyBorder="1" applyProtection="1"/>
    <xf numFmtId="0" fontId="1" fillId="6" borderId="0" xfId="9" applyFill="1" applyBorder="1" applyProtection="1"/>
    <xf numFmtId="1" fontId="11" fillId="6" borderId="0" xfId="9" applyNumberFormat="1" applyFont="1" applyFill="1" applyBorder="1" applyProtection="1"/>
    <xf numFmtId="10" fontId="1" fillId="6" borderId="0" xfId="9" applyNumberFormat="1" applyFill="1" applyBorder="1" applyProtection="1"/>
    <xf numFmtId="1" fontId="29" fillId="6" borderId="2" xfId="9" applyNumberFormat="1" applyFont="1" applyFill="1" applyBorder="1" applyProtection="1">
      <protection hidden="1"/>
    </xf>
    <xf numFmtId="0" fontId="1" fillId="3" borderId="4" xfId="9" applyFont="1" applyFill="1" applyBorder="1" applyAlignment="1" applyProtection="1">
      <alignment vertical="center" wrapText="1"/>
      <protection locked="0"/>
    </xf>
    <xf numFmtId="1" fontId="1" fillId="6" borderId="4" xfId="9" applyNumberFormat="1" applyFont="1" applyFill="1" applyBorder="1" applyProtection="1"/>
    <xf numFmtId="10" fontId="1" fillId="6" borderId="4" xfId="9" applyNumberFormat="1" applyFont="1" applyFill="1" applyBorder="1" applyProtection="1">
      <protection hidden="1"/>
    </xf>
    <xf numFmtId="1" fontId="29" fillId="6" borderId="4" xfId="9" applyNumberFormat="1" applyFont="1" applyFill="1" applyBorder="1" applyProtection="1">
      <protection hidden="1"/>
    </xf>
    <xf numFmtId="1" fontId="29" fillId="6" borderId="5" xfId="9" applyNumberFormat="1" applyFont="1" applyFill="1" applyBorder="1" applyProtection="1">
      <protection hidden="1"/>
    </xf>
    <xf numFmtId="10" fontId="22" fillId="0" borderId="4" xfId="7" applyNumberFormat="1" applyFont="1" applyBorder="1" applyAlignment="1" applyProtection="1">
      <alignment horizontal="right"/>
    </xf>
    <xf numFmtId="9" fontId="0" fillId="0" borderId="0" xfId="7" applyFont="1" applyAlignment="1" applyProtection="1">
      <alignment horizontal="left" vertical="center"/>
    </xf>
    <xf numFmtId="10" fontId="22" fillId="0" borderId="53" xfId="7" applyNumberFormat="1" applyFont="1" applyBorder="1" applyAlignment="1" applyProtection="1">
      <alignment horizontal="right"/>
    </xf>
    <xf numFmtId="10" fontId="22" fillId="0" borderId="33" xfId="7" applyNumberFormat="1" applyFont="1" applyBorder="1" applyAlignment="1" applyProtection="1">
      <alignment horizontal="right"/>
    </xf>
    <xf numFmtId="0" fontId="1" fillId="6" borderId="0" xfId="8" applyFill="1" applyProtection="1">
      <protection hidden="1"/>
    </xf>
    <xf numFmtId="0" fontId="3" fillId="8" borderId="0" xfId="8" applyFont="1" applyFill="1" applyBorder="1" applyAlignment="1" applyProtection="1">
      <protection hidden="1"/>
    </xf>
    <xf numFmtId="0" fontId="17" fillId="6" borderId="0" xfId="11" applyFont="1" applyFill="1" applyBorder="1" applyProtection="1">
      <protection hidden="1"/>
    </xf>
    <xf numFmtId="0" fontId="1" fillId="6" borderId="0" xfId="11" applyFill="1" applyProtection="1">
      <protection hidden="1"/>
    </xf>
    <xf numFmtId="14" fontId="1" fillId="6" borderId="0" xfId="11" applyNumberFormat="1" applyFill="1" applyProtection="1">
      <protection hidden="1"/>
    </xf>
    <xf numFmtId="14" fontId="1" fillId="6" borderId="0" xfId="8" applyNumberFormat="1" applyFill="1" applyProtection="1">
      <protection hidden="1"/>
    </xf>
    <xf numFmtId="0" fontId="31" fillId="0" borderId="0" xfId="8" applyFont="1" applyFill="1" applyProtection="1">
      <protection hidden="1"/>
    </xf>
    <xf numFmtId="0" fontId="15" fillId="6" borderId="0" xfId="11" applyFont="1" applyFill="1" applyBorder="1" applyAlignment="1" applyProtection="1">
      <protection hidden="1"/>
    </xf>
    <xf numFmtId="49" fontId="13" fillId="8" borderId="0" xfId="11" applyNumberFormat="1" applyFont="1" applyFill="1" applyBorder="1" applyProtection="1">
      <protection hidden="1"/>
    </xf>
    <xf numFmtId="0" fontId="1" fillId="6" borderId="0" xfId="11" applyFill="1" applyBorder="1" applyProtection="1">
      <protection hidden="1"/>
    </xf>
    <xf numFmtId="0" fontId="1" fillId="8" borderId="0" xfId="11" applyFill="1" applyProtection="1">
      <protection hidden="1"/>
    </xf>
    <xf numFmtId="0" fontId="24" fillId="0" borderId="0" xfId="12" applyAlignment="1" applyProtection="1">
      <alignment vertical="center"/>
    </xf>
    <xf numFmtId="0" fontId="24" fillId="0" borderId="0" xfId="12" applyAlignment="1" applyProtection="1">
      <alignment horizontal="center" vertical="center"/>
    </xf>
    <xf numFmtId="0" fontId="24" fillId="0" borderId="0" xfId="12" applyAlignment="1" applyProtection="1">
      <alignment horizontal="center" vertical="center" wrapText="1"/>
    </xf>
    <xf numFmtId="0" fontId="24" fillId="0" borderId="0" xfId="12" applyProtection="1"/>
    <xf numFmtId="0" fontId="22" fillId="9" borderId="13" xfId="12" applyFont="1" applyFill="1" applyBorder="1" applyAlignment="1" applyProtection="1">
      <alignment vertical="center" wrapText="1"/>
    </xf>
    <xf numFmtId="0" fontId="24" fillId="0" borderId="0" xfId="12" applyFont="1" applyAlignment="1" applyProtection="1">
      <alignment horizontal="left"/>
    </xf>
    <xf numFmtId="0" fontId="22" fillId="13" borderId="55" xfId="12" applyFont="1" applyFill="1" applyBorder="1" applyAlignment="1" applyProtection="1">
      <alignment vertical="center" wrapText="1"/>
    </xf>
    <xf numFmtId="9" fontId="21" fillId="11" borderId="48" xfId="12" applyNumberFormat="1" applyFont="1" applyFill="1" applyBorder="1" applyAlignment="1" applyProtection="1">
      <alignment horizontal="center" vertical="center"/>
      <protection locked="0"/>
    </xf>
    <xf numFmtId="1" fontId="21" fillId="11" borderId="13" xfId="12" applyNumberFormat="1" applyFont="1" applyFill="1" applyBorder="1" applyAlignment="1" applyProtection="1">
      <alignment horizontal="center" vertical="center"/>
      <protection locked="0"/>
    </xf>
    <xf numFmtId="0" fontId="21" fillId="12" borderId="48" xfId="12" applyFont="1" applyFill="1" applyBorder="1" applyAlignment="1" applyProtection="1">
      <alignment horizontal="center" vertical="center"/>
      <protection locked="0"/>
    </xf>
    <xf numFmtId="10" fontId="21" fillId="12" borderId="48" xfId="12" applyNumberFormat="1" applyFont="1" applyFill="1" applyBorder="1" applyAlignment="1" applyProtection="1">
      <alignment horizontal="center" vertical="center"/>
      <protection locked="0"/>
    </xf>
    <xf numFmtId="10" fontId="22" fillId="0" borderId="34" xfId="12" applyNumberFormat="1" applyFont="1" applyBorder="1" applyAlignment="1" applyProtection="1">
      <alignment horizontal="right"/>
    </xf>
    <xf numFmtId="10" fontId="22" fillId="0" borderId="10" xfId="12" applyNumberFormat="1" applyFont="1" applyBorder="1" applyAlignment="1" applyProtection="1">
      <alignment horizontal="right"/>
    </xf>
    <xf numFmtId="0" fontId="24" fillId="0" borderId="0" xfId="12" applyAlignment="1" applyProtection="1">
      <alignment wrapText="1"/>
    </xf>
    <xf numFmtId="0" fontId="22" fillId="13" borderId="58" xfId="12" applyFont="1" applyFill="1" applyBorder="1" applyAlignment="1" applyProtection="1">
      <alignment vertical="center" wrapText="1"/>
    </xf>
    <xf numFmtId="9" fontId="21" fillId="17" borderId="59" xfId="12" applyNumberFormat="1" applyFont="1" applyFill="1" applyBorder="1" applyAlignment="1" applyProtection="1">
      <alignment horizontal="center" vertical="center"/>
      <protection locked="0"/>
    </xf>
    <xf numFmtId="0" fontId="21" fillId="12" borderId="60" xfId="12" applyFont="1" applyFill="1" applyBorder="1" applyAlignment="1" applyProtection="1">
      <alignment horizontal="center" vertical="center"/>
      <protection locked="0"/>
    </xf>
    <xf numFmtId="10" fontId="21" fillId="12" borderId="60" xfId="12" applyNumberFormat="1" applyFont="1" applyFill="1" applyBorder="1" applyAlignment="1" applyProtection="1">
      <alignment horizontal="center" vertical="center"/>
      <protection locked="0"/>
    </xf>
    <xf numFmtId="10" fontId="21" fillId="12" borderId="61" xfId="12" applyNumberFormat="1" applyFont="1" applyFill="1" applyBorder="1" applyAlignment="1" applyProtection="1">
      <alignment horizontal="center" vertical="center"/>
      <protection locked="0"/>
    </xf>
    <xf numFmtId="10" fontId="22" fillId="0" borderId="54" xfId="12" applyNumberFormat="1" applyFont="1" applyBorder="1" applyAlignment="1" applyProtection="1">
      <alignment horizontal="right"/>
    </xf>
    <xf numFmtId="0" fontId="21" fillId="12" borderId="33" xfId="12" applyFont="1" applyFill="1" applyBorder="1" applyAlignment="1" applyProtection="1">
      <alignment horizontal="left" vertical="center" wrapText="1"/>
      <protection locked="0"/>
    </xf>
    <xf numFmtId="0" fontId="21" fillId="11" borderId="33" xfId="12" applyFont="1" applyFill="1" applyBorder="1" applyAlignment="1" applyProtection="1">
      <alignment horizontal="left" vertical="center" wrapText="1"/>
      <protection locked="0"/>
    </xf>
    <xf numFmtId="9" fontId="21" fillId="11" borderId="46" xfId="12" applyNumberFormat="1" applyFont="1" applyFill="1" applyBorder="1" applyAlignment="1" applyProtection="1">
      <alignment horizontal="center" vertical="center"/>
      <protection locked="0"/>
    </xf>
    <xf numFmtId="0" fontId="21" fillId="12" borderId="33" xfId="12" applyFont="1" applyFill="1" applyBorder="1" applyAlignment="1" applyProtection="1">
      <alignment horizontal="center" vertical="center"/>
      <protection locked="0"/>
    </xf>
    <xf numFmtId="10" fontId="21" fillId="12" borderId="3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left" vertical="center" wrapText="1"/>
      <protection locked="0"/>
    </xf>
    <xf numFmtId="9" fontId="21" fillId="14" borderId="46"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center" vertical="center"/>
    </xf>
    <xf numFmtId="10" fontId="24" fillId="0" borderId="0" xfId="12" applyNumberFormat="1" applyFill="1" applyBorder="1" applyAlignment="1" applyProtection="1">
      <alignment horizontal="center" vertical="center"/>
    </xf>
    <xf numFmtId="0" fontId="24" fillId="0" borderId="0" xfId="12" applyBorder="1" applyProtection="1"/>
    <xf numFmtId="0" fontId="24" fillId="0" borderId="0" xfId="12" applyProtection="1">
      <protection hidden="1"/>
    </xf>
    <xf numFmtId="14" fontId="24" fillId="0" borderId="0" xfId="12" applyNumberFormat="1" applyProtection="1">
      <protection hidden="1"/>
    </xf>
    <xf numFmtId="0" fontId="24" fillId="0" borderId="0" xfId="12" applyNumberFormat="1" applyProtection="1">
      <protection hidden="1"/>
    </xf>
    <xf numFmtId="0" fontId="24" fillId="0" borderId="0" xfId="12" applyAlignment="1" applyProtection="1">
      <alignment horizontal="left"/>
      <protection hidden="1"/>
    </xf>
    <xf numFmtId="0" fontId="24" fillId="0" borderId="0" xfId="12" applyAlignment="1" applyProtection="1">
      <alignment wrapText="1"/>
      <protection hidden="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1" fontId="25" fillId="0" borderId="0" xfId="12" applyNumberFormat="1" applyFont="1" applyFill="1" applyBorder="1" applyAlignment="1" applyProtection="1">
      <alignment horizontal="right"/>
    </xf>
    <xf numFmtId="0" fontId="22" fillId="0" borderId="0" xfId="12" applyFont="1" applyFill="1" applyAlignment="1" applyProtection="1">
      <alignment horizontal="right"/>
    </xf>
    <xf numFmtId="10" fontId="21" fillId="0" borderId="0" xfId="12" applyNumberFormat="1" applyFont="1" applyFill="1" applyBorder="1" applyAlignment="1" applyProtection="1">
      <alignment horizontal="center" vertical="center"/>
    </xf>
    <xf numFmtId="0" fontId="21" fillId="0" borderId="0" xfId="12" applyFont="1" applyFill="1" applyBorder="1" applyAlignment="1" applyProtection="1">
      <alignment horizontal="center" vertical="center"/>
    </xf>
    <xf numFmtId="0" fontId="21" fillId="0" borderId="0" xfId="12" applyFont="1" applyFill="1" applyBorder="1" applyAlignment="1" applyProtection="1">
      <alignment vertical="center" wrapText="1"/>
    </xf>
    <xf numFmtId="0" fontId="21" fillId="0" borderId="0" xfId="12" applyFont="1" applyFill="1" applyBorder="1" applyAlignment="1" applyProtection="1">
      <alignment horizontal="left" vertical="center" wrapText="1"/>
    </xf>
    <xf numFmtId="49" fontId="21" fillId="11" borderId="4" xfId="12" applyNumberFormat="1" applyFont="1" applyFill="1" applyBorder="1" applyAlignment="1" applyProtection="1">
      <alignment horizontal="center" vertical="center"/>
      <protection locked="0"/>
    </xf>
    <xf numFmtId="49" fontId="21" fillId="11" borderId="53" xfId="12" applyNumberFormat="1" applyFont="1" applyFill="1" applyBorder="1" applyAlignment="1" applyProtection="1">
      <alignment horizontal="center" vertical="center"/>
      <protection locked="0"/>
    </xf>
    <xf numFmtId="0" fontId="24" fillId="0" borderId="0" xfId="12" applyNumberFormat="1" applyAlignment="1" applyProtection="1">
      <alignment wrapText="1"/>
      <protection hidden="1"/>
    </xf>
    <xf numFmtId="0" fontId="24" fillId="0" borderId="0" xfId="12" applyNumberFormat="1" applyAlignment="1" applyProtection="1">
      <alignment horizontal="left"/>
      <protection hidden="1"/>
    </xf>
    <xf numFmtId="0" fontId="21" fillId="9" borderId="4" xfId="12" applyNumberFormat="1" applyFont="1" applyFill="1" applyBorder="1" applyAlignment="1" applyProtection="1">
      <alignment vertical="center" wrapText="1"/>
      <protection hidden="1"/>
    </xf>
    <xf numFmtId="0" fontId="24" fillId="0" borderId="0" xfId="12" applyNumberFormat="1" applyAlignment="1" applyProtection="1">
      <alignment vertical="center"/>
      <protection hidden="1"/>
    </xf>
    <xf numFmtId="0" fontId="21" fillId="9" borderId="4" xfId="12" applyNumberFormat="1" applyFont="1" applyFill="1" applyBorder="1" applyAlignment="1" applyProtection="1">
      <alignment horizontal="center" vertical="center" wrapText="1"/>
      <protection hidden="1"/>
    </xf>
    <xf numFmtId="0" fontId="24" fillId="0" borderId="0" xfId="12" applyNumberFormat="1" applyAlignment="1" applyProtection="1">
      <alignment horizontal="center" vertical="center" wrapText="1"/>
      <protection hidden="1"/>
    </xf>
    <xf numFmtId="0" fontId="24" fillId="0" borderId="0" xfId="12" applyNumberFormat="1" applyFont="1" applyProtection="1">
      <protection hidden="1"/>
    </xf>
    <xf numFmtId="0" fontId="24" fillId="0" borderId="0" xfId="12" applyNumberFormat="1" applyFont="1" applyAlignment="1" applyProtection="1">
      <alignment horizontal="center" vertical="center" wrapText="1"/>
      <protection hidden="1"/>
    </xf>
    <xf numFmtId="0" fontId="11" fillId="0" borderId="0" xfId="8" applyFont="1" applyFill="1" applyBorder="1" applyAlignment="1" applyProtection="1"/>
    <xf numFmtId="0" fontId="24" fillId="0" borderId="0" xfId="12" applyFill="1" applyBorder="1" applyAlignment="1" applyProtection="1">
      <alignment vertical="center"/>
    </xf>
    <xf numFmtId="10" fontId="5" fillId="0" borderId="0" xfId="12"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protection locked="0"/>
    </xf>
    <xf numFmtId="0" fontId="31" fillId="6" borderId="0" xfId="8" applyFont="1" applyFill="1" applyProtection="1">
      <protection hidden="1"/>
    </xf>
    <xf numFmtId="49" fontId="13" fillId="6" borderId="0" xfId="0" applyNumberFormat="1" applyFont="1" applyFill="1" applyProtection="1"/>
    <xf numFmtId="9" fontId="21" fillId="0" borderId="0" xfId="12" applyNumberFormat="1" applyFont="1" applyFill="1" applyBorder="1" applyAlignment="1" applyProtection="1">
      <alignment horizontal="center" vertical="center"/>
    </xf>
    <xf numFmtId="49" fontId="21" fillId="0" borderId="0" xfId="12" applyNumberFormat="1" applyFont="1" applyFill="1" applyBorder="1" applyAlignment="1" applyProtection="1">
      <alignment horizontal="center" vertical="center"/>
    </xf>
    <xf numFmtId="1" fontId="21" fillId="0" borderId="0" xfId="12" applyNumberFormat="1" applyFont="1" applyFill="1" applyBorder="1" applyAlignment="1" applyProtection="1">
      <alignment horizontal="center" vertical="center"/>
    </xf>
    <xf numFmtId="10" fontId="12" fillId="6" borderId="4" xfId="0" applyNumberFormat="1" applyFont="1" applyFill="1" applyBorder="1" applyAlignment="1" applyProtection="1">
      <alignment horizontal="right"/>
    </xf>
    <xf numFmtId="0" fontId="23" fillId="6" borderId="0" xfId="8" applyFont="1" applyFill="1" applyBorder="1" applyAlignment="1" applyProtection="1"/>
    <xf numFmtId="0" fontId="1" fillId="6" borderId="0" xfId="8" applyFill="1" applyProtection="1"/>
    <xf numFmtId="0" fontId="8" fillId="6" borderId="0" xfId="8" applyFont="1" applyFill="1" applyBorder="1" applyAlignment="1" applyProtection="1">
      <alignment horizontal="left"/>
    </xf>
    <xf numFmtId="10" fontId="1" fillId="6" borderId="0" xfId="8" applyNumberFormat="1" applyFill="1" applyProtection="1"/>
    <xf numFmtId="0" fontId="27" fillId="0" borderId="0" xfId="12" applyFont="1" applyAlignment="1" applyProtection="1"/>
    <xf numFmtId="10" fontId="24" fillId="0" borderId="0" xfId="12" applyNumberFormat="1" applyProtection="1"/>
    <xf numFmtId="0" fontId="24" fillId="0" borderId="0" xfId="12" applyBorder="1" applyAlignment="1" applyProtection="1">
      <alignment horizontal="center" vertical="center"/>
    </xf>
    <xf numFmtId="1" fontId="26" fillId="0" borderId="0" xfId="12" applyNumberFormat="1" applyFont="1" applyBorder="1" applyAlignment="1" applyProtection="1">
      <alignment horizontal="right"/>
    </xf>
    <xf numFmtId="0" fontId="28" fillId="0" borderId="0" xfId="12" applyFont="1" applyProtection="1"/>
    <xf numFmtId="0" fontId="21" fillId="0" borderId="0" xfId="12" applyFont="1" applyProtection="1"/>
    <xf numFmtId="10" fontId="21" fillId="0" borderId="0" xfId="12" applyNumberFormat="1" applyFont="1" applyProtection="1"/>
    <xf numFmtId="0" fontId="1" fillId="3" borderId="1" xfId="9" applyFont="1" applyFill="1" applyBorder="1" applyAlignment="1" applyProtection="1">
      <alignment horizontal="center" vertical="center" wrapText="1"/>
      <protection locked="0"/>
    </xf>
    <xf numFmtId="0" fontId="1" fillId="3" borderId="2" xfId="9" applyFont="1" applyFill="1" applyBorder="1" applyAlignment="1" applyProtection="1">
      <alignment vertical="center" wrapText="1"/>
      <protection locked="0"/>
    </xf>
    <xf numFmtId="0" fontId="1" fillId="13" borderId="2" xfId="9" applyFill="1" applyBorder="1" applyAlignment="1" applyProtection="1"/>
    <xf numFmtId="1" fontId="1" fillId="6" borderId="2" xfId="9" applyNumberFormat="1" applyFont="1" applyFill="1" applyBorder="1" applyProtection="1"/>
    <xf numFmtId="10" fontId="1" fillId="6" borderId="2" xfId="9" applyNumberFormat="1" applyFont="1" applyFill="1" applyBorder="1" applyProtection="1">
      <protection hidden="1"/>
    </xf>
    <xf numFmtId="0" fontId="1" fillId="0" borderId="0" xfId="10" applyFont="1" applyProtection="1"/>
    <xf numFmtId="0" fontId="1" fillId="3" borderId="3" xfId="9" applyFont="1" applyFill="1" applyBorder="1" applyAlignment="1" applyProtection="1">
      <alignment horizontal="center" vertical="center" wrapText="1"/>
      <protection locked="0"/>
    </xf>
    <xf numFmtId="0" fontId="1" fillId="3" borderId="12" xfId="9" applyFont="1" applyFill="1" applyBorder="1" applyAlignment="1" applyProtection="1">
      <alignment horizontal="center" vertical="center" wrapText="1"/>
      <protection locked="0"/>
    </xf>
    <xf numFmtId="0" fontId="1" fillId="3" borderId="5" xfId="9" applyFont="1" applyFill="1" applyBorder="1" applyAlignment="1" applyProtection="1">
      <alignment vertical="center" wrapText="1"/>
      <protection locked="0"/>
    </xf>
    <xf numFmtId="1" fontId="1" fillId="6" borderId="5" xfId="9" applyNumberFormat="1" applyFont="1" applyFill="1" applyBorder="1" applyProtection="1"/>
    <xf numFmtId="10" fontId="1" fillId="6" borderId="5" xfId="9" applyNumberFormat="1" applyFont="1" applyFill="1" applyBorder="1" applyProtection="1">
      <protection hidden="1"/>
    </xf>
    <xf numFmtId="0" fontId="35" fillId="0" borderId="0" xfId="12" applyFont="1" applyProtection="1"/>
    <xf numFmtId="10" fontId="35" fillId="0" borderId="0" xfId="12" applyNumberFormat="1" applyFont="1" applyProtection="1"/>
    <xf numFmtId="0" fontId="24" fillId="0" borderId="0" xfId="12" applyBorder="1" applyAlignment="1" applyProtection="1">
      <alignment vertical="center"/>
    </xf>
    <xf numFmtId="0" fontId="30" fillId="0" borderId="0" xfId="12" applyFont="1" applyProtection="1"/>
    <xf numFmtId="10" fontId="30" fillId="0" borderId="0" xfId="12" applyNumberFormat="1" applyFont="1" applyProtection="1"/>
    <xf numFmtId="0" fontId="21" fillId="9" borderId="4" xfId="12" applyNumberFormat="1" applyFont="1" applyFill="1" applyBorder="1" applyAlignment="1" applyProtection="1">
      <alignment vertical="center" wrapText="1"/>
    </xf>
    <xf numFmtId="0" fontId="1" fillId="9" borderId="4" xfId="9" applyNumberFormat="1" applyFont="1" applyFill="1" applyBorder="1" applyAlignment="1" applyProtection="1">
      <alignment vertical="center" wrapText="1"/>
    </xf>
    <xf numFmtId="0" fontId="1" fillId="2" borderId="4" xfId="14" applyNumberFormat="1" applyFont="1" applyFill="1" applyBorder="1" applyAlignment="1" applyProtection="1">
      <alignment vertical="center" wrapText="1"/>
    </xf>
    <xf numFmtId="0" fontId="1" fillId="2" borderId="4" xfId="9" applyNumberFormat="1" applyFont="1" applyFill="1" applyBorder="1" applyAlignment="1" applyProtection="1">
      <alignment vertical="center" wrapText="1"/>
    </xf>
    <xf numFmtId="0" fontId="22" fillId="12" borderId="3" xfId="12" applyNumberFormat="1" applyFont="1" applyFill="1" applyBorder="1" applyAlignment="1" applyProtection="1">
      <alignment horizontal="right"/>
      <protection locked="0"/>
    </xf>
    <xf numFmtId="0" fontId="22" fillId="12" borderId="4" xfId="12" applyNumberFormat="1" applyFont="1" applyFill="1" applyBorder="1" applyAlignment="1" applyProtection="1">
      <alignment horizontal="right"/>
      <protection locked="0"/>
    </xf>
    <xf numFmtId="0" fontId="22" fillId="12" borderId="62" xfId="12" applyNumberFormat="1" applyFont="1" applyFill="1" applyBorder="1" applyAlignment="1" applyProtection="1">
      <alignment horizontal="right"/>
      <protection locked="0"/>
    </xf>
    <xf numFmtId="0" fontId="22" fillId="12" borderId="53" xfId="12" applyNumberFormat="1" applyFont="1" applyFill="1" applyBorder="1" applyAlignment="1" applyProtection="1">
      <alignment horizontal="right"/>
      <protection locked="0"/>
    </xf>
    <xf numFmtId="0" fontId="22" fillId="12" borderId="32" xfId="12" applyNumberFormat="1" applyFont="1" applyFill="1" applyBorder="1" applyAlignment="1" applyProtection="1">
      <alignment horizontal="right"/>
      <protection locked="0"/>
    </xf>
    <xf numFmtId="0" fontId="22" fillId="12" borderId="33" xfId="12" applyNumberFormat="1" applyFont="1" applyFill="1" applyBorder="1" applyAlignment="1" applyProtection="1">
      <alignment horizontal="right"/>
      <protection locked="0"/>
    </xf>
    <xf numFmtId="0" fontId="33" fillId="0" borderId="0" xfId="12" applyNumberFormat="1" applyFont="1" applyFill="1" applyBorder="1" applyAlignment="1" applyProtection="1">
      <alignment horizontal="right"/>
    </xf>
    <xf numFmtId="0" fontId="21" fillId="16" borderId="4" xfId="13" applyNumberFormat="1" applyFont="1" applyFill="1" applyBorder="1" applyAlignment="1" applyProtection="1">
      <alignment horizontal="center" vertical="center" wrapText="1"/>
    </xf>
    <xf numFmtId="0" fontId="22" fillId="0" borderId="0" xfId="13" applyNumberFormat="1" applyFont="1" applyFill="1" applyBorder="1" applyAlignment="1" applyProtection="1">
      <alignment vertical="center" wrapText="1"/>
    </xf>
    <xf numFmtId="0" fontId="24" fillId="0" borderId="0" xfId="12" applyNumberFormat="1" applyFill="1" applyBorder="1" applyAlignment="1" applyProtection="1">
      <alignment vertical="center"/>
      <protection hidden="1"/>
    </xf>
    <xf numFmtId="0" fontId="22" fillId="0" borderId="0" xfId="13" applyNumberFormat="1" applyFont="1" applyFill="1" applyBorder="1" applyAlignment="1" applyProtection="1">
      <alignment horizontal="center" vertical="center" wrapText="1"/>
    </xf>
    <xf numFmtId="0" fontId="38" fillId="2" borderId="0" xfId="0" applyFont="1" applyFill="1"/>
    <xf numFmtId="0" fontId="39" fillId="18" borderId="0" xfId="0" applyFont="1" applyFill="1"/>
    <xf numFmtId="0" fontId="38" fillId="18" borderId="0" xfId="0" applyFont="1" applyFill="1"/>
    <xf numFmtId="0" fontId="38" fillId="2" borderId="0" xfId="10" applyFont="1" applyFill="1"/>
    <xf numFmtId="0" fontId="38" fillId="18" borderId="0" xfId="10" applyFont="1" applyFill="1" applyAlignment="1">
      <alignment horizontal="left" wrapText="1"/>
    </xf>
    <xf numFmtId="0" fontId="38" fillId="18" borderId="0" xfId="10" applyFont="1" applyFill="1"/>
    <xf numFmtId="0" fontId="38" fillId="18" borderId="0" xfId="0" applyFont="1" applyFill="1" applyAlignment="1"/>
    <xf numFmtId="0" fontId="41" fillId="18" borderId="0" xfId="10" applyFont="1" applyFill="1" applyAlignment="1"/>
    <xf numFmtId="0" fontId="38" fillId="18" borderId="0" xfId="0" applyNumberFormat="1" applyFont="1" applyFill="1"/>
    <xf numFmtId="0" fontId="38" fillId="2" borderId="0" xfId="0" applyFont="1" applyFill="1" applyAlignment="1">
      <alignment vertical="top" wrapText="1"/>
    </xf>
    <xf numFmtId="0" fontId="3" fillId="0" borderId="0" xfId="8" applyFont="1" applyFill="1" applyBorder="1" applyAlignment="1" applyProtection="1">
      <protection hidden="1"/>
    </xf>
    <xf numFmtId="1" fontId="25" fillId="0" borderId="29" xfId="12" applyNumberFormat="1" applyFont="1" applyBorder="1" applyAlignment="1" applyProtection="1">
      <alignment horizontal="right"/>
    </xf>
    <xf numFmtId="0" fontId="21" fillId="11" borderId="33" xfId="12" applyFont="1" applyFill="1" applyBorder="1" applyAlignment="1" applyProtection="1">
      <alignment horizontal="center" vertical="center" wrapText="1"/>
      <protection locked="0"/>
    </xf>
    <xf numFmtId="1" fontId="25" fillId="0" borderId="37" xfId="12" applyNumberFormat="1" applyFont="1" applyBorder="1" applyAlignment="1" applyProtection="1">
      <alignment horizontal="right"/>
    </xf>
    <xf numFmtId="0" fontId="21" fillId="0" borderId="0" xfId="12" applyFont="1" applyFill="1" applyBorder="1" applyAlignment="1" applyProtection="1">
      <alignment horizontal="center" vertical="center" wrapText="1"/>
    </xf>
    <xf numFmtId="10" fontId="36" fillId="0" borderId="0" xfId="12" applyNumberFormat="1" applyFont="1" applyFill="1" applyBorder="1" applyAlignment="1" applyProtection="1">
      <alignment horizontal="right"/>
    </xf>
    <xf numFmtId="0" fontId="42" fillId="0" borderId="0" xfId="12" applyFont="1" applyFill="1" applyBorder="1" applyAlignment="1" applyProtection="1">
      <alignment vertical="center"/>
    </xf>
    <xf numFmtId="0" fontId="21" fillId="9" borderId="13" xfId="12" applyNumberFormat="1" applyFont="1" applyFill="1" applyBorder="1" applyAlignment="1" applyProtection="1">
      <alignment vertical="center" wrapText="1"/>
    </xf>
    <xf numFmtId="0" fontId="0" fillId="6" borderId="66" xfId="0" applyFill="1" applyBorder="1" applyProtection="1"/>
    <xf numFmtId="0" fontId="13" fillId="7" borderId="20" xfId="4" applyFont="1" applyFill="1" applyBorder="1" applyProtection="1"/>
    <xf numFmtId="1" fontId="1" fillId="6" borderId="0" xfId="0" applyNumberFormat="1" applyFont="1" applyFill="1" applyProtection="1"/>
    <xf numFmtId="0" fontId="3" fillId="6" borderId="64" xfId="0" applyFont="1" applyFill="1" applyBorder="1" applyProtection="1"/>
    <xf numFmtId="1" fontId="0" fillId="6" borderId="0" xfId="0" applyNumberFormat="1" applyFill="1" applyProtection="1"/>
    <xf numFmtId="0" fontId="5" fillId="6" borderId="22" xfId="4" applyFont="1" applyFill="1" applyBorder="1" applyProtection="1"/>
    <xf numFmtId="10" fontId="24" fillId="0" borderId="0" xfId="12" applyNumberFormat="1" applyBorder="1" applyProtection="1"/>
    <xf numFmtId="0" fontId="28" fillId="0" borderId="0" xfId="12" applyFont="1" applyBorder="1" applyProtection="1"/>
    <xf numFmtId="10" fontId="12" fillId="6" borderId="4" xfId="3"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xf>
    <xf numFmtId="0" fontId="1" fillId="15" borderId="4" xfId="9" applyFont="1" applyFill="1" applyBorder="1" applyAlignment="1" applyProtection="1">
      <alignment vertical="center" wrapText="1"/>
    </xf>
    <xf numFmtId="0" fontId="1" fillId="9" borderId="4" xfId="10" applyNumberFormat="1" applyFont="1" applyFill="1" applyBorder="1" applyAlignment="1" applyProtection="1">
      <alignment vertical="center"/>
    </xf>
    <xf numFmtId="0" fontId="22" fillId="16" borderId="4" xfId="13" applyFont="1" applyFill="1" applyBorder="1" applyAlignment="1" applyProtection="1">
      <alignment horizontal="center" vertical="center" wrapText="1"/>
    </xf>
    <xf numFmtId="0" fontId="45" fillId="2" borderId="0" xfId="8" applyFont="1" applyFill="1"/>
    <xf numFmtId="0" fontId="38" fillId="18" borderId="0" xfId="8" applyFont="1" applyFill="1" applyAlignment="1">
      <alignment vertical="center"/>
    </xf>
    <xf numFmtId="0" fontId="38" fillId="18" borderId="0" xfId="8" applyFont="1" applyFill="1"/>
    <xf numFmtId="14" fontId="47" fillId="18" borderId="0" xfId="16" applyNumberFormat="1" applyFont="1" applyFill="1" applyAlignment="1" applyProtection="1"/>
    <xf numFmtId="0" fontId="48" fillId="6" borderId="0" xfId="11" applyFont="1" applyFill="1" applyProtection="1">
      <protection hidden="1"/>
    </xf>
    <xf numFmtId="0" fontId="22" fillId="16" borderId="10" xfId="13" applyFont="1" applyFill="1" applyBorder="1" applyAlignment="1" applyProtection="1">
      <alignment horizontal="center" vertical="center" wrapText="1"/>
    </xf>
    <xf numFmtId="0" fontId="21" fillId="11" borderId="32" xfId="12" applyFont="1" applyFill="1" applyBorder="1" applyAlignment="1" applyProtection="1">
      <alignment horizontal="center" vertical="center"/>
      <protection locked="0"/>
    </xf>
    <xf numFmtId="0" fontId="21" fillId="11" borderId="3" xfId="12" applyFont="1" applyFill="1" applyBorder="1" applyAlignment="1" applyProtection="1">
      <alignment horizontal="center" vertical="center"/>
      <protection locked="0"/>
    </xf>
    <xf numFmtId="0" fontId="21" fillId="11" borderId="12" xfId="12" applyFont="1" applyFill="1" applyBorder="1" applyAlignment="1" applyProtection="1">
      <alignment horizontal="center" vertical="center"/>
      <protection locked="0"/>
    </xf>
    <xf numFmtId="0" fontId="21" fillId="12" borderId="5" xfId="12" applyFont="1" applyFill="1" applyBorder="1" applyAlignment="1" applyProtection="1">
      <alignment horizontal="left" vertical="center" wrapText="1"/>
      <protection locked="0"/>
    </xf>
    <xf numFmtId="0" fontId="21" fillId="12" borderId="31" xfId="12" applyFont="1" applyFill="1" applyBorder="1" applyAlignment="1" applyProtection="1">
      <alignment horizontal="left" vertical="center" wrapText="1"/>
      <protection locked="0"/>
    </xf>
    <xf numFmtId="9" fontId="21" fillId="14" borderId="68" xfId="12" applyNumberFormat="1" applyFont="1" applyFill="1" applyBorder="1" applyAlignment="1" applyProtection="1">
      <alignment horizontal="center" vertical="center"/>
      <protection locked="0"/>
    </xf>
    <xf numFmtId="49" fontId="21" fillId="11" borderId="5" xfId="12" applyNumberFormat="1" applyFont="1" applyFill="1" applyBorder="1" applyAlignment="1" applyProtection="1">
      <alignment horizontal="center" vertical="center"/>
      <protection locked="0"/>
    </xf>
    <xf numFmtId="1" fontId="21" fillId="11" borderId="5" xfId="12" applyNumberFormat="1" applyFont="1" applyFill="1" applyBorder="1" applyAlignment="1" applyProtection="1">
      <alignment horizontal="center" vertical="center"/>
      <protection locked="0"/>
    </xf>
    <xf numFmtId="0" fontId="21" fillId="12" borderId="31" xfId="12" applyFont="1" applyFill="1" applyBorder="1" applyAlignment="1" applyProtection="1">
      <alignment horizontal="center" vertical="center"/>
      <protection locked="0"/>
    </xf>
    <xf numFmtId="10" fontId="21" fillId="12" borderId="31" xfId="12" applyNumberFormat="1" applyFont="1" applyFill="1" applyBorder="1" applyAlignment="1" applyProtection="1">
      <alignment horizontal="center" vertical="center"/>
      <protection locked="0"/>
    </xf>
    <xf numFmtId="10" fontId="22" fillId="0" borderId="5" xfId="7" applyNumberFormat="1" applyFont="1" applyBorder="1" applyAlignment="1" applyProtection="1">
      <alignment horizontal="right"/>
    </xf>
    <xf numFmtId="0" fontId="22" fillId="12" borderId="12" xfId="12" applyNumberFormat="1" applyFont="1" applyFill="1" applyBorder="1" applyAlignment="1" applyProtection="1">
      <alignment horizontal="right"/>
      <protection locked="0"/>
    </xf>
    <xf numFmtId="0" fontId="22" fillId="12" borderId="5" xfId="12" applyNumberFormat="1" applyFont="1" applyFill="1" applyBorder="1" applyAlignment="1" applyProtection="1">
      <alignment horizontal="right"/>
      <protection locked="0"/>
    </xf>
    <xf numFmtId="10" fontId="22" fillId="0" borderId="11" xfId="12" applyNumberFormat="1" applyFont="1" applyBorder="1" applyAlignment="1" applyProtection="1">
      <alignment horizontal="right"/>
    </xf>
    <xf numFmtId="0" fontId="21" fillId="0" borderId="38" xfId="12" applyFont="1" applyFill="1" applyBorder="1" applyAlignment="1" applyProtection="1">
      <alignment horizontal="center" vertical="center"/>
    </xf>
    <xf numFmtId="0" fontId="21" fillId="0" borderId="66" xfId="12" applyFont="1" applyFill="1" applyBorder="1" applyAlignment="1" applyProtection="1">
      <alignment horizontal="left" vertical="center" wrapText="1"/>
    </xf>
    <xf numFmtId="0" fontId="21" fillId="0" borderId="66" xfId="12" applyFont="1" applyFill="1" applyBorder="1" applyAlignment="1" applyProtection="1">
      <alignment horizontal="center" vertical="center" wrapText="1"/>
    </xf>
    <xf numFmtId="0" fontId="21" fillId="0" borderId="66" xfId="12" applyFont="1" applyFill="1" applyBorder="1" applyAlignment="1" applyProtection="1">
      <alignment vertical="center" wrapText="1"/>
    </xf>
    <xf numFmtId="9" fontId="21" fillId="0" borderId="66" xfId="12" applyNumberFormat="1" applyFont="1" applyFill="1" applyBorder="1" applyAlignment="1" applyProtection="1">
      <alignment horizontal="center" vertical="center"/>
    </xf>
    <xf numFmtId="49" fontId="21" fillId="0" borderId="66" xfId="12" applyNumberFormat="1" applyFont="1" applyFill="1" applyBorder="1" applyAlignment="1" applyProtection="1">
      <alignment horizontal="center" vertical="center"/>
    </xf>
    <xf numFmtId="1" fontId="21" fillId="0" borderId="66" xfId="12" applyNumberFormat="1" applyFont="1" applyFill="1" applyBorder="1" applyAlignment="1" applyProtection="1">
      <alignment horizontal="center" vertical="center"/>
    </xf>
    <xf numFmtId="0" fontId="21" fillId="0" borderId="66" xfId="12" applyFont="1" applyFill="1" applyBorder="1" applyAlignment="1" applyProtection="1">
      <alignment horizontal="center" vertical="center"/>
    </xf>
    <xf numFmtId="10" fontId="21" fillId="0" borderId="66" xfId="12" applyNumberFormat="1" applyFont="1" applyFill="1" applyBorder="1" applyAlignment="1" applyProtection="1">
      <alignment horizontal="center" vertical="center"/>
    </xf>
    <xf numFmtId="10" fontId="5" fillId="0" borderId="66" xfId="12" applyNumberFormat="1" applyFont="1" applyFill="1" applyBorder="1" applyAlignment="1" applyProtection="1">
      <alignment horizontal="right" vertical="center"/>
    </xf>
    <xf numFmtId="1" fontId="25" fillId="0" borderId="66" xfId="12" applyNumberFormat="1" applyFont="1" applyFill="1" applyBorder="1" applyAlignment="1" applyProtection="1">
      <alignment horizontal="right"/>
    </xf>
    <xf numFmtId="0" fontId="30" fillId="0" borderId="0" xfId="12" applyFont="1" applyAlignment="1" applyProtection="1">
      <alignment vertical="center"/>
    </xf>
    <xf numFmtId="10" fontId="30" fillId="0" borderId="0" xfId="12" applyNumberFormat="1" applyFont="1" applyAlignment="1" applyProtection="1">
      <alignment vertical="center"/>
    </xf>
    <xf numFmtId="0" fontId="53" fillId="12" borderId="4" xfId="12" applyFont="1" applyFill="1" applyBorder="1" applyAlignment="1" applyProtection="1">
      <alignment horizontal="left" vertical="center" wrapText="1"/>
    </xf>
    <xf numFmtId="9" fontId="53" fillId="14" borderId="4" xfId="12" applyNumberFormat="1" applyFont="1" applyFill="1" applyBorder="1" applyAlignment="1" applyProtection="1">
      <alignment horizontal="center" vertical="center"/>
    </xf>
    <xf numFmtId="1" fontId="24" fillId="0" borderId="0" xfId="12" applyNumberFormat="1" applyProtection="1"/>
    <xf numFmtId="0" fontId="44" fillId="0" borderId="0" xfId="12" applyFont="1" applyAlignment="1" applyProtection="1">
      <alignment horizontal="left"/>
      <protection hidden="1"/>
    </xf>
    <xf numFmtId="1" fontId="25" fillId="13" borderId="8" xfId="12" applyNumberFormat="1" applyFont="1" applyFill="1" applyBorder="1" applyAlignment="1" applyProtection="1">
      <alignment horizontal="right"/>
    </xf>
    <xf numFmtId="0" fontId="21" fillId="0" borderId="21" xfId="12" applyFont="1" applyFill="1" applyBorder="1" applyAlignment="1" applyProtection="1">
      <alignment horizontal="center" vertical="center" wrapText="1"/>
    </xf>
    <xf numFmtId="0" fontId="21" fillId="0" borderId="21" xfId="12" applyFont="1" applyFill="1" applyBorder="1" applyAlignment="1" applyProtection="1">
      <alignment horizontal="left" vertical="center" wrapText="1"/>
    </xf>
    <xf numFmtId="0" fontId="21" fillId="0" borderId="21" xfId="12" applyFont="1" applyFill="1" applyBorder="1" applyAlignment="1" applyProtection="1">
      <alignment vertical="center" wrapText="1"/>
    </xf>
    <xf numFmtId="9" fontId="21" fillId="0" borderId="21" xfId="12" applyNumberFormat="1" applyFont="1" applyFill="1" applyBorder="1" applyAlignment="1" applyProtection="1">
      <alignment horizontal="center" vertical="center"/>
    </xf>
    <xf numFmtId="49" fontId="21" fillId="0" borderId="21" xfId="12" applyNumberFormat="1" applyFont="1" applyFill="1" applyBorder="1" applyAlignment="1" applyProtection="1">
      <alignment horizontal="center" vertical="center"/>
    </xf>
    <xf numFmtId="1" fontId="21" fillId="0" borderId="21" xfId="12" applyNumberFormat="1" applyFont="1" applyFill="1" applyBorder="1" applyAlignment="1" applyProtection="1">
      <alignment horizontal="center" vertical="center"/>
    </xf>
    <xf numFmtId="0" fontId="21" fillId="0" borderId="21" xfId="12" applyFont="1" applyFill="1" applyBorder="1" applyAlignment="1" applyProtection="1">
      <alignment horizontal="center" vertical="center"/>
    </xf>
    <xf numFmtId="10" fontId="21" fillId="0" borderId="21" xfId="12" applyNumberFormat="1" applyFont="1" applyFill="1" applyBorder="1" applyAlignment="1" applyProtection="1">
      <alignment horizontal="center" vertical="center"/>
    </xf>
    <xf numFmtId="10" fontId="5" fillId="0" borderId="21" xfId="12" applyNumberFormat="1" applyFont="1" applyFill="1" applyBorder="1" applyAlignment="1" applyProtection="1">
      <alignment horizontal="right" vertical="center"/>
    </xf>
    <xf numFmtId="0" fontId="26" fillId="0" borderId="0" xfId="12" applyFont="1" applyBorder="1" applyAlignment="1" applyProtection="1">
      <alignment horizontal="left" vertical="center" wrapText="1"/>
    </xf>
    <xf numFmtId="0" fontId="37" fillId="0" borderId="0" xfId="0" applyFont="1" applyAlignment="1">
      <alignment horizontal="left" vertical="center" wrapText="1"/>
    </xf>
    <xf numFmtId="1" fontId="25" fillId="0" borderId="70" xfId="12" applyNumberFormat="1" applyFont="1" applyBorder="1" applyAlignment="1" applyProtection="1">
      <alignment horizontal="right"/>
    </xf>
    <xf numFmtId="1" fontId="21" fillId="11" borderId="4" xfId="12" applyNumberFormat="1" applyFont="1" applyFill="1" applyBorder="1" applyAlignment="1" applyProtection="1">
      <alignment horizontal="center" vertical="center"/>
      <protection locked="0"/>
    </xf>
    <xf numFmtId="1" fontId="25" fillId="0" borderId="8" xfId="12" applyNumberFormat="1" applyFont="1" applyBorder="1" applyAlignment="1" applyProtection="1">
      <alignment horizontal="right"/>
    </xf>
    <xf numFmtId="0" fontId="3" fillId="12" borderId="4" xfId="12" applyFont="1" applyFill="1" applyBorder="1" applyAlignment="1" applyProtection="1">
      <alignment horizontal="left" vertical="center" wrapText="1"/>
      <protection locked="0"/>
    </xf>
    <xf numFmtId="9" fontId="3" fillId="14" borderId="4" xfId="12" applyNumberFormat="1" applyFont="1" applyFill="1" applyBorder="1" applyAlignment="1" applyProtection="1">
      <alignment horizontal="center" vertical="center"/>
      <protection locked="0"/>
    </xf>
    <xf numFmtId="0" fontId="22" fillId="0" borderId="0" xfId="12" applyFont="1" applyFill="1" applyBorder="1" applyAlignment="1" applyProtection="1">
      <alignment horizontal="center" vertical="center" wrapText="1"/>
    </xf>
    <xf numFmtId="0" fontId="21" fillId="8" borderId="43" xfId="12" applyFont="1" applyFill="1" applyBorder="1" applyAlignment="1" applyProtection="1">
      <alignment horizontal="left" vertical="center"/>
    </xf>
    <xf numFmtId="0" fontId="21" fillId="8" borderId="55" xfId="12" applyFont="1" applyFill="1" applyBorder="1" applyAlignment="1" applyProtection="1">
      <alignment horizontal="left" vertical="center"/>
    </xf>
    <xf numFmtId="0" fontId="21" fillId="8" borderId="51" xfId="12" applyFont="1" applyFill="1" applyBorder="1" applyAlignment="1" applyProtection="1">
      <alignment horizontal="left" vertical="center"/>
    </xf>
    <xf numFmtId="0" fontId="21" fillId="12" borderId="51" xfId="12" applyFont="1" applyFill="1" applyBorder="1" applyAlignment="1" applyProtection="1">
      <alignment horizontal="left" vertical="center"/>
      <protection locked="0"/>
    </xf>
    <xf numFmtId="0" fontId="21" fillId="8" borderId="64" xfId="12" applyFont="1" applyFill="1" applyBorder="1" applyAlignment="1" applyProtection="1">
      <alignment horizontal="left" vertical="center"/>
    </xf>
    <xf numFmtId="0" fontId="21" fillId="8" borderId="0" xfId="12" applyFont="1" applyFill="1" applyBorder="1" applyAlignment="1" applyProtection="1">
      <alignment horizontal="left" vertical="center"/>
    </xf>
    <xf numFmtId="0" fontId="56" fillId="8" borderId="51" xfId="12" applyFont="1" applyFill="1" applyBorder="1" applyAlignment="1" applyProtection="1">
      <alignment horizontal="left" vertical="center"/>
    </xf>
    <xf numFmtId="0" fontId="57" fillId="8" borderId="51" xfId="12" applyFont="1" applyFill="1" applyBorder="1" applyAlignment="1" applyProtection="1">
      <alignment horizontal="left" vertical="center"/>
    </xf>
    <xf numFmtId="0" fontId="56" fillId="8" borderId="51" xfId="12" applyFont="1" applyFill="1" applyBorder="1" applyAlignment="1" applyProtection="1">
      <alignment horizontal="right"/>
    </xf>
    <xf numFmtId="10" fontId="56" fillId="8" borderId="64" xfId="12" applyNumberFormat="1" applyFont="1" applyFill="1" applyBorder="1" applyAlignment="1" applyProtection="1">
      <alignment horizontal="right"/>
    </xf>
    <xf numFmtId="0" fontId="21" fillId="8" borderId="64" xfId="12" applyFont="1" applyFill="1" applyBorder="1" applyAlignment="1" applyProtection="1">
      <alignment horizontal="left"/>
    </xf>
    <xf numFmtId="0" fontId="21" fillId="8" borderId="29" xfId="12" applyFont="1" applyFill="1" applyBorder="1" applyAlignment="1" applyProtection="1">
      <alignment horizontal="left" vertical="center"/>
    </xf>
    <xf numFmtId="0" fontId="21" fillId="11" borderId="4" xfId="12" applyFont="1" applyFill="1" applyBorder="1" applyAlignment="1" applyProtection="1">
      <alignment horizontal="center" vertical="center" wrapText="1"/>
      <protection locked="0"/>
    </xf>
    <xf numFmtId="0" fontId="21" fillId="9" borderId="4" xfId="12" applyFont="1" applyFill="1" applyBorder="1" applyAlignment="1" applyProtection="1">
      <alignment horizontal="left" vertical="center" wrapText="1"/>
    </xf>
    <xf numFmtId="0" fontId="21" fillId="9" borderId="4" xfId="12" applyFont="1" applyFill="1" applyBorder="1" applyAlignment="1" applyProtection="1">
      <alignment vertical="center" wrapText="1"/>
    </xf>
    <xf numFmtId="9" fontId="21" fillId="11" borderId="4" xfId="12" applyNumberFormat="1" applyFont="1" applyFill="1" applyBorder="1" applyAlignment="1" applyProtection="1">
      <alignment horizontal="center" vertical="center"/>
      <protection locked="0"/>
    </xf>
    <xf numFmtId="0" fontId="21" fillId="11" borderId="1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center" vertical="center"/>
      <protection locked="0"/>
    </xf>
    <xf numFmtId="10" fontId="21" fillId="12" borderId="4" xfId="12" applyNumberFormat="1" applyFont="1" applyFill="1" applyBorder="1" applyAlignment="1" applyProtection="1">
      <alignment horizontal="center" vertical="center"/>
      <protection locked="0"/>
    </xf>
    <xf numFmtId="49" fontId="21" fillId="8" borderId="0" xfId="12" applyNumberFormat="1" applyFont="1" applyFill="1" applyBorder="1" applyAlignment="1" applyProtection="1">
      <alignment horizontal="left" vertical="center"/>
    </xf>
    <xf numFmtId="0" fontId="21" fillId="8" borderId="55" xfId="12" applyNumberFormat="1" applyFont="1" applyFill="1" applyBorder="1" applyAlignment="1" applyProtection="1">
      <alignment horizontal="left" vertical="center"/>
    </xf>
    <xf numFmtId="0" fontId="21" fillId="0" borderId="29" xfId="12" applyFont="1" applyFill="1" applyBorder="1" applyAlignment="1" applyProtection="1">
      <alignment horizontal="left" vertical="center"/>
    </xf>
    <xf numFmtId="0" fontId="21" fillId="11" borderId="4" xfId="12" applyNumberFormat="1" applyFont="1" applyFill="1" applyBorder="1" applyAlignment="1" applyProtection="1">
      <alignment horizontal="center" vertical="center"/>
      <protection locked="0"/>
    </xf>
    <xf numFmtId="0" fontId="21" fillId="11" borderId="5" xfId="12" applyFont="1" applyFill="1" applyBorder="1" applyAlignment="1" applyProtection="1">
      <alignment horizontal="center" vertical="center" wrapText="1"/>
      <protection locked="0"/>
    </xf>
    <xf numFmtId="0" fontId="21" fillId="11" borderId="5" xfId="12" applyFont="1" applyFill="1" applyBorder="1" applyAlignment="1" applyProtection="1">
      <alignment horizontal="left" vertical="center" wrapText="1"/>
      <protection locked="0"/>
    </xf>
    <xf numFmtId="0" fontId="21" fillId="11" borderId="5" xfId="12" applyNumberFormat="1" applyFont="1" applyFill="1" applyBorder="1" applyAlignment="1" applyProtection="1">
      <alignment horizontal="center" vertical="center"/>
      <protection locked="0"/>
    </xf>
    <xf numFmtId="0" fontId="21" fillId="12" borderId="5" xfId="12" applyFont="1" applyFill="1" applyBorder="1" applyAlignment="1" applyProtection="1">
      <alignment horizontal="center" vertical="center"/>
      <protection locked="0"/>
    </xf>
    <xf numFmtId="10" fontId="21" fillId="12" borderId="5"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left" vertical="center" wrapText="1"/>
    </xf>
    <xf numFmtId="0" fontId="58" fillId="0" borderId="0" xfId="12" applyFont="1" applyFill="1" applyBorder="1" applyAlignment="1" applyProtection="1">
      <alignment horizontal="left" vertical="center" wrapText="1"/>
    </xf>
    <xf numFmtId="0" fontId="24" fillId="0" borderId="0" xfId="12" applyFill="1" applyBorder="1" applyAlignment="1" applyProtection="1">
      <alignment vertical="center" wrapText="1"/>
    </xf>
    <xf numFmtId="1" fontId="24" fillId="0" borderId="0" xfId="12" applyNumberFormat="1" applyFont="1" applyFill="1" applyBorder="1" applyAlignment="1" applyProtection="1">
      <alignment horizontal="center" vertical="center"/>
    </xf>
    <xf numFmtId="0" fontId="24" fillId="0" borderId="0" xfId="12" applyNumberFormat="1" applyFont="1" applyFill="1" applyBorder="1" applyAlignment="1" applyProtection="1">
      <alignment horizontal="center" vertical="center"/>
    </xf>
    <xf numFmtId="10" fontId="20" fillId="0" borderId="0" xfId="7" applyNumberFormat="1" applyFont="1" applyFill="1" applyBorder="1" applyAlignment="1" applyProtection="1">
      <alignment horizontal="right"/>
    </xf>
    <xf numFmtId="10" fontId="20" fillId="0" borderId="0" xfId="12" applyNumberFormat="1" applyFont="1" applyFill="1" applyBorder="1" applyAlignment="1" applyProtection="1">
      <alignment horizontal="right"/>
    </xf>
    <xf numFmtId="1" fontId="26" fillId="0" borderId="0" xfId="12" applyNumberFormat="1" applyFont="1" applyFill="1" applyBorder="1" applyAlignment="1" applyProtection="1">
      <alignment horizontal="right"/>
    </xf>
    <xf numFmtId="0" fontId="44" fillId="0" borderId="0" xfId="13" applyFont="1" applyProtection="1"/>
    <xf numFmtId="0" fontId="59" fillId="10" borderId="43" xfId="12" applyFont="1" applyFill="1" applyBorder="1" applyAlignment="1" applyProtection="1">
      <alignment horizontal="center" vertical="center" wrapText="1"/>
    </xf>
    <xf numFmtId="0" fontId="59" fillId="10" borderId="48" xfId="12" applyFont="1" applyFill="1" applyBorder="1" applyAlignment="1" applyProtection="1">
      <alignment horizontal="center" vertical="center" wrapText="1"/>
    </xf>
    <xf numFmtId="0" fontId="59" fillId="10" borderId="10" xfId="12" applyFont="1" applyFill="1" applyBorder="1" applyAlignment="1" applyProtection="1">
      <alignment horizontal="center" vertical="center" wrapText="1"/>
    </xf>
    <xf numFmtId="0" fontId="59" fillId="10" borderId="3" xfId="12" applyFont="1" applyFill="1" applyBorder="1" applyAlignment="1" applyProtection="1">
      <alignment horizontal="center" vertical="center" wrapText="1"/>
    </xf>
    <xf numFmtId="0" fontId="59" fillId="10" borderId="4" xfId="12" applyFont="1" applyFill="1" applyBorder="1" applyAlignment="1" applyProtection="1">
      <alignment horizontal="center" vertical="center" wrapText="1"/>
    </xf>
    <xf numFmtId="0" fontId="59" fillId="10" borderId="44" xfId="12" applyFont="1" applyFill="1" applyBorder="1" applyAlignment="1" applyProtection="1">
      <alignment horizontal="center" vertical="center" wrapText="1"/>
    </xf>
    <xf numFmtId="9" fontId="60" fillId="0" borderId="0" xfId="7" applyFont="1" applyAlignment="1" applyProtection="1">
      <alignment horizontal="left" vertical="center"/>
    </xf>
    <xf numFmtId="0" fontId="61" fillId="0" borderId="0" xfId="12" applyFont="1" applyAlignment="1" applyProtection="1">
      <alignment horizontal="left"/>
    </xf>
    <xf numFmtId="0" fontId="61" fillId="0" borderId="0" xfId="12" applyFont="1" applyAlignment="1" applyProtection="1">
      <alignment horizontal="center" vertical="center" wrapText="1"/>
    </xf>
    <xf numFmtId="0" fontId="61" fillId="0" borderId="0" xfId="12" applyFont="1" applyAlignment="1" applyProtection="1">
      <alignment wrapText="1"/>
    </xf>
    <xf numFmtId="0" fontId="63" fillId="0" borderId="0" xfId="12" applyFont="1" applyFill="1" applyBorder="1" applyAlignment="1" applyProtection="1">
      <alignment vertical="center"/>
    </xf>
    <xf numFmtId="9" fontId="0" fillId="0" borderId="0" xfId="7" applyFont="1" applyFill="1" applyAlignment="1" applyProtection="1">
      <alignment horizontal="left" vertical="center"/>
    </xf>
    <xf numFmtId="0" fontId="24" fillId="0" borderId="0" xfId="12" applyFill="1" applyAlignment="1" applyProtection="1">
      <alignment vertical="center"/>
    </xf>
    <xf numFmtId="0" fontId="10" fillId="6" borderId="0" xfId="11" applyFont="1" applyFill="1" applyProtection="1">
      <protection hidden="1"/>
    </xf>
    <xf numFmtId="0" fontId="22" fillId="0" borderId="0" xfId="13" applyFont="1" applyFill="1" applyBorder="1" applyAlignment="1" applyProtection="1">
      <alignment vertical="center" wrapText="1"/>
    </xf>
    <xf numFmtId="0" fontId="22" fillId="0" borderId="0" xfId="13" applyFont="1" applyFill="1" applyBorder="1" applyAlignment="1" applyProtection="1">
      <alignment horizontal="center" vertical="center" wrapText="1"/>
    </xf>
    <xf numFmtId="0" fontId="22" fillId="0" borderId="0" xfId="12" applyFont="1" applyFill="1" applyBorder="1" applyAlignment="1" applyProtection="1">
      <alignment vertical="center" wrapText="1"/>
    </xf>
    <xf numFmtId="0" fontId="24" fillId="0" borderId="0" xfId="12" applyNumberFormat="1" applyFill="1" applyAlignment="1" applyProtection="1">
      <alignment vertical="center"/>
      <protection hidden="1"/>
    </xf>
    <xf numFmtId="0" fontId="21" fillId="15" borderId="4" xfId="12" applyNumberFormat="1" applyFont="1" applyFill="1" applyBorder="1" applyAlignment="1" applyProtection="1">
      <alignment horizontal="left" vertical="center" wrapText="1"/>
    </xf>
    <xf numFmtId="0" fontId="21" fillId="0" borderId="48" xfId="12" applyNumberFormat="1" applyFont="1" applyFill="1" applyBorder="1" applyAlignment="1" applyProtection="1">
      <alignment horizontal="center" vertical="center" wrapText="1"/>
    </xf>
    <xf numFmtId="0" fontId="21" fillId="0" borderId="48" xfId="12" applyNumberFormat="1" applyFont="1" applyFill="1" applyBorder="1" applyAlignment="1" applyProtection="1">
      <alignment horizontal="left" vertical="center" wrapText="1"/>
    </xf>
    <xf numFmtId="0" fontId="21" fillId="15" borderId="4" xfId="12" applyNumberFormat="1" applyFont="1" applyFill="1" applyBorder="1" applyAlignment="1" applyProtection="1">
      <alignment horizontal="left" vertical="center"/>
    </xf>
    <xf numFmtId="0" fontId="21" fillId="12" borderId="4" xfId="12" applyNumberFormat="1" applyFont="1" applyFill="1" applyBorder="1" applyAlignment="1" applyProtection="1">
      <alignment horizontal="left" vertical="center" wrapText="1"/>
    </xf>
    <xf numFmtId="0" fontId="21" fillId="12" borderId="4" xfId="12" applyNumberFormat="1" applyFont="1" applyFill="1" applyBorder="1" applyAlignment="1" applyProtection="1">
      <alignment horizontal="left" vertical="center"/>
    </xf>
    <xf numFmtId="9" fontId="21" fillId="12" borderId="4" xfId="12" applyNumberFormat="1" applyFont="1" applyFill="1" applyBorder="1" applyAlignment="1" applyProtection="1">
      <alignment horizontal="left" vertical="center"/>
    </xf>
    <xf numFmtId="1" fontId="1" fillId="6" borderId="0" xfId="8" applyNumberFormat="1" applyFill="1" applyProtection="1"/>
    <xf numFmtId="1" fontId="2" fillId="6" borderId="0" xfId="8" applyNumberFormat="1" applyFont="1" applyFill="1" applyBorder="1" applyProtection="1"/>
    <xf numFmtId="0" fontId="12" fillId="6" borderId="0" xfId="0" applyFont="1" applyFill="1" applyBorder="1" applyAlignment="1" applyProtection="1">
      <alignment horizontal="left"/>
    </xf>
    <xf numFmtId="1" fontId="1" fillId="6" borderId="0" xfId="11" applyNumberFormat="1" applyFill="1" applyBorder="1" applyProtection="1"/>
    <xf numFmtId="1" fontId="5" fillId="6" borderId="0" xfId="11" applyNumberFormat="1" applyFont="1" applyFill="1" applyBorder="1" applyProtection="1"/>
    <xf numFmtId="1" fontId="11" fillId="6" borderId="0" xfId="11" applyNumberFormat="1" applyFont="1" applyFill="1" applyBorder="1" applyAlignment="1" applyProtection="1">
      <alignment horizontal="left"/>
    </xf>
    <xf numFmtId="1" fontId="1" fillId="6" borderId="0" xfId="11" applyNumberFormat="1" applyFill="1" applyProtection="1"/>
    <xf numFmtId="0" fontId="64" fillId="0" borderId="0" xfId="12" applyFont="1" applyAlignment="1" applyProtection="1"/>
    <xf numFmtId="0" fontId="27" fillId="0" borderId="0" xfId="12" applyFont="1" applyAlignment="1" applyProtection="1">
      <alignment wrapText="1"/>
    </xf>
    <xf numFmtId="1" fontId="27" fillId="0" borderId="0" xfId="12" applyNumberFormat="1" applyFont="1" applyAlignment="1" applyProtection="1"/>
    <xf numFmtId="10" fontId="27" fillId="0" borderId="0" xfId="12" applyNumberFormat="1" applyFont="1" applyAlignment="1" applyProtection="1"/>
    <xf numFmtId="0" fontId="24" fillId="0" borderId="0" xfId="12" applyBorder="1" applyAlignment="1" applyProtection="1">
      <alignment wrapText="1"/>
    </xf>
    <xf numFmtId="1" fontId="24" fillId="0" borderId="0" xfId="12" applyNumberFormat="1" applyFill="1" applyBorder="1" applyAlignment="1" applyProtection="1">
      <alignment horizontal="center" vertical="center"/>
    </xf>
    <xf numFmtId="1" fontId="20" fillId="0" borderId="0" xfId="12" applyNumberFormat="1" applyFont="1" applyBorder="1" applyAlignment="1" applyProtection="1">
      <alignment horizontal="right"/>
    </xf>
    <xf numFmtId="1" fontId="1" fillId="6" borderId="0" xfId="9" applyNumberFormat="1" applyFill="1" applyBorder="1" applyProtection="1"/>
    <xf numFmtId="1" fontId="1" fillId="3" borderId="2" xfId="9" applyNumberFormat="1" applyFont="1" applyFill="1" applyBorder="1" applyProtection="1">
      <protection locked="0"/>
    </xf>
    <xf numFmtId="1" fontId="1" fillId="3" borderId="4" xfId="9" applyNumberFormat="1" applyFont="1" applyFill="1" applyBorder="1" applyProtection="1">
      <protection locked="0"/>
    </xf>
    <xf numFmtId="1" fontId="1" fillId="3" borderId="5" xfId="9" applyNumberFormat="1" applyFont="1" applyFill="1" applyBorder="1" applyProtection="1">
      <protection locked="0"/>
    </xf>
    <xf numFmtId="1" fontId="34" fillId="13" borderId="19" xfId="12" applyNumberFormat="1" applyFont="1" applyFill="1" applyBorder="1" applyAlignment="1" applyProtection="1"/>
    <xf numFmtId="1" fontId="34" fillId="13" borderId="19" xfId="12" applyNumberFormat="1" applyFont="1" applyFill="1" applyBorder="1" applyProtection="1"/>
    <xf numFmtId="0" fontId="24" fillId="0" borderId="0" xfId="12" applyBorder="1" applyAlignment="1" applyProtection="1">
      <alignment vertical="center" wrapText="1"/>
    </xf>
    <xf numFmtId="1" fontId="24" fillId="0" borderId="0" xfId="12" applyNumberFormat="1" applyBorder="1" applyAlignment="1" applyProtection="1"/>
    <xf numFmtId="0" fontId="66" fillId="0" borderId="0" xfId="12" applyFont="1" applyBorder="1" applyAlignment="1" applyProtection="1">
      <alignment vertical="center"/>
    </xf>
    <xf numFmtId="0" fontId="57" fillId="0" borderId="0" xfId="12" applyFont="1" applyBorder="1" applyAlignment="1" applyProtection="1">
      <alignment vertical="center"/>
    </xf>
    <xf numFmtId="2" fontId="1" fillId="0" borderId="46" xfId="14" applyNumberFormat="1" applyFont="1" applyFill="1" applyBorder="1" applyAlignment="1" applyProtection="1">
      <alignment horizontal="center" vertical="center" wrapText="1"/>
    </xf>
    <xf numFmtId="1" fontId="1" fillId="0" borderId="64" xfId="14" applyNumberFormat="1" applyFont="1" applyFill="1" applyBorder="1" applyAlignment="1" applyProtection="1">
      <alignment horizontal="center" vertical="center"/>
    </xf>
    <xf numFmtId="1" fontId="1" fillId="0" borderId="64" xfId="14" applyNumberFormat="1" applyFont="1" applyFill="1" applyBorder="1" applyAlignment="1" applyProtection="1">
      <alignment horizontal="center" vertical="center" wrapText="1"/>
    </xf>
    <xf numFmtId="10" fontId="1" fillId="0" borderId="64" xfId="14" applyNumberFormat="1" applyFont="1" applyFill="1" applyBorder="1" applyAlignment="1" applyProtection="1">
      <alignment horizontal="center" vertical="center"/>
    </xf>
    <xf numFmtId="2" fontId="1" fillId="0" borderId="64" xfId="14" applyNumberFormat="1" applyFont="1" applyFill="1" applyBorder="1" applyAlignment="1" applyProtection="1">
      <alignment horizontal="center" vertical="center"/>
    </xf>
    <xf numFmtId="0" fontId="24" fillId="0" borderId="0" xfId="12" applyFill="1" applyProtection="1"/>
    <xf numFmtId="10" fontId="24" fillId="0" borderId="0" xfId="12" applyNumberFormat="1" applyFill="1" applyProtection="1"/>
    <xf numFmtId="0" fontId="1" fillId="3" borderId="4" xfId="9" applyFont="1" applyFill="1" applyBorder="1" applyAlignment="1" applyProtection="1">
      <alignment horizontal="center" vertical="center" wrapText="1"/>
      <protection locked="0"/>
    </xf>
    <xf numFmtId="0" fontId="1" fillId="13" borderId="4" xfId="9" applyFill="1" applyBorder="1" applyAlignment="1" applyProtection="1"/>
    <xf numFmtId="1" fontId="25" fillId="0" borderId="4" xfId="12" applyNumberFormat="1" applyFont="1" applyBorder="1" applyProtection="1">
      <protection hidden="1"/>
    </xf>
    <xf numFmtId="2" fontId="1" fillId="0" borderId="47" xfId="14" applyNumberFormat="1" applyFont="1" applyFill="1" applyBorder="1" applyAlignment="1" applyProtection="1">
      <alignment horizontal="center" vertical="center" wrapText="1"/>
    </xf>
    <xf numFmtId="1" fontId="1" fillId="0" borderId="51" xfId="9" applyNumberFormat="1" applyFont="1" applyFill="1" applyBorder="1" applyProtection="1"/>
    <xf numFmtId="10" fontId="1" fillId="0" borderId="51" xfId="9" applyNumberFormat="1" applyFont="1" applyFill="1" applyBorder="1" applyProtection="1"/>
    <xf numFmtId="1" fontId="29" fillId="0" borderId="51" xfId="9" applyNumberFormat="1" applyFont="1" applyFill="1" applyBorder="1" applyProtection="1"/>
    <xf numFmtId="1" fontId="25" fillId="0" borderId="51" xfId="12" applyNumberFormat="1" applyFont="1" applyFill="1" applyBorder="1" applyProtection="1"/>
    <xf numFmtId="0" fontId="1" fillId="0" borderId="4" xfId="9" applyFont="1" applyFill="1" applyBorder="1" applyAlignment="1" applyProtection="1">
      <alignment horizontal="center" vertical="center" wrapText="1"/>
    </xf>
    <xf numFmtId="0" fontId="1" fillId="0" borderId="4" xfId="9" applyFont="1" applyFill="1" applyBorder="1" applyAlignment="1" applyProtection="1">
      <alignment vertical="center" wrapText="1"/>
    </xf>
    <xf numFmtId="10" fontId="1" fillId="6" borderId="4" xfId="9" applyNumberFormat="1" applyFont="1" applyFill="1" applyBorder="1" applyProtection="1"/>
    <xf numFmtId="1" fontId="29" fillId="6" borderId="4" xfId="9" applyNumberFormat="1" applyFont="1" applyFill="1" applyBorder="1" applyProtection="1"/>
    <xf numFmtId="1" fontId="25" fillId="0" borderId="4" xfId="12" applyNumberFormat="1" applyFont="1" applyBorder="1" applyProtection="1"/>
    <xf numFmtId="0" fontId="56" fillId="0" borderId="0" xfId="12" applyFont="1" applyBorder="1" applyAlignment="1" applyProtection="1">
      <alignment vertical="center"/>
    </xf>
    <xf numFmtId="0" fontId="5" fillId="0" borderId="20" xfId="9" applyFont="1" applyFill="1" applyBorder="1" applyAlignment="1" applyProtection="1">
      <alignment horizontal="center" vertical="center" wrapText="1"/>
    </xf>
    <xf numFmtId="0" fontId="5" fillId="0" borderId="19" xfId="9" applyFont="1" applyFill="1" applyBorder="1" applyAlignment="1" applyProtection="1">
      <alignment vertical="center" wrapText="1"/>
    </xf>
    <xf numFmtId="0" fontId="5" fillId="13" borderId="19" xfId="9" applyFont="1" applyFill="1" applyBorder="1" applyAlignment="1" applyProtection="1"/>
    <xf numFmtId="0" fontId="5" fillId="3" borderId="19" xfId="9" applyFont="1" applyFill="1" applyBorder="1" applyAlignment="1" applyProtection="1">
      <alignment vertical="center" wrapText="1"/>
      <protection locked="0"/>
    </xf>
    <xf numFmtId="1" fontId="5" fillId="0" borderId="19" xfId="9" applyNumberFormat="1" applyFont="1" applyFill="1" applyBorder="1" applyProtection="1"/>
    <xf numFmtId="1" fontId="5" fillId="6" borderId="19" xfId="9" applyNumberFormat="1" applyFont="1" applyFill="1" applyBorder="1" applyProtection="1"/>
    <xf numFmtId="10" fontId="5" fillId="6" borderId="19" xfId="9" applyNumberFormat="1" applyFont="1" applyFill="1" applyBorder="1" applyProtection="1">
      <protection hidden="1"/>
    </xf>
    <xf numFmtId="1" fontId="25" fillId="6" borderId="19" xfId="9" applyNumberFormat="1" applyFont="1" applyFill="1" applyBorder="1" applyProtection="1">
      <protection hidden="1"/>
    </xf>
    <xf numFmtId="1" fontId="25" fillId="0" borderId="72" xfId="12" applyNumberFormat="1" applyFont="1" applyBorder="1" applyProtection="1">
      <protection hidden="1"/>
    </xf>
    <xf numFmtId="10" fontId="28" fillId="0" borderId="0" xfId="12" applyNumberFormat="1" applyFont="1" applyProtection="1"/>
    <xf numFmtId="0" fontId="1" fillId="12" borderId="4" xfId="9" applyFont="1" applyFill="1" applyBorder="1" applyAlignment="1" applyProtection="1">
      <alignment horizontal="center" vertical="center" wrapText="1"/>
      <protection locked="0"/>
    </xf>
    <xf numFmtId="0" fontId="26" fillId="0" borderId="0" xfId="12" applyFont="1" applyFill="1" applyBorder="1" applyAlignment="1" applyProtection="1">
      <alignment horizontal="left" vertical="center" wrapText="1"/>
      <protection locked="0"/>
    </xf>
    <xf numFmtId="0" fontId="30" fillId="0" borderId="0" xfId="12" applyFont="1" applyAlignment="1" applyProtection="1">
      <alignment vertical="top"/>
    </xf>
    <xf numFmtId="10" fontId="30" fillId="0" borderId="0" xfId="12" applyNumberFormat="1" applyFont="1" applyAlignment="1" applyProtection="1">
      <alignment vertical="top"/>
    </xf>
    <xf numFmtId="0" fontId="24" fillId="0" borderId="0" xfId="12" applyBorder="1" applyProtection="1">
      <protection locked="0"/>
    </xf>
    <xf numFmtId="0" fontId="24" fillId="0" borderId="0" xfId="12" applyBorder="1" applyAlignment="1" applyProtection="1">
      <alignment wrapText="1"/>
      <protection locked="0"/>
    </xf>
    <xf numFmtId="1" fontId="24" fillId="0" borderId="0" xfId="12" applyNumberFormat="1" applyBorder="1" applyProtection="1">
      <protection locked="0"/>
    </xf>
    <xf numFmtId="10" fontId="24" fillId="0" borderId="0" xfId="12" applyNumberFormat="1" applyBorder="1" applyProtection="1">
      <protection locked="0"/>
    </xf>
    <xf numFmtId="0" fontId="28" fillId="0" borderId="0" xfId="12" applyFont="1" applyBorder="1" applyProtection="1">
      <protection locked="0"/>
    </xf>
    <xf numFmtId="1" fontId="24" fillId="0" borderId="0" xfId="12" applyNumberFormat="1" applyBorder="1" applyProtection="1"/>
    <xf numFmtId="0" fontId="60" fillId="10" borderId="12" xfId="12" applyFont="1" applyFill="1" applyBorder="1" applyAlignment="1" applyProtection="1">
      <alignment horizontal="center" vertical="center" wrapText="1"/>
    </xf>
    <xf numFmtId="0" fontId="60" fillId="10" borderId="5" xfId="12" applyFont="1" applyFill="1" applyBorder="1" applyAlignment="1" applyProtection="1">
      <alignment horizontal="center" vertical="center" wrapText="1"/>
    </xf>
    <xf numFmtId="2" fontId="60" fillId="10" borderId="5" xfId="14" applyNumberFormat="1" applyFont="1" applyFill="1" applyBorder="1" applyAlignment="1" applyProtection="1">
      <alignment horizontal="center" vertical="center" wrapText="1"/>
    </xf>
    <xf numFmtId="1" fontId="60" fillId="10" borderId="5" xfId="14" applyNumberFormat="1" applyFont="1" applyFill="1" applyBorder="1" applyAlignment="1" applyProtection="1">
      <alignment horizontal="center" vertical="center"/>
    </xf>
    <xf numFmtId="1" fontId="60" fillId="10" borderId="5" xfId="14" applyNumberFormat="1" applyFont="1" applyFill="1" applyBorder="1" applyAlignment="1" applyProtection="1">
      <alignment horizontal="center" vertical="center" wrapText="1"/>
    </xf>
    <xf numFmtId="10" fontId="60" fillId="10" borderId="5" xfId="14" applyNumberFormat="1" applyFont="1" applyFill="1" applyBorder="1" applyAlignment="1" applyProtection="1">
      <alignment horizontal="center" vertical="center"/>
    </xf>
    <xf numFmtId="2" fontId="60" fillId="10" borderId="5" xfId="14" applyNumberFormat="1" applyFont="1" applyFill="1" applyBorder="1" applyAlignment="1" applyProtection="1">
      <alignment horizontal="center" vertical="center"/>
    </xf>
    <xf numFmtId="2" fontId="60" fillId="10" borderId="11" xfId="14" applyNumberFormat="1" applyFont="1" applyFill="1" applyBorder="1" applyAlignment="1" applyProtection="1">
      <alignment horizontal="center" vertical="center"/>
    </xf>
    <xf numFmtId="0" fontId="68" fillId="0" borderId="0" xfId="12" applyFont="1" applyAlignment="1" applyProtection="1">
      <alignment horizontal="center" vertical="center"/>
    </xf>
    <xf numFmtId="10" fontId="68" fillId="0" borderId="0" xfId="12" applyNumberFormat="1" applyFont="1" applyAlignment="1" applyProtection="1">
      <alignment horizontal="center" vertical="center"/>
    </xf>
    <xf numFmtId="1" fontId="2" fillId="6" borderId="72" xfId="4" applyNumberFormat="1" applyFont="1" applyFill="1" applyBorder="1" applyProtection="1"/>
    <xf numFmtId="1" fontId="1" fillId="6" borderId="7" xfId="4" applyNumberFormat="1" applyFont="1" applyFill="1" applyBorder="1" applyProtection="1"/>
    <xf numFmtId="1" fontId="1" fillId="3" borderId="7" xfId="4" applyNumberFormat="1" applyFont="1" applyFill="1" applyBorder="1" applyProtection="1">
      <protection locked="0"/>
    </xf>
    <xf numFmtId="1" fontId="1" fillId="3" borderId="4" xfId="4" applyNumberFormat="1" applyFont="1" applyFill="1" applyBorder="1" applyProtection="1">
      <protection locked="0"/>
    </xf>
    <xf numFmtId="10" fontId="1" fillId="6" borderId="7" xfId="4" applyNumberFormat="1" applyFont="1" applyFill="1" applyBorder="1" applyProtection="1"/>
    <xf numFmtId="1" fontId="1" fillId="6" borderId="8" xfId="4" applyNumberFormat="1" applyFont="1" applyFill="1" applyBorder="1" applyProtection="1"/>
    <xf numFmtId="1" fontId="1" fillId="3" borderId="8" xfId="4" applyNumberFormat="1" applyFont="1" applyFill="1" applyBorder="1" applyProtection="1">
      <protection locked="0"/>
    </xf>
    <xf numFmtId="1" fontId="1" fillId="3" borderId="5" xfId="4" applyNumberFormat="1" applyFont="1" applyFill="1" applyBorder="1" applyProtection="1">
      <protection locked="0"/>
    </xf>
    <xf numFmtId="10" fontId="1" fillId="6" borderId="8" xfId="4" applyNumberFormat="1" applyFont="1" applyFill="1" applyBorder="1" applyProtection="1"/>
    <xf numFmtId="0" fontId="43" fillId="0" borderId="0" xfId="0" applyFont="1" applyFill="1" applyAlignment="1" applyProtection="1">
      <alignment vertical="center"/>
    </xf>
    <xf numFmtId="1" fontId="0" fillId="0" borderId="0" xfId="0" applyNumberFormat="1" applyFill="1" applyAlignment="1" applyProtection="1">
      <alignment vertical="center"/>
    </xf>
    <xf numFmtId="0" fontId="0" fillId="0" borderId="0" xfId="0" applyFill="1" applyAlignment="1" applyProtection="1">
      <alignment vertical="center"/>
    </xf>
    <xf numFmtId="0" fontId="14" fillId="6" borderId="0" xfId="4" applyFont="1" applyFill="1" applyBorder="1" applyAlignment="1" applyProtection="1"/>
    <xf numFmtId="1" fontId="0" fillId="4" borderId="4" xfId="0" applyNumberFormat="1" applyFill="1" applyBorder="1" applyProtection="1"/>
    <xf numFmtId="1" fontId="1" fillId="2" borderId="6" xfId="5" applyNumberFormat="1" applyFill="1" applyBorder="1" applyAlignment="1" applyProtection="1">
      <alignment horizontal="center" vertical="center" wrapText="1"/>
    </xf>
    <xf numFmtId="1" fontId="1" fillId="2" borderId="6" xfId="9" applyNumberFormat="1" applyFont="1" applyFill="1" applyBorder="1" applyAlignment="1" applyProtection="1">
      <alignment horizontal="center" vertical="center" wrapText="1"/>
    </xf>
    <xf numFmtId="1" fontId="2" fillId="2" borderId="6" xfId="9" applyNumberFormat="1" applyFont="1" applyFill="1" applyBorder="1" applyAlignment="1" applyProtection="1">
      <alignment horizontal="center" vertical="center" wrapText="1"/>
    </xf>
    <xf numFmtId="1" fontId="70" fillId="10" borderId="8" xfId="4" applyNumberFormat="1" applyFont="1" applyFill="1" applyBorder="1" applyAlignment="1" applyProtection="1">
      <alignment horizontal="center" vertical="center" wrapText="1"/>
    </xf>
    <xf numFmtId="1" fontId="70" fillId="10" borderId="8" xfId="5" applyNumberFormat="1" applyFont="1" applyFill="1" applyBorder="1" applyAlignment="1" applyProtection="1">
      <alignment horizontal="center" vertical="center" wrapText="1"/>
    </xf>
    <xf numFmtId="1" fontId="70" fillId="10" borderId="65" xfId="4" applyNumberFormat="1" applyFont="1" applyFill="1" applyBorder="1" applyAlignment="1" applyProtection="1">
      <alignment horizontal="center" vertical="center" wrapText="1"/>
    </xf>
    <xf numFmtId="1" fontId="70" fillId="10" borderId="5" xfId="4" applyNumberFormat="1" applyFont="1" applyFill="1" applyBorder="1" applyAlignment="1" applyProtection="1">
      <alignment horizontal="center" vertical="center" wrapText="1"/>
    </xf>
    <xf numFmtId="1" fontId="70" fillId="10" borderId="49" xfId="4" applyNumberFormat="1" applyFont="1" applyFill="1" applyBorder="1" applyAlignment="1" applyProtection="1">
      <alignment horizontal="center" vertical="center" wrapText="1"/>
    </xf>
    <xf numFmtId="1" fontId="70" fillId="10" borderId="8" xfId="9" applyNumberFormat="1" applyFont="1" applyFill="1" applyBorder="1" applyAlignment="1" applyProtection="1">
      <alignment horizontal="center" vertical="center" wrapText="1"/>
    </xf>
    <xf numFmtId="0" fontId="70" fillId="6" borderId="0" xfId="0" applyFont="1" applyFill="1" applyProtection="1"/>
    <xf numFmtId="0" fontId="71" fillId="19" borderId="27" xfId="4" applyFont="1" applyFill="1" applyBorder="1" applyAlignment="1" applyProtection="1">
      <alignment horizontal="left"/>
    </xf>
    <xf numFmtId="1" fontId="73" fillId="19" borderId="52" xfId="0" applyNumberFormat="1" applyFont="1" applyFill="1" applyBorder="1" applyProtection="1"/>
    <xf numFmtId="1" fontId="73" fillId="19" borderId="52" xfId="4" applyNumberFormat="1" applyFont="1" applyFill="1" applyBorder="1" applyProtection="1"/>
    <xf numFmtId="0" fontId="73" fillId="19" borderId="52" xfId="0" applyFont="1" applyFill="1" applyBorder="1" applyProtection="1"/>
    <xf numFmtId="0" fontId="73" fillId="19" borderId="23" xfId="0" applyFont="1" applyFill="1" applyBorder="1" applyProtection="1"/>
    <xf numFmtId="2" fontId="1" fillId="7" borderId="8" xfId="5" applyNumberFormat="1" applyFont="1" applyFill="1" applyBorder="1" applyAlignment="1" applyProtection="1">
      <alignment horizontal="center" vertical="center" wrapText="1"/>
    </xf>
    <xf numFmtId="10" fontId="2" fillId="6" borderId="22" xfId="4" applyNumberFormat="1" applyFont="1" applyFill="1" applyBorder="1" applyProtection="1"/>
    <xf numFmtId="10" fontId="2" fillId="6" borderId="22" xfId="0" applyNumberFormat="1" applyFont="1" applyFill="1" applyBorder="1" applyProtection="1"/>
    <xf numFmtId="1" fontId="2" fillId="12" borderId="27" xfId="0" applyNumberFormat="1" applyFont="1" applyFill="1" applyBorder="1" applyProtection="1">
      <protection locked="0"/>
    </xf>
    <xf numFmtId="0" fontId="21" fillId="0" borderId="0" xfId="12" applyNumberFormat="1" applyFont="1" applyFill="1" applyBorder="1" applyAlignment="1" applyProtection="1">
      <alignment horizontal="center" vertical="center" wrapText="1"/>
    </xf>
    <xf numFmtId="1" fontId="0" fillId="0" borderId="0" xfId="0" applyNumberFormat="1" applyFill="1" applyBorder="1" applyProtection="1"/>
    <xf numFmtId="0" fontId="1" fillId="15" borderId="4" xfId="12" applyNumberFormat="1" applyFont="1" applyFill="1" applyBorder="1" applyAlignment="1" applyProtection="1">
      <alignment horizontal="center" vertical="center" wrapText="1"/>
    </xf>
    <xf numFmtId="0" fontId="1" fillId="4" borderId="4" xfId="0" applyFont="1" applyFill="1" applyBorder="1" applyProtection="1"/>
    <xf numFmtId="0" fontId="1" fillId="0" borderId="0" xfId="0" applyFont="1"/>
    <xf numFmtId="0" fontId="25" fillId="0" borderId="0" xfId="12" applyNumberFormat="1" applyFont="1" applyFill="1" applyBorder="1" applyAlignment="1" applyProtection="1">
      <alignment horizontal="right"/>
    </xf>
    <xf numFmtId="0" fontId="45" fillId="0" borderId="0" xfId="8" applyFont="1" applyFill="1"/>
    <xf numFmtId="0" fontId="38" fillId="0" borderId="0" xfId="8" applyFont="1" applyFill="1"/>
    <xf numFmtId="1" fontId="1" fillId="2" borderId="73" xfId="9" applyNumberFormat="1" applyFont="1" applyFill="1" applyBorder="1" applyAlignment="1" applyProtection="1">
      <alignment horizontal="center" vertical="center" wrapText="1"/>
    </xf>
    <xf numFmtId="1" fontId="1" fillId="2" borderId="2" xfId="9" applyNumberFormat="1" applyFont="1" applyFill="1" applyBorder="1" applyAlignment="1" applyProtection="1">
      <alignment horizontal="center" vertical="center" wrapText="1"/>
    </xf>
    <xf numFmtId="1" fontId="1" fillId="2" borderId="41" xfId="9" applyNumberFormat="1" applyFont="1" applyFill="1" applyBorder="1" applyAlignment="1" applyProtection="1">
      <alignment horizontal="center" vertical="center" wrapText="1"/>
    </xf>
    <xf numFmtId="0" fontId="1" fillId="2" borderId="6" xfId="9" applyFont="1" applyFill="1" applyBorder="1" applyAlignment="1" applyProtection="1">
      <alignment horizontal="center" vertical="center" wrapText="1"/>
    </xf>
    <xf numFmtId="2" fontId="70" fillId="7" borderId="8" xfId="5" applyNumberFormat="1" applyFont="1" applyFill="1" applyBorder="1" applyAlignment="1" applyProtection="1">
      <alignment horizontal="center" vertical="center"/>
    </xf>
    <xf numFmtId="1" fontId="1" fillId="3" borderId="76" xfId="4" applyNumberFormat="1" applyFont="1" applyFill="1" applyBorder="1" applyProtection="1">
      <protection locked="0"/>
    </xf>
    <xf numFmtId="1" fontId="1" fillId="6" borderId="76" xfId="4" applyNumberFormat="1" applyFont="1" applyFill="1" applyBorder="1" applyProtection="1"/>
    <xf numFmtId="1" fontId="1" fillId="3" borderId="77" xfId="4" applyNumberFormat="1" applyFont="1" applyFill="1" applyBorder="1" applyProtection="1">
      <protection locked="0"/>
    </xf>
    <xf numFmtId="1" fontId="1" fillId="3" borderId="33" xfId="4" applyNumberFormat="1" applyFont="1" applyFill="1" applyBorder="1" applyProtection="1">
      <protection locked="0"/>
    </xf>
    <xf numFmtId="1" fontId="1" fillId="3" borderId="46" xfId="4" applyNumberFormat="1" applyFont="1" applyFill="1" applyBorder="1" applyProtection="1">
      <protection locked="0"/>
    </xf>
    <xf numFmtId="10" fontId="1" fillId="6" borderId="76" xfId="4" applyNumberFormat="1" applyFont="1" applyFill="1" applyBorder="1" applyProtection="1"/>
    <xf numFmtId="1" fontId="1" fillId="3" borderId="76" xfId="9" applyNumberFormat="1" applyFont="1" applyFill="1" applyBorder="1" applyProtection="1">
      <protection locked="0"/>
    </xf>
    <xf numFmtId="0" fontId="25" fillId="6" borderId="76" xfId="0" applyFont="1" applyFill="1" applyBorder="1" applyProtection="1"/>
    <xf numFmtId="1" fontId="1" fillId="3" borderId="50" xfId="4" applyNumberFormat="1" applyFont="1" applyFill="1" applyBorder="1" applyProtection="1">
      <protection locked="0"/>
    </xf>
    <xf numFmtId="1" fontId="1" fillId="3" borderId="47" xfId="4" applyNumberFormat="1" applyFont="1" applyFill="1" applyBorder="1" applyProtection="1">
      <protection locked="0"/>
    </xf>
    <xf numFmtId="1" fontId="1" fillId="3" borderId="7" xfId="9" applyNumberFormat="1" applyFont="1" applyFill="1" applyBorder="1" applyProtection="1">
      <protection locked="0"/>
    </xf>
    <xf numFmtId="1" fontId="1" fillId="3" borderId="65" xfId="4" applyNumberFormat="1" applyFont="1" applyFill="1" applyBorder="1" applyProtection="1">
      <protection locked="0"/>
    </xf>
    <xf numFmtId="1" fontId="1" fillId="3" borderId="49" xfId="4" applyNumberFormat="1" applyFont="1" applyFill="1" applyBorder="1" applyProtection="1">
      <protection locked="0"/>
    </xf>
    <xf numFmtId="1" fontId="1" fillId="3" borderId="8" xfId="9" applyNumberFormat="1" applyFont="1" applyFill="1" applyBorder="1" applyProtection="1">
      <protection locked="0"/>
    </xf>
    <xf numFmtId="0" fontId="25" fillId="6" borderId="8" xfId="0" applyFont="1" applyFill="1" applyBorder="1" applyProtection="1"/>
    <xf numFmtId="0" fontId="1" fillId="2" borderId="3" xfId="4" applyFont="1" applyFill="1" applyBorder="1" applyAlignment="1" applyProtection="1">
      <alignment horizontal="center"/>
    </xf>
    <xf numFmtId="3" fontId="0" fillId="6" borderId="75" xfId="0" applyNumberFormat="1" applyFill="1" applyBorder="1" applyProtection="1"/>
    <xf numFmtId="0" fontId="31" fillId="6" borderId="0" xfId="4" applyFont="1" applyFill="1" applyProtection="1"/>
    <xf numFmtId="3" fontId="31" fillId="6" borderId="0" xfId="4" applyNumberFormat="1" applyFont="1" applyFill="1" applyProtection="1"/>
    <xf numFmtId="0" fontId="31" fillId="6" borderId="0" xfId="0" applyFont="1" applyFill="1" applyProtection="1"/>
    <xf numFmtId="0" fontId="3" fillId="4" borderId="17" xfId="3" applyFont="1" applyFill="1" applyBorder="1" applyAlignment="1" applyProtection="1">
      <alignment horizontal="right" vertical="center"/>
    </xf>
    <xf numFmtId="14" fontId="46" fillId="0" borderId="0" xfId="16" applyNumberFormat="1" applyFill="1" applyAlignment="1" applyProtection="1"/>
    <xf numFmtId="49" fontId="53" fillId="12" borderId="47" xfId="12" applyNumberFormat="1" applyFont="1" applyFill="1" applyBorder="1" applyAlignment="1" applyProtection="1">
      <alignment horizontal="left" vertical="center"/>
    </xf>
    <xf numFmtId="49" fontId="53" fillId="12" borderId="51" xfId="12" applyNumberFormat="1" applyFont="1" applyFill="1" applyBorder="1" applyAlignment="1" applyProtection="1">
      <alignment horizontal="left" vertical="center"/>
    </xf>
    <xf numFmtId="0" fontId="54" fillId="14" borderId="47" xfId="12" applyFont="1" applyFill="1" applyBorder="1" applyAlignment="1" applyProtection="1">
      <alignment vertical="center"/>
    </xf>
    <xf numFmtId="0" fontId="54" fillId="14" borderId="51" xfId="12" applyFont="1" applyFill="1" applyBorder="1" applyAlignment="1" applyProtection="1">
      <alignment vertical="center"/>
    </xf>
    <xf numFmtId="0" fontId="54" fillId="14" borderId="50" xfId="12" applyFont="1" applyFill="1" applyBorder="1" applyAlignment="1" applyProtection="1">
      <alignment vertical="center"/>
    </xf>
    <xf numFmtId="49" fontId="53" fillId="12" borderId="47" xfId="12" applyNumberFormat="1" applyFont="1" applyFill="1" applyBorder="1" applyAlignment="1" applyProtection="1">
      <alignment vertical="center"/>
    </xf>
    <xf numFmtId="49" fontId="3" fillId="12" borderId="47" xfId="12" applyNumberFormat="1" applyFont="1" applyFill="1" applyBorder="1" applyAlignment="1" applyProtection="1">
      <alignment vertical="center"/>
      <protection locked="0"/>
    </xf>
    <xf numFmtId="49" fontId="53" fillId="12" borderId="51" xfId="12" applyNumberFormat="1" applyFont="1" applyFill="1" applyBorder="1" applyAlignment="1" applyProtection="1">
      <alignment horizontal="left" vertical="center"/>
      <protection locked="0"/>
    </xf>
    <xf numFmtId="10" fontId="5" fillId="9" borderId="22" xfId="12" applyNumberFormat="1" applyFont="1" applyFill="1" applyBorder="1" applyProtection="1"/>
    <xf numFmtId="0" fontId="21" fillId="0" borderId="78" xfId="12" applyFont="1" applyFill="1" applyBorder="1" applyAlignment="1" applyProtection="1">
      <alignment horizontal="center" vertical="center"/>
    </xf>
    <xf numFmtId="1" fontId="25" fillId="0" borderId="21" xfId="12" applyNumberFormat="1" applyFont="1" applyFill="1" applyBorder="1" applyAlignment="1" applyProtection="1">
      <alignment horizontal="right"/>
    </xf>
    <xf numFmtId="0" fontId="1" fillId="3" borderId="19" xfId="9" applyFont="1" applyFill="1" applyBorder="1" applyAlignment="1" applyProtection="1">
      <alignment vertical="center" wrapText="1"/>
      <protection locked="0"/>
    </xf>
    <xf numFmtId="1" fontId="21" fillId="12" borderId="63" xfId="12" applyNumberFormat="1" applyFont="1" applyFill="1" applyBorder="1" applyAlignment="1" applyProtection="1">
      <alignment horizontal="left" vertical="center" wrapText="1"/>
      <protection locked="0"/>
    </xf>
    <xf numFmtId="49" fontId="21" fillId="11" borderId="4" xfId="12" applyNumberFormat="1" applyFont="1" applyFill="1" applyBorder="1" applyAlignment="1" applyProtection="1">
      <alignment horizontal="center" vertical="center" wrapText="1"/>
      <protection locked="0"/>
    </xf>
    <xf numFmtId="49" fontId="2" fillId="6" borderId="0" xfId="8" applyNumberFormat="1" applyFont="1" applyFill="1" applyProtection="1">
      <protection hidden="1"/>
    </xf>
    <xf numFmtId="1" fontId="25" fillId="0" borderId="0" xfId="12" applyNumberFormat="1" applyFont="1" applyBorder="1" applyAlignment="1" applyProtection="1">
      <alignment horizontal="right"/>
    </xf>
    <xf numFmtId="0" fontId="33" fillId="0" borderId="21" xfId="12" applyNumberFormat="1" applyFont="1" applyFill="1" applyBorder="1" applyAlignment="1" applyProtection="1">
      <alignment horizontal="right"/>
    </xf>
    <xf numFmtId="0" fontId="25" fillId="13" borderId="11" xfId="12" applyNumberFormat="1" applyFont="1" applyFill="1" applyBorder="1" applyAlignment="1" applyProtection="1">
      <alignment horizontal="right"/>
    </xf>
    <xf numFmtId="0" fontId="22" fillId="9" borderId="4" xfId="12" applyFont="1" applyFill="1" applyBorder="1" applyAlignment="1" applyProtection="1">
      <alignment vertical="center" wrapText="1"/>
    </xf>
    <xf numFmtId="1" fontId="25" fillId="0" borderId="9" xfId="12" applyNumberFormat="1" applyFont="1" applyBorder="1" applyProtection="1">
      <protection hidden="1"/>
    </xf>
    <xf numFmtId="1" fontId="25" fillId="0" borderId="10" xfId="12" applyNumberFormat="1" applyFont="1" applyBorder="1" applyProtection="1">
      <protection hidden="1"/>
    </xf>
    <xf numFmtId="1" fontId="25" fillId="0" borderId="11" xfId="12" applyNumberFormat="1" applyFont="1" applyBorder="1" applyProtection="1">
      <protection hidden="1"/>
    </xf>
    <xf numFmtId="49" fontId="13" fillId="8" borderId="0" xfId="11" applyNumberFormat="1" applyFont="1" applyFill="1" applyBorder="1" applyAlignment="1" applyProtection="1">
      <alignment horizontal="left"/>
      <protection hidden="1"/>
    </xf>
    <xf numFmtId="0" fontId="38" fillId="18" borderId="0" xfId="0" applyFont="1" applyFill="1" applyAlignment="1">
      <alignment horizontal="left" vertical="top" wrapText="1"/>
    </xf>
    <xf numFmtId="1" fontId="21" fillId="11" borderId="17" xfId="12" applyNumberFormat="1" applyFont="1" applyFill="1" applyBorder="1" applyAlignment="1" applyProtection="1">
      <alignment horizontal="center" vertical="center"/>
      <protection locked="0"/>
    </xf>
    <xf numFmtId="1" fontId="21" fillId="11" borderId="53" xfId="12" applyNumberFormat="1" applyFont="1" applyFill="1" applyBorder="1" applyAlignment="1" applyProtection="1">
      <alignment horizontal="center" vertical="center"/>
      <protection locked="0"/>
    </xf>
    <xf numFmtId="0" fontId="21" fillId="11" borderId="4" xfId="12" applyFont="1" applyFill="1" applyBorder="1" applyAlignment="1" applyProtection="1">
      <alignment vertical="center" wrapText="1"/>
    </xf>
    <xf numFmtId="0" fontId="21" fillId="11" borderId="5" xfId="12" applyFont="1" applyFill="1" applyBorder="1" applyAlignment="1" applyProtection="1">
      <alignment vertical="center" wrapText="1"/>
    </xf>
    <xf numFmtId="1" fontId="25" fillId="0" borderId="29" xfId="12" applyNumberFormat="1" applyFont="1" applyFill="1" applyBorder="1" applyAlignment="1" applyProtection="1">
      <alignment horizontal="right"/>
    </xf>
    <xf numFmtId="1" fontId="25" fillId="0" borderId="8" xfId="12" applyNumberFormat="1" applyFont="1" applyFill="1" applyBorder="1" applyAlignment="1" applyProtection="1">
      <alignment horizontal="right"/>
    </xf>
    <xf numFmtId="0" fontId="22" fillId="9" borderId="57" xfId="12" applyFont="1" applyFill="1" applyBorder="1" applyAlignment="1" applyProtection="1">
      <alignment vertical="center" wrapText="1"/>
    </xf>
    <xf numFmtId="0" fontId="38" fillId="18" borderId="0" xfId="0" applyFont="1" applyFill="1" applyAlignment="1">
      <alignment horizontal="left" vertical="top" wrapText="1"/>
    </xf>
    <xf numFmtId="14" fontId="46" fillId="18" borderId="0" xfId="16" applyNumberFormat="1" applyFill="1" applyAlignment="1" applyProtection="1">
      <alignment horizontal="left"/>
    </xf>
    <xf numFmtId="0" fontId="38" fillId="18" borderId="0" xfId="10" applyFont="1" applyFill="1" applyAlignment="1">
      <alignment horizontal="left" wrapText="1"/>
    </xf>
    <xf numFmtId="0" fontId="38" fillId="18" borderId="0" xfId="10" applyFont="1" applyFill="1" applyAlignment="1">
      <alignment horizontal="left" vertical="center" wrapText="1"/>
    </xf>
    <xf numFmtId="0" fontId="38" fillId="18" borderId="0" xfId="0" applyFont="1" applyFill="1" applyAlignment="1">
      <alignment horizontal="left" wrapText="1"/>
    </xf>
    <xf numFmtId="0" fontId="38" fillId="18" borderId="0" xfId="0" applyNumberFormat="1" applyFont="1" applyFill="1" applyAlignment="1">
      <alignment horizontal="left" wrapText="1"/>
    </xf>
    <xf numFmtId="14" fontId="46" fillId="0" borderId="0" xfId="16" applyNumberFormat="1" applyFill="1" applyAlignment="1" applyProtection="1">
      <alignment horizontal="left"/>
    </xf>
    <xf numFmtId="49" fontId="3" fillId="12" borderId="47" xfId="12" applyNumberFormat="1" applyFont="1" applyFill="1" applyBorder="1" applyAlignment="1" applyProtection="1">
      <alignment horizontal="left" vertical="center"/>
      <protection locked="0"/>
    </xf>
    <xf numFmtId="49" fontId="3" fillId="12" borderId="51" xfId="12" applyNumberFormat="1" applyFont="1" applyFill="1" applyBorder="1" applyAlignment="1" applyProtection="1">
      <alignment horizontal="left" vertical="center"/>
      <protection locked="0"/>
    </xf>
    <xf numFmtId="0" fontId="37" fillId="0" borderId="0" xfId="0" applyFont="1" applyAlignment="1">
      <alignment horizontal="left" vertical="center" wrapText="1"/>
    </xf>
    <xf numFmtId="0" fontId="26" fillId="0" borderId="0" xfId="12" applyFont="1" applyBorder="1" applyAlignment="1" applyProtection="1">
      <alignment horizontal="left" vertical="center" wrapText="1"/>
    </xf>
    <xf numFmtId="0" fontId="22" fillId="16" borderId="2" xfId="13" applyFont="1" applyFill="1" applyBorder="1" applyAlignment="1" applyProtection="1">
      <alignment horizontal="center" vertical="center" wrapText="1"/>
    </xf>
    <xf numFmtId="0" fontId="22" fillId="16" borderId="9" xfId="13" applyFont="1" applyFill="1" applyBorder="1" applyAlignment="1" applyProtection="1">
      <alignment horizontal="center" vertical="center" wrapText="1"/>
    </xf>
    <xf numFmtId="0" fontId="21" fillId="12" borderId="25" xfId="12" applyFont="1" applyFill="1" applyBorder="1" applyAlignment="1" applyProtection="1">
      <alignment horizontal="center" vertical="center"/>
      <protection locked="0"/>
    </xf>
    <xf numFmtId="0" fontId="21" fillId="12" borderId="50" xfId="12" applyFont="1" applyFill="1" applyBorder="1" applyAlignment="1" applyProtection="1">
      <alignment horizontal="center" vertical="center"/>
      <protection locked="0"/>
    </xf>
    <xf numFmtId="0" fontId="13" fillId="2" borderId="47" xfId="3" applyFont="1" applyFill="1" applyBorder="1" applyAlignment="1" applyProtection="1">
      <alignment horizontal="left" vertical="center"/>
    </xf>
    <xf numFmtId="0" fontId="13" fillId="2" borderId="51" xfId="3" applyFont="1" applyFill="1" applyBorder="1" applyAlignment="1" applyProtection="1">
      <alignment horizontal="left" vertical="center"/>
    </xf>
    <xf numFmtId="0" fontId="13" fillId="2" borderId="50" xfId="3" applyFont="1" applyFill="1" applyBorder="1" applyAlignment="1" applyProtection="1">
      <alignment horizontal="left" vertical="center"/>
    </xf>
    <xf numFmtId="0" fontId="13" fillId="9" borderId="47" xfId="3" applyFont="1" applyFill="1" applyBorder="1" applyAlignment="1" applyProtection="1">
      <alignment horizontal="left" vertical="center"/>
    </xf>
    <xf numFmtId="0" fontId="13" fillId="9" borderId="51" xfId="3" applyFont="1" applyFill="1" applyBorder="1" applyAlignment="1" applyProtection="1">
      <alignment horizontal="left" vertical="center"/>
    </xf>
    <xf numFmtId="0" fontId="13" fillId="9" borderId="50" xfId="3" applyFont="1" applyFill="1" applyBorder="1" applyAlignment="1" applyProtection="1">
      <alignment horizontal="left" vertical="center"/>
    </xf>
    <xf numFmtId="0" fontId="62" fillId="9" borderId="24" xfId="12" applyFont="1" applyFill="1" applyBorder="1" applyAlignment="1" applyProtection="1">
      <alignment horizontal="left"/>
    </xf>
    <xf numFmtId="0" fontId="62" fillId="9" borderId="42" xfId="12" applyFont="1" applyFill="1" applyBorder="1" applyAlignment="1" applyProtection="1">
      <alignment horizontal="left"/>
    </xf>
    <xf numFmtId="0" fontId="62" fillId="9" borderId="28" xfId="12" applyFont="1" applyFill="1" applyBorder="1" applyAlignment="1" applyProtection="1">
      <alignment horizontal="left"/>
    </xf>
    <xf numFmtId="0" fontId="22" fillId="9" borderId="69" xfId="12" applyFont="1" applyFill="1" applyBorder="1" applyAlignment="1" applyProtection="1">
      <alignment horizontal="center" vertical="center" wrapText="1"/>
    </xf>
    <xf numFmtId="0" fontId="22" fillId="9" borderId="34" xfId="12" applyFont="1" applyFill="1" applyBorder="1" applyAlignment="1" applyProtection="1">
      <alignment horizontal="center" vertical="center" wrapText="1"/>
    </xf>
    <xf numFmtId="0" fontId="22" fillId="9" borderId="36" xfId="12" applyFont="1" applyFill="1" applyBorder="1" applyAlignment="1" applyProtection="1">
      <alignment horizontal="center" vertical="center" wrapText="1"/>
    </xf>
    <xf numFmtId="0" fontId="22" fillId="9" borderId="33" xfId="12" applyFont="1" applyFill="1" applyBorder="1" applyAlignment="1" applyProtection="1">
      <alignment horizontal="center" vertical="center" wrapText="1"/>
    </xf>
    <xf numFmtId="0" fontId="22" fillId="9" borderId="40" xfId="12" applyFont="1" applyFill="1" applyBorder="1" applyAlignment="1" applyProtection="1">
      <alignment horizontal="center" vertical="center" wrapText="1"/>
    </xf>
    <xf numFmtId="0" fontId="22" fillId="9" borderId="32" xfId="12" applyFont="1" applyFill="1" applyBorder="1" applyAlignment="1" applyProtection="1">
      <alignment horizontal="center" vertical="center" wrapText="1"/>
    </xf>
    <xf numFmtId="0" fontId="50" fillId="9" borderId="36" xfId="12" applyFont="1" applyFill="1" applyBorder="1" applyAlignment="1" applyProtection="1">
      <alignment horizontal="center" vertical="center" wrapText="1"/>
    </xf>
    <xf numFmtId="0" fontId="50" fillId="9" borderId="33" xfId="12" applyFont="1" applyFill="1" applyBorder="1" applyAlignment="1" applyProtection="1">
      <alignment horizontal="center" vertical="center" wrapText="1"/>
    </xf>
    <xf numFmtId="0" fontId="22" fillId="9" borderId="2" xfId="13" applyFont="1" applyFill="1" applyBorder="1" applyAlignment="1" applyProtection="1">
      <alignment horizontal="center" vertical="center" wrapText="1"/>
    </xf>
    <xf numFmtId="0" fontId="21" fillId="11" borderId="15" xfId="12" applyFont="1" applyFill="1" applyBorder="1" applyAlignment="1" applyProtection="1">
      <alignment horizontal="center" vertical="center" wrapText="1"/>
      <protection locked="0"/>
    </xf>
    <xf numFmtId="0" fontId="21" fillId="11" borderId="67" xfId="12" applyFont="1" applyFill="1" applyBorder="1" applyAlignment="1" applyProtection="1">
      <alignment horizontal="center" vertical="center" wrapText="1"/>
      <protection locked="0"/>
    </xf>
    <xf numFmtId="0" fontId="21" fillId="12" borderId="13" xfId="12" applyFont="1" applyFill="1" applyBorder="1" applyAlignment="1" applyProtection="1">
      <alignment horizontal="left" vertical="center"/>
      <protection locked="0"/>
    </xf>
    <xf numFmtId="0" fontId="21" fillId="12" borderId="56" xfId="12" applyFont="1" applyFill="1" applyBorder="1" applyAlignment="1" applyProtection="1">
      <alignment horizontal="left" vertical="center"/>
      <protection locked="0"/>
    </xf>
    <xf numFmtId="0" fontId="21" fillId="11" borderId="13" xfId="12" applyFont="1" applyFill="1" applyBorder="1" applyAlignment="1" applyProtection="1">
      <alignment horizontal="center" vertical="center" wrapText="1"/>
      <protection locked="0"/>
    </xf>
    <xf numFmtId="0" fontId="21" fillId="11" borderId="56" xfId="12" applyFont="1" applyFill="1" applyBorder="1" applyAlignment="1" applyProtection="1">
      <alignment horizontal="center" vertical="center" wrapText="1"/>
      <protection locked="0"/>
    </xf>
    <xf numFmtId="0" fontId="21" fillId="9" borderId="13" xfId="12" applyFont="1" applyFill="1" applyBorder="1" applyAlignment="1" applyProtection="1">
      <alignment horizontal="left" vertical="center" wrapText="1"/>
    </xf>
    <xf numFmtId="0" fontId="21" fillId="9" borderId="57" xfId="12" applyFont="1" applyFill="1" applyBorder="1" applyAlignment="1" applyProtection="1">
      <alignment horizontal="left" vertical="center" wrapText="1"/>
    </xf>
    <xf numFmtId="0" fontId="43" fillId="0" borderId="39" xfId="12" applyFont="1" applyFill="1" applyBorder="1" applyAlignment="1" applyProtection="1">
      <alignment horizontal="left" vertical="center" wrapText="1"/>
    </xf>
    <xf numFmtId="0" fontId="43" fillId="0" borderId="0" xfId="12" applyFont="1" applyFill="1" applyBorder="1" applyAlignment="1" applyProtection="1">
      <alignment horizontal="left" vertical="center" wrapText="1"/>
    </xf>
    <xf numFmtId="0" fontId="21" fillId="12" borderId="26" xfId="12" applyFont="1" applyFill="1" applyBorder="1" applyAlignment="1" applyProtection="1">
      <alignment horizontal="center" vertical="center"/>
      <protection locked="0"/>
    </xf>
    <xf numFmtId="0" fontId="21" fillId="12" borderId="65" xfId="12" applyFont="1" applyFill="1" applyBorder="1" applyAlignment="1" applyProtection="1">
      <alignment horizontal="center" vertical="center"/>
      <protection locked="0"/>
    </xf>
    <xf numFmtId="1" fontId="1" fillId="3" borderId="25" xfId="4" applyNumberFormat="1" applyFont="1" applyFill="1" applyBorder="1" applyAlignment="1" applyProtection="1">
      <alignment horizontal="left" wrapText="1"/>
      <protection locked="0"/>
    </xf>
    <xf numFmtId="1" fontId="1" fillId="3" borderId="29" xfId="4" applyNumberFormat="1" applyFont="1" applyFill="1" applyBorder="1" applyAlignment="1" applyProtection="1">
      <alignment horizontal="left" wrapText="1"/>
      <protection locked="0"/>
    </xf>
    <xf numFmtId="0" fontId="43" fillId="0" borderId="0" xfId="0" applyFont="1" applyFill="1" applyAlignment="1" applyProtection="1">
      <alignment horizontal="left" vertical="center" wrapText="1"/>
    </xf>
    <xf numFmtId="0" fontId="2" fillId="0" borderId="0" xfId="0" applyFont="1" applyFill="1" applyAlignment="1" applyProtection="1">
      <alignment horizontal="left" vertical="center" wrapText="1"/>
    </xf>
    <xf numFmtId="0" fontId="3" fillId="6" borderId="66" xfId="0" applyFont="1" applyFill="1" applyBorder="1" applyAlignment="1" applyProtection="1">
      <alignment horizontal="left" vertical="top" wrapText="1"/>
    </xf>
    <xf numFmtId="0" fontId="3" fillId="6" borderId="0" xfId="0" applyFont="1" applyFill="1" applyBorder="1" applyAlignment="1" applyProtection="1">
      <alignment horizontal="left" vertical="top" wrapText="1"/>
    </xf>
    <xf numFmtId="0" fontId="13" fillId="7" borderId="27" xfId="4" applyFont="1" applyFill="1" applyBorder="1" applyAlignment="1" applyProtection="1">
      <alignment horizontal="left"/>
    </xf>
    <xf numFmtId="0" fontId="13" fillId="7" borderId="71" xfId="4" applyFont="1" applyFill="1" applyBorder="1" applyAlignment="1" applyProtection="1">
      <alignment horizontal="left"/>
    </xf>
    <xf numFmtId="0" fontId="55" fillId="0" borderId="0" xfId="0" applyFont="1" applyAlignment="1" applyProtection="1">
      <alignment horizontal="left" vertical="center" wrapText="1"/>
    </xf>
    <xf numFmtId="0" fontId="43" fillId="6" borderId="0" xfId="4" applyFont="1" applyFill="1" applyBorder="1" applyAlignment="1" applyProtection="1">
      <alignment horizontal="left" vertical="top" wrapText="1"/>
    </xf>
    <xf numFmtId="1" fontId="3" fillId="12" borderId="4" xfId="0" applyNumberFormat="1" applyFont="1" applyFill="1" applyBorder="1" applyAlignment="1" applyProtection="1">
      <alignment horizontal="left" vertical="top" wrapText="1"/>
      <protection locked="0"/>
    </xf>
    <xf numFmtId="1" fontId="1" fillId="3" borderId="24" xfId="4" applyNumberFormat="1" applyFont="1" applyFill="1" applyBorder="1" applyAlignment="1" applyProtection="1">
      <alignment horizontal="left" wrapText="1"/>
      <protection locked="0"/>
    </xf>
    <xf numFmtId="1" fontId="1" fillId="3" borderId="28" xfId="4" applyNumberFormat="1" applyFont="1" applyFill="1" applyBorder="1" applyAlignment="1" applyProtection="1">
      <alignment horizontal="left" wrapText="1"/>
      <protection locked="0"/>
    </xf>
    <xf numFmtId="1" fontId="1" fillId="3" borderId="26" xfId="4" applyNumberFormat="1" applyFont="1" applyFill="1" applyBorder="1" applyAlignment="1" applyProtection="1">
      <alignment horizontal="left" wrapText="1"/>
      <protection locked="0"/>
    </xf>
    <xf numFmtId="1" fontId="1" fillId="3" borderId="81" xfId="4" applyNumberFormat="1" applyFont="1" applyFill="1" applyBorder="1" applyAlignment="1" applyProtection="1">
      <alignment horizontal="left" wrapText="1"/>
      <protection locked="0"/>
    </xf>
    <xf numFmtId="0" fontId="3" fillId="2" borderId="38" xfId="9" applyFont="1" applyFill="1" applyBorder="1" applyAlignment="1" applyProtection="1">
      <alignment horizontal="center" vertical="center" wrapText="1"/>
    </xf>
    <xf numFmtId="0" fontId="3" fillId="2" borderId="79" xfId="9" applyFont="1" applyFill="1" applyBorder="1" applyAlignment="1" applyProtection="1">
      <alignment horizontal="center" vertical="center" wrapText="1"/>
    </xf>
    <xf numFmtId="0" fontId="3" fillId="2" borderId="78" xfId="9" applyFont="1" applyFill="1" applyBorder="1" applyAlignment="1" applyProtection="1">
      <alignment horizontal="center" vertical="center" wrapText="1"/>
    </xf>
    <xf numFmtId="0" fontId="3" fillId="2" borderId="80" xfId="9" applyFont="1" applyFill="1" applyBorder="1" applyAlignment="1" applyProtection="1">
      <alignment horizontal="center" vertical="center" wrapText="1"/>
    </xf>
    <xf numFmtId="1" fontId="1" fillId="2" borderId="35" xfId="9" applyNumberFormat="1" applyFont="1" applyFill="1" applyBorder="1" applyAlignment="1" applyProtection="1">
      <alignment horizontal="center" vertical="center" wrapText="1"/>
    </xf>
    <xf numFmtId="1" fontId="1" fillId="2" borderId="74" xfId="9" applyNumberFormat="1" applyFont="1" applyFill="1" applyBorder="1" applyAlignment="1" applyProtection="1">
      <alignment horizontal="center" vertical="center" wrapText="1"/>
    </xf>
    <xf numFmtId="1" fontId="1" fillId="2" borderId="36" xfId="4" applyNumberFormat="1" applyFont="1" applyFill="1" applyBorder="1" applyAlignment="1" applyProtection="1">
      <alignment horizontal="center" vertical="center" wrapText="1"/>
    </xf>
    <xf numFmtId="1" fontId="1" fillId="2" borderId="33" xfId="4" applyNumberFormat="1" applyFont="1" applyFill="1" applyBorder="1" applyAlignment="1" applyProtection="1">
      <alignment horizontal="center" vertical="center" wrapText="1"/>
    </xf>
    <xf numFmtId="0" fontId="1" fillId="2" borderId="9" xfId="4" applyFont="1" applyFill="1" applyBorder="1" applyAlignment="1" applyProtection="1">
      <alignment horizontal="center" vertical="center" wrapText="1"/>
    </xf>
    <xf numFmtId="0" fontId="4" fillId="2" borderId="10" xfId="4" applyFont="1" applyFill="1" applyBorder="1" applyAlignment="1" applyProtection="1">
      <alignment horizontal="center" vertical="center" wrapText="1"/>
    </xf>
    <xf numFmtId="0" fontId="4" fillId="2" borderId="1" xfId="4" applyFont="1" applyFill="1" applyBorder="1" applyAlignment="1" applyProtection="1">
      <alignment horizontal="center" vertical="center" wrapText="1"/>
    </xf>
    <xf numFmtId="0" fontId="4" fillId="2" borderId="3" xfId="4" applyFont="1" applyFill="1" applyBorder="1" applyAlignment="1" applyProtection="1">
      <alignment horizontal="center" vertical="center" wrapText="1"/>
    </xf>
    <xf numFmtId="0" fontId="4" fillId="2" borderId="12" xfId="4" applyFont="1" applyFill="1" applyBorder="1" applyAlignment="1" applyProtection="1">
      <alignment horizontal="center" vertical="center" wrapText="1"/>
    </xf>
    <xf numFmtId="0" fontId="4" fillId="2" borderId="2" xfId="4" applyFont="1" applyFill="1" applyBorder="1" applyAlignment="1" applyProtection="1">
      <alignment horizontal="center" vertical="center" wrapText="1"/>
    </xf>
    <xf numFmtId="0" fontId="4" fillId="2" borderId="4" xfId="4" applyFont="1" applyFill="1" applyBorder="1" applyAlignment="1" applyProtection="1">
      <alignment horizontal="center" vertical="center" wrapText="1"/>
    </xf>
    <xf numFmtId="0" fontId="1" fillId="2" borderId="2" xfId="4" applyFont="1" applyFill="1" applyBorder="1" applyAlignment="1" applyProtection="1">
      <alignment horizontal="center" vertical="center" wrapText="1"/>
    </xf>
    <xf numFmtId="0" fontId="1" fillId="2" borderId="4" xfId="4" applyFont="1" applyFill="1" applyBorder="1" applyAlignment="1" applyProtection="1">
      <alignment horizontal="center" vertical="center" wrapText="1"/>
    </xf>
    <xf numFmtId="1" fontId="1" fillId="2" borderId="9" xfId="4" applyNumberFormat="1" applyFont="1" applyFill="1" applyBorder="1" applyAlignment="1" applyProtection="1">
      <alignment horizontal="center" vertical="center" wrapText="1"/>
    </xf>
    <xf numFmtId="1" fontId="1" fillId="2" borderId="10" xfId="4" applyNumberFormat="1" applyFill="1" applyBorder="1" applyAlignment="1" applyProtection="1">
      <alignment horizontal="center" vertical="center" wrapText="1"/>
    </xf>
    <xf numFmtId="0" fontId="1" fillId="2" borderId="2" xfId="5" applyFill="1" applyBorder="1" applyAlignment="1" applyProtection="1">
      <alignment horizontal="center" vertical="center" wrapText="1"/>
    </xf>
    <xf numFmtId="0" fontId="1" fillId="2" borderId="4" xfId="5" applyFill="1" applyBorder="1" applyAlignment="1" applyProtection="1">
      <alignment horizontal="center" vertical="center" wrapText="1"/>
    </xf>
    <xf numFmtId="0" fontId="43" fillId="6" borderId="66" xfId="0" applyFont="1" applyFill="1" applyBorder="1" applyAlignment="1" applyProtection="1">
      <alignment horizontal="left" vertical="center" wrapText="1"/>
    </xf>
    <xf numFmtId="10" fontId="3" fillId="9" borderId="2" xfId="9" applyNumberFormat="1" applyFont="1" applyFill="1" applyBorder="1" applyAlignment="1" applyProtection="1">
      <alignment horizontal="center" vertical="center" wrapText="1"/>
    </xf>
    <xf numFmtId="10" fontId="3" fillId="9" borderId="4" xfId="9" applyNumberFormat="1" applyFont="1" applyFill="1" applyBorder="1" applyAlignment="1" applyProtection="1">
      <alignment horizontal="center" vertical="center" wrapText="1"/>
    </xf>
    <xf numFmtId="0" fontId="3" fillId="9" borderId="2" xfId="9" applyFont="1" applyFill="1" applyBorder="1" applyAlignment="1" applyProtection="1">
      <alignment horizontal="center" vertical="center" wrapText="1"/>
    </xf>
    <xf numFmtId="0" fontId="3" fillId="9" borderId="4" xfId="9" applyFont="1" applyFill="1" applyBorder="1" applyAlignment="1" applyProtection="1">
      <alignment horizontal="center" vertical="center" wrapText="1"/>
    </xf>
    <xf numFmtId="0" fontId="5" fillId="2" borderId="9" xfId="9" applyFont="1" applyFill="1" applyBorder="1" applyAlignment="1" applyProtection="1">
      <alignment horizontal="center" vertical="center" wrapText="1"/>
    </xf>
    <xf numFmtId="0" fontId="5" fillId="2" borderId="10" xfId="9" applyFont="1" applyFill="1" applyBorder="1" applyAlignment="1" applyProtection="1">
      <alignment horizontal="center" vertical="center" wrapText="1"/>
    </xf>
    <xf numFmtId="0" fontId="34" fillId="13" borderId="27" xfId="12" applyFont="1" applyFill="1" applyBorder="1" applyAlignment="1" applyProtection="1">
      <alignment horizontal="left" vertical="center"/>
    </xf>
    <xf numFmtId="0" fontId="34" fillId="13" borderId="52" xfId="12" applyFont="1" applyFill="1" applyBorder="1" applyAlignment="1" applyProtection="1">
      <alignment horizontal="left" vertical="center"/>
    </xf>
    <xf numFmtId="0" fontId="34" fillId="13" borderId="71" xfId="12" applyFont="1" applyFill="1" applyBorder="1" applyAlignment="1" applyProtection="1">
      <alignment horizontal="left" vertical="center"/>
    </xf>
    <xf numFmtId="10" fontId="34" fillId="13" borderId="45" xfId="12" applyNumberFormat="1" applyFont="1" applyFill="1" applyBorder="1" applyAlignment="1" applyProtection="1">
      <alignment horizontal="right"/>
    </xf>
    <xf numFmtId="10" fontId="34" fillId="13" borderId="52" xfId="12" applyNumberFormat="1" applyFont="1" applyFill="1" applyBorder="1" applyAlignment="1" applyProtection="1">
      <alignment horizontal="right"/>
    </xf>
    <xf numFmtId="10" fontId="34" fillId="13" borderId="23" xfId="12" applyNumberFormat="1" applyFont="1" applyFill="1" applyBorder="1" applyAlignment="1" applyProtection="1">
      <alignment horizontal="right"/>
    </xf>
    <xf numFmtId="1" fontId="3" fillId="9" borderId="2" xfId="9" applyNumberFormat="1" applyFont="1" applyFill="1" applyBorder="1" applyAlignment="1" applyProtection="1">
      <alignment horizontal="center" vertical="center" wrapText="1"/>
    </xf>
    <xf numFmtId="1" fontId="3" fillId="9" borderId="4" xfId="9" applyNumberFormat="1" applyFont="1" applyFill="1" applyBorder="1" applyAlignment="1" applyProtection="1">
      <alignment horizontal="center" vertical="center" wrapText="1"/>
    </xf>
    <xf numFmtId="1" fontId="3" fillId="2" borderId="2" xfId="9" applyNumberFormat="1" applyFont="1" applyFill="1" applyBorder="1" applyAlignment="1" applyProtection="1">
      <alignment horizontal="center" vertical="center" wrapText="1"/>
    </xf>
    <xf numFmtId="1" fontId="3" fillId="2" borderId="4" xfId="9" applyNumberFormat="1" applyFont="1" applyFill="1" applyBorder="1" applyAlignment="1" applyProtection="1">
      <alignment horizontal="center" vertical="center" wrapText="1"/>
    </xf>
    <xf numFmtId="1" fontId="3" fillId="2" borderId="2" xfId="14" applyNumberFormat="1" applyFont="1" applyFill="1" applyBorder="1" applyAlignment="1" applyProtection="1">
      <alignment horizontal="center" vertical="center" wrapText="1"/>
    </xf>
    <xf numFmtId="1" fontId="3" fillId="2" borderId="4" xfId="14" applyNumberFormat="1" applyFont="1" applyFill="1" applyBorder="1" applyAlignment="1" applyProtection="1">
      <alignment horizontal="center" vertical="center" wrapText="1"/>
    </xf>
    <xf numFmtId="0" fontId="21" fillId="9" borderId="1" xfId="12" applyFont="1" applyFill="1" applyBorder="1" applyAlignment="1" applyProtection="1">
      <alignment horizontal="center" vertical="center" wrapText="1"/>
    </xf>
    <xf numFmtId="0" fontId="21" fillId="9" borderId="3" xfId="12" applyFont="1" applyFill="1" applyBorder="1" applyAlignment="1" applyProtection="1">
      <alignment horizontal="center" vertical="center" wrapText="1"/>
    </xf>
    <xf numFmtId="0" fontId="54" fillId="9" borderId="2" xfId="12" applyFont="1" applyFill="1" applyBorder="1" applyAlignment="1" applyProtection="1">
      <alignment horizontal="center" vertical="center" wrapText="1"/>
    </xf>
    <xf numFmtId="0" fontId="54" fillId="9" borderId="4" xfId="12" applyFont="1" applyFill="1" applyBorder="1" applyAlignment="1" applyProtection="1">
      <alignment horizontal="center" vertical="center" wrapText="1"/>
    </xf>
    <xf numFmtId="0" fontId="56" fillId="9" borderId="2" xfId="12" applyFont="1" applyFill="1" applyBorder="1" applyAlignment="1" applyProtection="1">
      <alignment horizontal="center" vertical="center" wrapText="1"/>
    </xf>
    <xf numFmtId="0" fontId="56" fillId="9" borderId="4" xfId="12" applyFont="1" applyFill="1" applyBorder="1" applyAlignment="1" applyProtection="1">
      <alignment horizontal="center" vertical="center" wrapText="1"/>
    </xf>
    <xf numFmtId="0" fontId="56" fillId="9" borderId="36" xfId="12" applyFont="1" applyFill="1" applyBorder="1" applyAlignment="1" applyProtection="1">
      <alignment horizontal="center" vertical="center" wrapText="1"/>
    </xf>
    <xf numFmtId="0" fontId="56" fillId="9" borderId="33" xfId="12" applyFont="1" applyFill="1" applyBorder="1" applyAlignment="1" applyProtection="1">
      <alignment horizontal="center" vertical="center" wrapText="1"/>
    </xf>
    <xf numFmtId="0" fontId="1" fillId="12" borderId="47" xfId="12" applyFont="1" applyFill="1" applyBorder="1" applyAlignment="1" applyProtection="1">
      <alignment horizontal="left" vertical="center"/>
      <protection locked="0"/>
    </xf>
    <xf numFmtId="0" fontId="1" fillId="12" borderId="51" xfId="12" applyFont="1" applyFill="1" applyBorder="1" applyAlignment="1" applyProtection="1">
      <alignment horizontal="left" vertical="center"/>
      <protection locked="0"/>
    </xf>
    <xf numFmtId="0" fontId="1" fillId="12" borderId="50" xfId="12" applyFont="1" applyFill="1" applyBorder="1" applyAlignment="1" applyProtection="1">
      <alignment horizontal="left" vertical="center"/>
      <protection locked="0"/>
    </xf>
    <xf numFmtId="0" fontId="44" fillId="0" borderId="0" xfId="12" applyFont="1" applyBorder="1" applyAlignment="1" applyProtection="1">
      <alignment horizontal="left" vertical="center" wrapText="1"/>
      <protection locked="0"/>
    </xf>
    <xf numFmtId="0" fontId="44" fillId="0" borderId="0" xfId="12" applyFont="1" applyBorder="1" applyAlignment="1" applyProtection="1">
      <alignment horizontal="left" vertical="top" wrapText="1"/>
      <protection locked="0"/>
    </xf>
    <xf numFmtId="0" fontId="26" fillId="0" borderId="0" xfId="12" applyFont="1" applyFill="1" applyBorder="1" applyAlignment="1" applyProtection="1">
      <alignment horizontal="left" vertical="center" wrapText="1"/>
      <protection locked="0"/>
    </xf>
    <xf numFmtId="0" fontId="26" fillId="0" borderId="0" xfId="12" applyFont="1" applyFill="1" applyBorder="1" applyAlignment="1" applyProtection="1">
      <alignment horizontal="left" vertical="center"/>
      <protection locked="0"/>
    </xf>
    <xf numFmtId="0" fontId="26" fillId="0" borderId="0" xfId="0" applyFont="1" applyFill="1" applyBorder="1" applyAlignment="1">
      <alignment horizontal="left" vertical="top" wrapText="1"/>
    </xf>
    <xf numFmtId="0" fontId="26" fillId="0" borderId="0" xfId="0" applyFont="1" applyFill="1" applyBorder="1" applyAlignment="1">
      <alignment horizontal="left" vertical="top"/>
    </xf>
    <xf numFmtId="0" fontId="43" fillId="6" borderId="0" xfId="0" applyFont="1" applyFill="1" applyAlignment="1" applyProtection="1">
      <alignment horizontal="left" vertical="top" wrapText="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0" fontId="4" fillId="2" borderId="3" xfId="2" applyFont="1" applyFill="1" applyBorder="1" applyAlignment="1" applyProtection="1">
      <alignment horizontal="center" vertical="center" wrapText="1"/>
    </xf>
    <xf numFmtId="0" fontId="4" fillId="2" borderId="12" xfId="2"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1" xfId="1" applyFont="1" applyFill="1" applyBorder="1" applyAlignment="1" applyProtection="1">
      <alignment horizontal="center" vertical="center" wrapText="1"/>
    </xf>
    <xf numFmtId="0" fontId="3" fillId="2" borderId="42"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2"/>
    <cellStyle name="Normal 3" xfId="13"/>
    <cellStyle name="Normal 4" xfId="15"/>
    <cellStyle name="Normal_KVALITET RADA" xfId="5"/>
    <cellStyle name="Normal_KVALITET RADA 2" xfId="14"/>
    <cellStyle name="Normal_OPŠTI PODACI" xfId="1"/>
    <cellStyle name="Normal_OSTALI PODACI" xfId="2"/>
    <cellStyle name="Normal_Sheet1" xfId="3"/>
    <cellStyle name="Normal_Sheet1 2" xfId="11"/>
    <cellStyle name="Normal_Sheet2" xfId="4"/>
    <cellStyle name="Normal_Sheet2 2" xfId="9"/>
    <cellStyle name="Percent 2" xfId="7"/>
  </cellStyles>
  <dxfs count="93">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CC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o/B/141/article/134917" TargetMode="External"/><Relationship Id="rId1" Type="http://schemas.openxmlformats.org/officeDocument/2006/relationships/hyperlink" Target="https://vstv.pravosudje.ba/vstv/faces/vijesti.jsp?id=6538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34917"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249977111117893"/>
  </sheetPr>
  <dimension ref="B1:M108"/>
  <sheetViews>
    <sheetView tabSelected="1" view="pageBreakPreview" zoomScaleNormal="100" zoomScaleSheetLayoutView="100" workbookViewId="0">
      <selection activeCell="B2" sqref="B2"/>
    </sheetView>
  </sheetViews>
  <sheetFormatPr defaultColWidth="9.140625" defaultRowHeight="15.75" x14ac:dyDescent="0.25"/>
  <cols>
    <col min="1" max="1" width="4.7109375" style="252" customWidth="1"/>
    <col min="2" max="12" width="9.140625" style="252"/>
    <col min="13" max="13" width="11.42578125" style="252" customWidth="1"/>
    <col min="14" max="14" width="4.7109375" style="252" customWidth="1"/>
    <col min="15" max="16384" width="9.140625" style="252"/>
  </cols>
  <sheetData>
    <row r="1" spans="2:13" ht="21.75" customHeight="1" x14ac:dyDescent="0.25"/>
    <row r="2" spans="2:13" ht="27" x14ac:dyDescent="0.35">
      <c r="B2" s="253" t="s">
        <v>28</v>
      </c>
      <c r="C2" s="254"/>
      <c r="D2" s="254"/>
      <c r="E2" s="254"/>
      <c r="F2" s="254"/>
      <c r="G2" s="254"/>
      <c r="H2" s="254"/>
      <c r="I2" s="254"/>
      <c r="J2" s="254"/>
      <c r="K2" s="254"/>
      <c r="L2" s="254"/>
      <c r="M2" s="254"/>
    </row>
    <row r="3" spans="2:13" x14ac:dyDescent="0.25">
      <c r="B3" s="254"/>
      <c r="C3" s="254"/>
      <c r="D3" s="254"/>
      <c r="E3" s="254"/>
      <c r="F3" s="254"/>
      <c r="G3" s="254"/>
      <c r="H3" s="254"/>
      <c r="I3" s="254"/>
      <c r="J3" s="254"/>
      <c r="K3" s="254"/>
      <c r="L3" s="254"/>
      <c r="M3" s="254"/>
    </row>
    <row r="4" spans="2:13" s="283" customFormat="1" ht="21" customHeight="1" x14ac:dyDescent="0.25">
      <c r="B4" s="284" t="s">
        <v>276</v>
      </c>
      <c r="C4" s="285"/>
      <c r="D4" s="285"/>
      <c r="E4" s="285"/>
      <c r="F4" s="285"/>
      <c r="G4" s="285"/>
      <c r="H4" s="285"/>
      <c r="I4" s="285"/>
      <c r="J4" s="285"/>
      <c r="K4" s="285"/>
      <c r="L4" s="285"/>
      <c r="M4" s="285"/>
    </row>
    <row r="5" spans="2:13" s="283" customFormat="1" ht="21" customHeight="1" x14ac:dyDescent="0.25">
      <c r="B5" s="575" t="s">
        <v>279</v>
      </c>
      <c r="C5" s="575"/>
      <c r="D5" s="575"/>
      <c r="E5" s="575"/>
      <c r="F5" s="575"/>
      <c r="G5" s="285"/>
      <c r="H5" s="285"/>
      <c r="I5" s="285"/>
      <c r="J5" s="285"/>
      <c r="K5" s="285"/>
      <c r="L5" s="285"/>
      <c r="M5" s="285"/>
    </row>
    <row r="6" spans="2:13" s="283" customFormat="1" ht="21" hidden="1" customHeight="1" x14ac:dyDescent="0.25">
      <c r="B6" s="286" t="s">
        <v>213</v>
      </c>
      <c r="C6" s="285"/>
      <c r="D6" s="285"/>
      <c r="E6" s="285"/>
      <c r="F6" s="285"/>
      <c r="G6" s="285"/>
      <c r="H6" s="285"/>
      <c r="I6" s="285"/>
      <c r="J6" s="285"/>
      <c r="K6" s="285"/>
      <c r="L6" s="285"/>
      <c r="M6" s="285"/>
    </row>
    <row r="7" spans="2:13" s="255" customFormat="1" ht="20.25" customHeight="1" x14ac:dyDescent="0.25">
      <c r="B7" s="576" t="s">
        <v>31</v>
      </c>
      <c r="C7" s="576"/>
      <c r="D7" s="576"/>
      <c r="E7" s="576"/>
      <c r="F7" s="576"/>
      <c r="G7" s="576"/>
      <c r="H7" s="576"/>
      <c r="I7" s="576"/>
      <c r="J7" s="576"/>
      <c r="K7" s="576"/>
      <c r="L7" s="576"/>
      <c r="M7" s="576"/>
    </row>
    <row r="8" spans="2:13" s="255" customFormat="1" ht="5.25" customHeight="1" x14ac:dyDescent="0.25">
      <c r="B8" s="576" t="s">
        <v>172</v>
      </c>
      <c r="C8" s="576"/>
      <c r="D8" s="576"/>
      <c r="E8" s="576"/>
      <c r="F8" s="576"/>
      <c r="G8" s="576"/>
      <c r="H8" s="576"/>
      <c r="I8" s="576"/>
      <c r="J8" s="576"/>
      <c r="K8" s="576"/>
      <c r="L8" s="576"/>
      <c r="M8" s="576"/>
    </row>
    <row r="9" spans="2:13" s="255" customFormat="1" ht="16.5" customHeight="1" x14ac:dyDescent="0.25">
      <c r="B9" s="576"/>
      <c r="C9" s="576"/>
      <c r="D9" s="576"/>
      <c r="E9" s="576"/>
      <c r="F9" s="576"/>
      <c r="G9" s="576"/>
      <c r="H9" s="576"/>
      <c r="I9" s="576"/>
      <c r="J9" s="576"/>
      <c r="K9" s="576"/>
      <c r="L9" s="576"/>
      <c r="M9" s="576"/>
    </row>
    <row r="10" spans="2:13" s="255" customFormat="1" ht="9" customHeight="1" x14ac:dyDescent="0.25">
      <c r="B10" s="256"/>
      <c r="C10" s="256"/>
      <c r="D10" s="256"/>
      <c r="E10" s="256"/>
      <c r="F10" s="256"/>
      <c r="G10" s="256"/>
      <c r="H10" s="256"/>
      <c r="I10" s="256"/>
      <c r="J10" s="256"/>
      <c r="K10" s="256"/>
      <c r="L10" s="256"/>
      <c r="M10" s="256"/>
    </row>
    <row r="11" spans="2:13" s="255" customFormat="1" x14ac:dyDescent="0.25">
      <c r="B11" s="257" t="s">
        <v>173</v>
      </c>
      <c r="C11" s="257"/>
      <c r="D11" s="257"/>
      <c r="E11" s="257"/>
      <c r="F11" s="257"/>
      <c r="G11" s="257"/>
      <c r="H11" s="257"/>
      <c r="I11" s="257"/>
      <c r="J11" s="257"/>
      <c r="K11" s="257"/>
      <c r="L11" s="257"/>
      <c r="M11" s="257"/>
    </row>
    <row r="12" spans="2:13" s="255" customFormat="1" ht="22.5" customHeight="1" x14ac:dyDescent="0.25">
      <c r="B12" s="257" t="s">
        <v>174</v>
      </c>
      <c r="C12" s="257"/>
      <c r="D12" s="257"/>
      <c r="E12" s="257"/>
      <c r="F12" s="257"/>
      <c r="G12" s="257"/>
      <c r="H12" s="257"/>
      <c r="I12" s="257"/>
      <c r="J12" s="257"/>
      <c r="K12" s="257"/>
      <c r="L12" s="257"/>
      <c r="M12" s="257"/>
    </row>
    <row r="13" spans="2:13" s="255" customFormat="1" ht="14.25" customHeight="1" x14ac:dyDescent="0.25">
      <c r="B13" s="257"/>
      <c r="C13" s="257"/>
      <c r="D13" s="257"/>
      <c r="E13" s="257"/>
      <c r="F13" s="257"/>
      <c r="G13" s="257"/>
      <c r="H13" s="257"/>
      <c r="I13" s="257"/>
      <c r="J13" s="257"/>
      <c r="K13" s="257"/>
      <c r="L13" s="257"/>
      <c r="M13" s="257"/>
    </row>
    <row r="14" spans="2:13" x14ac:dyDescent="0.25">
      <c r="B14" s="258" t="s">
        <v>280</v>
      </c>
      <c r="C14" s="254"/>
      <c r="D14" s="254"/>
      <c r="E14" s="254"/>
      <c r="F14" s="254"/>
      <c r="G14" s="254"/>
      <c r="H14" s="254"/>
      <c r="I14" s="254"/>
      <c r="J14" s="254"/>
      <c r="K14" s="254"/>
      <c r="L14" s="254"/>
      <c r="M14" s="254"/>
    </row>
    <row r="15" spans="2:13" ht="7.5" customHeight="1" x14ac:dyDescent="0.25">
      <c r="B15" s="254"/>
      <c r="C15" s="254"/>
      <c r="D15" s="254"/>
      <c r="E15" s="254"/>
      <c r="F15" s="254"/>
      <c r="G15" s="254"/>
      <c r="H15" s="254"/>
      <c r="I15" s="254"/>
      <c r="J15" s="254"/>
      <c r="K15" s="254"/>
      <c r="L15" s="254"/>
      <c r="M15" s="254"/>
    </row>
    <row r="16" spans="2:13" x14ac:dyDescent="0.25">
      <c r="B16" s="578" t="s">
        <v>260</v>
      </c>
      <c r="C16" s="578"/>
      <c r="D16" s="578"/>
      <c r="E16" s="578"/>
      <c r="F16" s="578"/>
      <c r="G16" s="578"/>
      <c r="H16" s="578"/>
      <c r="I16" s="578"/>
      <c r="J16" s="578"/>
      <c r="K16" s="578"/>
      <c r="L16" s="578"/>
      <c r="M16" s="578"/>
    </row>
    <row r="17" spans="2:13" x14ac:dyDescent="0.25">
      <c r="B17" s="578"/>
      <c r="C17" s="578"/>
      <c r="D17" s="578"/>
      <c r="E17" s="578"/>
      <c r="F17" s="578"/>
      <c r="G17" s="578"/>
      <c r="H17" s="578"/>
      <c r="I17" s="578"/>
      <c r="J17" s="578"/>
      <c r="K17" s="578"/>
      <c r="L17" s="578"/>
      <c r="M17" s="578"/>
    </row>
    <row r="18" spans="2:13" ht="6" customHeight="1" x14ac:dyDescent="0.25">
      <c r="B18" s="254"/>
      <c r="C18" s="254"/>
      <c r="D18" s="254"/>
      <c r="E18" s="254"/>
      <c r="F18" s="254"/>
      <c r="G18" s="254"/>
      <c r="H18" s="254"/>
      <c r="I18" s="254"/>
      <c r="J18" s="254"/>
      <c r="K18" s="254"/>
      <c r="L18" s="254"/>
      <c r="M18" s="254"/>
    </row>
    <row r="19" spans="2:13" s="255" customFormat="1" ht="29.25" customHeight="1" x14ac:dyDescent="0.25">
      <c r="B19" s="577" t="s">
        <v>228</v>
      </c>
      <c r="C19" s="577"/>
      <c r="D19" s="577"/>
      <c r="E19" s="577"/>
      <c r="F19" s="577"/>
      <c r="G19" s="577"/>
      <c r="H19" s="577"/>
      <c r="I19" s="577"/>
      <c r="J19" s="577"/>
      <c r="K19" s="577"/>
      <c r="L19" s="577"/>
      <c r="M19" s="577"/>
    </row>
    <row r="20" spans="2:13" s="255" customFormat="1" ht="30.75" customHeight="1" x14ac:dyDescent="0.35">
      <c r="B20" s="259" t="s">
        <v>175</v>
      </c>
      <c r="C20" s="257"/>
      <c r="D20" s="257"/>
      <c r="E20" s="257"/>
      <c r="F20" s="257"/>
      <c r="G20" s="257"/>
      <c r="H20" s="257"/>
      <c r="I20" s="257"/>
      <c r="J20" s="257"/>
      <c r="K20" s="257"/>
      <c r="L20" s="257"/>
      <c r="M20" s="257"/>
    </row>
    <row r="21" spans="2:13" ht="4.5" customHeight="1" x14ac:dyDescent="0.25">
      <c r="B21" s="254"/>
      <c r="C21" s="254"/>
      <c r="D21" s="254"/>
      <c r="E21" s="254"/>
      <c r="F21" s="254"/>
      <c r="G21" s="254"/>
      <c r="H21" s="254"/>
      <c r="I21" s="254"/>
      <c r="J21" s="254"/>
      <c r="K21" s="254"/>
      <c r="L21" s="254"/>
      <c r="M21" s="254"/>
    </row>
    <row r="22" spans="2:13" x14ac:dyDescent="0.25">
      <c r="B22" s="578" t="s">
        <v>261</v>
      </c>
      <c r="C22" s="578"/>
      <c r="D22" s="578"/>
      <c r="E22" s="578"/>
      <c r="F22" s="578"/>
      <c r="G22" s="578"/>
      <c r="H22" s="578"/>
      <c r="I22" s="578"/>
      <c r="J22" s="578"/>
      <c r="K22" s="578"/>
      <c r="L22" s="578"/>
      <c r="M22" s="578"/>
    </row>
    <row r="23" spans="2:13" x14ac:dyDescent="0.25">
      <c r="B23" s="578"/>
      <c r="C23" s="578"/>
      <c r="D23" s="578"/>
      <c r="E23" s="578"/>
      <c r="F23" s="578"/>
      <c r="G23" s="578"/>
      <c r="H23" s="578"/>
      <c r="I23" s="578"/>
      <c r="J23" s="578"/>
      <c r="K23" s="578"/>
      <c r="L23" s="578"/>
      <c r="M23" s="578"/>
    </row>
    <row r="24" spans="2:13" ht="7.5" customHeight="1" x14ac:dyDescent="0.25">
      <c r="B24" s="260"/>
      <c r="C24" s="254"/>
      <c r="D24" s="254"/>
      <c r="E24" s="254"/>
      <c r="F24" s="254"/>
      <c r="G24" s="254"/>
      <c r="H24" s="254"/>
      <c r="I24" s="254"/>
      <c r="J24" s="254"/>
      <c r="K24" s="254"/>
      <c r="L24" s="254"/>
      <c r="M24" s="254"/>
    </row>
    <row r="25" spans="2:13" ht="23.1" customHeight="1" x14ac:dyDescent="0.25">
      <c r="B25" s="579" t="s">
        <v>262</v>
      </c>
      <c r="C25" s="579"/>
      <c r="D25" s="579"/>
      <c r="E25" s="579"/>
      <c r="F25" s="579"/>
      <c r="G25" s="579"/>
      <c r="H25" s="579"/>
      <c r="I25" s="579"/>
      <c r="J25" s="579"/>
      <c r="K25" s="579"/>
      <c r="L25" s="579"/>
      <c r="M25" s="579"/>
    </row>
    <row r="26" spans="2:13" ht="23.1" customHeight="1" x14ac:dyDescent="0.25">
      <c r="B26" s="579"/>
      <c r="C26" s="579"/>
      <c r="D26" s="579"/>
      <c r="E26" s="579"/>
      <c r="F26" s="579"/>
      <c r="G26" s="579"/>
      <c r="H26" s="579"/>
      <c r="I26" s="579"/>
      <c r="J26" s="579"/>
      <c r="K26" s="579"/>
      <c r="L26" s="579"/>
      <c r="M26" s="579"/>
    </row>
    <row r="27" spans="2:13" ht="9" customHeight="1" x14ac:dyDescent="0.25">
      <c r="B27" s="254"/>
      <c r="C27" s="254"/>
      <c r="D27" s="254"/>
      <c r="E27" s="254"/>
      <c r="F27" s="254"/>
      <c r="G27" s="254"/>
      <c r="H27" s="254"/>
      <c r="I27" s="254"/>
      <c r="J27" s="254"/>
      <c r="K27" s="254"/>
      <c r="L27" s="254"/>
      <c r="M27" s="254"/>
    </row>
    <row r="28" spans="2:13" x14ac:dyDescent="0.25">
      <c r="B28" s="254" t="s">
        <v>76</v>
      </c>
      <c r="C28" s="254"/>
      <c r="D28" s="254"/>
      <c r="E28" s="254"/>
      <c r="F28" s="254"/>
      <c r="G28" s="254"/>
      <c r="H28" s="254"/>
      <c r="I28" s="254"/>
      <c r="J28" s="254"/>
      <c r="K28" s="254"/>
      <c r="L28" s="254"/>
      <c r="M28" s="254"/>
    </row>
    <row r="29" spans="2:13" x14ac:dyDescent="0.25">
      <c r="B29" s="254" t="s">
        <v>77</v>
      </c>
      <c r="C29" s="254"/>
      <c r="D29" s="254"/>
      <c r="E29" s="254"/>
      <c r="F29" s="254"/>
      <c r="G29" s="254"/>
      <c r="H29" s="254"/>
      <c r="I29" s="254"/>
      <c r="J29" s="254"/>
      <c r="K29" s="254"/>
      <c r="L29" s="254"/>
      <c r="M29" s="254"/>
    </row>
    <row r="30" spans="2:13" ht="15.75" hidden="1" customHeight="1" x14ac:dyDescent="0.25">
      <c r="B30" s="574" t="s">
        <v>179</v>
      </c>
      <c r="C30" s="574"/>
      <c r="D30" s="574"/>
      <c r="E30" s="574"/>
      <c r="F30" s="574"/>
      <c r="G30" s="574"/>
      <c r="H30" s="574"/>
      <c r="I30" s="574"/>
      <c r="J30" s="574"/>
      <c r="K30" s="574"/>
      <c r="L30" s="574"/>
      <c r="M30" s="574"/>
    </row>
    <row r="31" spans="2:13" hidden="1" x14ac:dyDescent="0.25">
      <c r="B31" s="574"/>
      <c r="C31" s="574"/>
      <c r="D31" s="574"/>
      <c r="E31" s="574"/>
      <c r="F31" s="574"/>
      <c r="G31" s="574"/>
      <c r="H31" s="574"/>
      <c r="I31" s="574"/>
      <c r="J31" s="574"/>
      <c r="K31" s="574"/>
      <c r="L31" s="574"/>
      <c r="M31" s="574"/>
    </row>
    <row r="32" spans="2:13" hidden="1" x14ac:dyDescent="0.25">
      <c r="B32" s="574"/>
      <c r="C32" s="574"/>
      <c r="D32" s="574"/>
      <c r="E32" s="574"/>
      <c r="F32" s="574"/>
      <c r="G32" s="574"/>
      <c r="H32" s="574"/>
      <c r="I32" s="574"/>
      <c r="J32" s="574"/>
      <c r="K32" s="574"/>
      <c r="L32" s="574"/>
      <c r="M32" s="574"/>
    </row>
    <row r="33" spans="2:13" hidden="1" x14ac:dyDescent="0.25">
      <c r="B33" s="574"/>
      <c r="C33" s="574"/>
      <c r="D33" s="574"/>
      <c r="E33" s="574"/>
      <c r="F33" s="574"/>
      <c r="G33" s="574"/>
      <c r="H33" s="574"/>
      <c r="I33" s="574"/>
      <c r="J33" s="574"/>
      <c r="K33" s="574"/>
      <c r="L33" s="574"/>
      <c r="M33" s="574"/>
    </row>
    <row r="34" spans="2:13" hidden="1" x14ac:dyDescent="0.25">
      <c r="B34" s="574"/>
      <c r="C34" s="574"/>
      <c r="D34" s="574"/>
      <c r="E34" s="574"/>
      <c r="F34" s="574"/>
      <c r="G34" s="574"/>
      <c r="H34" s="574"/>
      <c r="I34" s="574"/>
      <c r="J34" s="574"/>
      <c r="K34" s="574"/>
      <c r="L34" s="574"/>
      <c r="M34" s="574"/>
    </row>
    <row r="35" spans="2:13" hidden="1" x14ac:dyDescent="0.25">
      <c r="B35" s="574"/>
      <c r="C35" s="574"/>
      <c r="D35" s="574"/>
      <c r="E35" s="574"/>
      <c r="F35" s="574"/>
      <c r="G35" s="574"/>
      <c r="H35" s="574"/>
      <c r="I35" s="574"/>
      <c r="J35" s="574"/>
      <c r="K35" s="574"/>
      <c r="L35" s="574"/>
      <c r="M35" s="574"/>
    </row>
    <row r="36" spans="2:13" hidden="1" x14ac:dyDescent="0.25">
      <c r="B36" s="574"/>
      <c r="C36" s="574"/>
      <c r="D36" s="574"/>
      <c r="E36" s="574"/>
      <c r="F36" s="574"/>
      <c r="G36" s="574"/>
      <c r="H36" s="574"/>
      <c r="I36" s="574"/>
      <c r="J36" s="574"/>
      <c r="K36" s="574"/>
      <c r="L36" s="574"/>
      <c r="M36" s="574"/>
    </row>
    <row r="37" spans="2:13" hidden="1" x14ac:dyDescent="0.25">
      <c r="B37" s="574"/>
      <c r="C37" s="574"/>
      <c r="D37" s="574"/>
      <c r="E37" s="574"/>
      <c r="F37" s="574"/>
      <c r="G37" s="574"/>
      <c r="H37" s="574"/>
      <c r="I37" s="574"/>
      <c r="J37" s="574"/>
      <c r="K37" s="574"/>
      <c r="L37" s="574"/>
      <c r="M37" s="574"/>
    </row>
    <row r="38" spans="2:13" hidden="1" x14ac:dyDescent="0.25">
      <c r="B38" s="574"/>
      <c r="C38" s="574"/>
      <c r="D38" s="574"/>
      <c r="E38" s="574"/>
      <c r="F38" s="574"/>
      <c r="G38" s="574"/>
      <c r="H38" s="574"/>
      <c r="I38" s="574"/>
      <c r="J38" s="574"/>
      <c r="K38" s="574"/>
      <c r="L38" s="574"/>
      <c r="M38" s="574"/>
    </row>
    <row r="39" spans="2:13" hidden="1" x14ac:dyDescent="0.25">
      <c r="B39" s="574"/>
      <c r="C39" s="574"/>
      <c r="D39" s="574"/>
      <c r="E39" s="574"/>
      <c r="F39" s="574"/>
      <c r="G39" s="574"/>
      <c r="H39" s="574"/>
      <c r="I39" s="574"/>
      <c r="J39" s="574"/>
      <c r="K39" s="574"/>
      <c r="L39" s="574"/>
      <c r="M39" s="574"/>
    </row>
    <row r="40" spans="2:13" hidden="1" x14ac:dyDescent="0.25">
      <c r="B40" s="574"/>
      <c r="C40" s="574"/>
      <c r="D40" s="574"/>
      <c r="E40" s="574"/>
      <c r="F40" s="574"/>
      <c r="G40" s="574"/>
      <c r="H40" s="574"/>
      <c r="I40" s="574"/>
      <c r="J40" s="574"/>
      <c r="K40" s="574"/>
      <c r="L40" s="574"/>
      <c r="M40" s="574"/>
    </row>
    <row r="41" spans="2:13" hidden="1" x14ac:dyDescent="0.25">
      <c r="B41" s="574"/>
      <c r="C41" s="574"/>
      <c r="D41" s="574"/>
      <c r="E41" s="574"/>
      <c r="F41" s="574"/>
      <c r="G41" s="574"/>
      <c r="H41" s="574"/>
      <c r="I41" s="574"/>
      <c r="J41" s="574"/>
      <c r="K41" s="574"/>
      <c r="L41" s="574"/>
      <c r="M41" s="574"/>
    </row>
    <row r="42" spans="2:13" hidden="1" x14ac:dyDescent="0.25">
      <c r="B42" s="574"/>
      <c r="C42" s="574"/>
      <c r="D42" s="574"/>
      <c r="E42" s="574"/>
      <c r="F42" s="574"/>
      <c r="G42" s="574"/>
      <c r="H42" s="574"/>
      <c r="I42" s="574"/>
      <c r="J42" s="574"/>
      <c r="K42" s="574"/>
      <c r="L42" s="574"/>
      <c r="M42" s="574"/>
    </row>
    <row r="43" spans="2:13" hidden="1" x14ac:dyDescent="0.25">
      <c r="B43" s="574"/>
      <c r="C43" s="574"/>
      <c r="D43" s="574"/>
      <c r="E43" s="574"/>
      <c r="F43" s="574"/>
      <c r="G43" s="574"/>
      <c r="H43" s="574"/>
      <c r="I43" s="574"/>
      <c r="J43" s="574"/>
      <c r="K43" s="574"/>
      <c r="L43" s="574"/>
      <c r="M43" s="574"/>
    </row>
    <row r="44" spans="2:13" hidden="1" x14ac:dyDescent="0.25">
      <c r="B44" s="574"/>
      <c r="C44" s="574"/>
      <c r="D44" s="574"/>
      <c r="E44" s="574"/>
      <c r="F44" s="574"/>
      <c r="G44" s="574"/>
      <c r="H44" s="574"/>
      <c r="I44" s="574"/>
      <c r="J44" s="574"/>
      <c r="K44" s="574"/>
      <c r="L44" s="574"/>
      <c r="M44" s="574"/>
    </row>
    <row r="45" spans="2:13" hidden="1" x14ac:dyDescent="0.25">
      <c r="B45" s="574"/>
      <c r="C45" s="574"/>
      <c r="D45" s="574"/>
      <c r="E45" s="574"/>
      <c r="F45" s="574"/>
      <c r="G45" s="574"/>
      <c r="H45" s="574"/>
      <c r="I45" s="574"/>
      <c r="J45" s="574"/>
      <c r="K45" s="574"/>
      <c r="L45" s="574"/>
      <c r="M45" s="574"/>
    </row>
    <row r="46" spans="2:13" hidden="1" x14ac:dyDescent="0.25">
      <c r="B46" s="574"/>
      <c r="C46" s="574"/>
      <c r="D46" s="574"/>
      <c r="E46" s="574"/>
      <c r="F46" s="574"/>
      <c r="G46" s="574"/>
      <c r="H46" s="574"/>
      <c r="I46" s="574"/>
      <c r="J46" s="574"/>
      <c r="K46" s="574"/>
      <c r="L46" s="574"/>
      <c r="M46" s="574"/>
    </row>
    <row r="47" spans="2:13" hidden="1" x14ac:dyDescent="0.25">
      <c r="B47" s="574"/>
      <c r="C47" s="574"/>
      <c r="D47" s="574"/>
      <c r="E47" s="574"/>
      <c r="F47" s="574"/>
      <c r="G47" s="574"/>
      <c r="H47" s="574"/>
      <c r="I47" s="574"/>
      <c r="J47" s="574"/>
      <c r="K47" s="574"/>
      <c r="L47" s="574"/>
      <c r="M47" s="574"/>
    </row>
    <row r="48" spans="2:13" hidden="1" x14ac:dyDescent="0.25">
      <c r="B48" s="574"/>
      <c r="C48" s="574"/>
      <c r="D48" s="574"/>
      <c r="E48" s="574"/>
      <c r="F48" s="574"/>
      <c r="G48" s="574"/>
      <c r="H48" s="574"/>
      <c r="I48" s="574"/>
      <c r="J48" s="574"/>
      <c r="K48" s="574"/>
      <c r="L48" s="574"/>
      <c r="M48" s="574"/>
    </row>
    <row r="49" spans="2:13" hidden="1" x14ac:dyDescent="0.25">
      <c r="B49" s="574"/>
      <c r="C49" s="574"/>
      <c r="D49" s="574"/>
      <c r="E49" s="574"/>
      <c r="F49" s="574"/>
      <c r="G49" s="574"/>
      <c r="H49" s="574"/>
      <c r="I49" s="574"/>
      <c r="J49" s="574"/>
      <c r="K49" s="574"/>
      <c r="L49" s="574"/>
      <c r="M49" s="574"/>
    </row>
    <row r="50" spans="2:13" hidden="1" x14ac:dyDescent="0.25">
      <c r="B50" s="574"/>
      <c r="C50" s="574"/>
      <c r="D50" s="574"/>
      <c r="E50" s="574"/>
      <c r="F50" s="574"/>
      <c r="G50" s="574"/>
      <c r="H50" s="574"/>
      <c r="I50" s="574"/>
      <c r="J50" s="574"/>
      <c r="K50" s="574"/>
      <c r="L50" s="574"/>
      <c r="M50" s="574"/>
    </row>
    <row r="51" spans="2:13" hidden="1" x14ac:dyDescent="0.25">
      <c r="B51" s="574"/>
      <c r="C51" s="574"/>
      <c r="D51" s="574"/>
      <c r="E51" s="574"/>
      <c r="F51" s="574"/>
      <c r="G51" s="574"/>
      <c r="H51" s="574"/>
      <c r="I51" s="574"/>
      <c r="J51" s="574"/>
      <c r="K51" s="574"/>
      <c r="L51" s="574"/>
      <c r="M51" s="574"/>
    </row>
    <row r="52" spans="2:13" hidden="1" x14ac:dyDescent="0.25">
      <c r="B52" s="574"/>
      <c r="C52" s="574"/>
      <c r="D52" s="574"/>
      <c r="E52" s="574"/>
      <c r="F52" s="574"/>
      <c r="G52" s="574"/>
      <c r="H52" s="574"/>
      <c r="I52" s="574"/>
      <c r="J52" s="574"/>
      <c r="K52" s="574"/>
      <c r="L52" s="574"/>
      <c r="M52" s="574"/>
    </row>
    <row r="53" spans="2:13" hidden="1" x14ac:dyDescent="0.25">
      <c r="B53" s="574"/>
      <c r="C53" s="574"/>
      <c r="D53" s="574"/>
      <c r="E53" s="574"/>
      <c r="F53" s="574"/>
      <c r="G53" s="574"/>
      <c r="H53" s="574"/>
      <c r="I53" s="574"/>
      <c r="J53" s="574"/>
      <c r="K53" s="574"/>
      <c r="L53" s="574"/>
      <c r="M53" s="574"/>
    </row>
    <row r="54" spans="2:13" hidden="1" x14ac:dyDescent="0.25">
      <c r="B54" s="574"/>
      <c r="C54" s="574"/>
      <c r="D54" s="574"/>
      <c r="E54" s="574"/>
      <c r="F54" s="574"/>
      <c r="G54" s="574"/>
      <c r="H54" s="574"/>
      <c r="I54" s="574"/>
      <c r="J54" s="574"/>
      <c r="K54" s="574"/>
      <c r="L54" s="574"/>
      <c r="M54" s="574"/>
    </row>
    <row r="55" spans="2:13" hidden="1" x14ac:dyDescent="0.25">
      <c r="B55" s="574"/>
      <c r="C55" s="574"/>
      <c r="D55" s="574"/>
      <c r="E55" s="574"/>
      <c r="F55" s="574"/>
      <c r="G55" s="574"/>
      <c r="H55" s="574"/>
      <c r="I55" s="574"/>
      <c r="J55" s="574"/>
      <c r="K55" s="574"/>
      <c r="L55" s="574"/>
      <c r="M55" s="574"/>
    </row>
    <row r="56" spans="2:13" hidden="1" x14ac:dyDescent="0.25">
      <c r="B56" s="574"/>
      <c r="C56" s="574"/>
      <c r="D56" s="574"/>
      <c r="E56" s="574"/>
      <c r="F56" s="574"/>
      <c r="G56" s="574"/>
      <c r="H56" s="574"/>
      <c r="I56" s="574"/>
      <c r="J56" s="574"/>
      <c r="K56" s="574"/>
      <c r="L56" s="574"/>
      <c r="M56" s="574"/>
    </row>
    <row r="57" spans="2:13" hidden="1" x14ac:dyDescent="0.25">
      <c r="B57" s="574"/>
      <c r="C57" s="574"/>
      <c r="D57" s="574"/>
      <c r="E57" s="574"/>
      <c r="F57" s="574"/>
      <c r="G57" s="574"/>
      <c r="H57" s="574"/>
      <c r="I57" s="574"/>
      <c r="J57" s="574"/>
      <c r="K57" s="574"/>
      <c r="L57" s="574"/>
      <c r="M57" s="574"/>
    </row>
    <row r="58" spans="2:13" hidden="1" x14ac:dyDescent="0.25">
      <c r="B58" s="574"/>
      <c r="C58" s="574"/>
      <c r="D58" s="574"/>
      <c r="E58" s="574"/>
      <c r="F58" s="574"/>
      <c r="G58" s="574"/>
      <c r="H58" s="574"/>
      <c r="I58" s="574"/>
      <c r="J58" s="574"/>
      <c r="K58" s="574"/>
      <c r="L58" s="574"/>
      <c r="M58" s="574"/>
    </row>
    <row r="59" spans="2:13" hidden="1" x14ac:dyDescent="0.25">
      <c r="B59" s="574"/>
      <c r="C59" s="574"/>
      <c r="D59" s="574"/>
      <c r="E59" s="574"/>
      <c r="F59" s="574"/>
      <c r="G59" s="574"/>
      <c r="H59" s="574"/>
      <c r="I59" s="574"/>
      <c r="J59" s="574"/>
      <c r="K59" s="574"/>
      <c r="L59" s="574"/>
      <c r="M59" s="574"/>
    </row>
    <row r="60" spans="2:13" hidden="1" x14ac:dyDescent="0.25">
      <c r="B60" s="574"/>
      <c r="C60" s="574"/>
      <c r="D60" s="574"/>
      <c r="E60" s="574"/>
      <c r="F60" s="574"/>
      <c r="G60" s="574"/>
      <c r="H60" s="574"/>
      <c r="I60" s="574"/>
      <c r="J60" s="574"/>
      <c r="K60" s="574"/>
      <c r="L60" s="574"/>
      <c r="M60" s="574"/>
    </row>
    <row r="61" spans="2:13" hidden="1" x14ac:dyDescent="0.25">
      <c r="B61" s="574"/>
      <c r="C61" s="574"/>
      <c r="D61" s="574"/>
      <c r="E61" s="574"/>
      <c r="F61" s="574"/>
      <c r="G61" s="574"/>
      <c r="H61" s="574"/>
      <c r="I61" s="574"/>
      <c r="J61" s="574"/>
      <c r="K61" s="574"/>
      <c r="L61" s="574"/>
      <c r="M61" s="574"/>
    </row>
    <row r="62" spans="2:13" hidden="1" x14ac:dyDescent="0.25">
      <c r="B62" s="574"/>
      <c r="C62" s="574"/>
      <c r="D62" s="574"/>
      <c r="E62" s="574"/>
      <c r="F62" s="574"/>
      <c r="G62" s="574"/>
      <c r="H62" s="574"/>
      <c r="I62" s="574"/>
      <c r="J62" s="574"/>
      <c r="K62" s="574"/>
      <c r="L62" s="574"/>
      <c r="M62" s="574"/>
    </row>
    <row r="63" spans="2:13" hidden="1" x14ac:dyDescent="0.25">
      <c r="B63" s="574"/>
      <c r="C63" s="574"/>
      <c r="D63" s="574"/>
      <c r="E63" s="574"/>
      <c r="F63" s="574"/>
      <c r="G63" s="574"/>
      <c r="H63" s="574"/>
      <c r="I63" s="574"/>
      <c r="J63" s="574"/>
      <c r="K63" s="574"/>
      <c r="L63" s="574"/>
      <c r="M63" s="574"/>
    </row>
    <row r="64" spans="2:13" hidden="1" x14ac:dyDescent="0.25">
      <c r="B64" s="574"/>
      <c r="C64" s="574"/>
      <c r="D64" s="574"/>
      <c r="E64" s="574"/>
      <c r="F64" s="574"/>
      <c r="G64" s="574"/>
      <c r="H64" s="574"/>
      <c r="I64" s="574"/>
      <c r="J64" s="574"/>
      <c r="K64" s="574"/>
      <c r="L64" s="574"/>
      <c r="M64" s="574"/>
    </row>
    <row r="65" spans="2:13" hidden="1" x14ac:dyDescent="0.25">
      <c r="B65" s="574"/>
      <c r="C65" s="574"/>
      <c r="D65" s="574"/>
      <c r="E65" s="574"/>
      <c r="F65" s="574"/>
      <c r="G65" s="574"/>
      <c r="H65" s="574"/>
      <c r="I65" s="574"/>
      <c r="J65" s="574"/>
      <c r="K65" s="574"/>
      <c r="L65" s="574"/>
      <c r="M65" s="574"/>
    </row>
    <row r="66" spans="2:13" hidden="1" x14ac:dyDescent="0.25">
      <c r="B66" s="574"/>
      <c r="C66" s="574"/>
      <c r="D66" s="574"/>
      <c r="E66" s="574"/>
      <c r="F66" s="574"/>
      <c r="G66" s="574"/>
      <c r="H66" s="574"/>
      <c r="I66" s="574"/>
      <c r="J66" s="574"/>
      <c r="K66" s="574"/>
      <c r="L66" s="574"/>
      <c r="M66" s="574"/>
    </row>
    <row r="67" spans="2:13" hidden="1" x14ac:dyDescent="0.25">
      <c r="B67" s="574"/>
      <c r="C67" s="574"/>
      <c r="D67" s="574"/>
      <c r="E67" s="574"/>
      <c r="F67" s="574"/>
      <c r="G67" s="574"/>
      <c r="H67" s="574"/>
      <c r="I67" s="574"/>
      <c r="J67" s="574"/>
      <c r="K67" s="574"/>
      <c r="L67" s="574"/>
      <c r="M67" s="574"/>
    </row>
    <row r="68" spans="2:13" hidden="1" x14ac:dyDescent="0.25">
      <c r="B68" s="574"/>
      <c r="C68" s="574"/>
      <c r="D68" s="574"/>
      <c r="E68" s="574"/>
      <c r="F68" s="574"/>
      <c r="G68" s="574"/>
      <c r="H68" s="574"/>
      <c r="I68" s="574"/>
      <c r="J68" s="574"/>
      <c r="K68" s="574"/>
      <c r="L68" s="574"/>
      <c r="M68" s="574"/>
    </row>
    <row r="69" spans="2:13" hidden="1" x14ac:dyDescent="0.25">
      <c r="B69" s="574"/>
      <c r="C69" s="574"/>
      <c r="D69" s="574"/>
      <c r="E69" s="574"/>
      <c r="F69" s="574"/>
      <c r="G69" s="574"/>
      <c r="H69" s="574"/>
      <c r="I69" s="574"/>
      <c r="J69" s="574"/>
      <c r="K69" s="574"/>
      <c r="L69" s="574"/>
      <c r="M69" s="574"/>
    </row>
    <row r="70" spans="2:13" hidden="1" x14ac:dyDescent="0.25">
      <c r="B70" s="574"/>
      <c r="C70" s="574"/>
      <c r="D70" s="574"/>
      <c r="E70" s="574"/>
      <c r="F70" s="574"/>
      <c r="G70" s="574"/>
      <c r="H70" s="574"/>
      <c r="I70" s="574"/>
      <c r="J70" s="574"/>
      <c r="K70" s="574"/>
      <c r="L70" s="574"/>
      <c r="M70" s="574"/>
    </row>
    <row r="71" spans="2:13" hidden="1" x14ac:dyDescent="0.25">
      <c r="B71" s="574"/>
      <c r="C71" s="574"/>
      <c r="D71" s="574"/>
      <c r="E71" s="574"/>
      <c r="F71" s="574"/>
      <c r="G71" s="574"/>
      <c r="H71" s="574"/>
      <c r="I71" s="574"/>
      <c r="J71" s="574"/>
      <c r="K71" s="574"/>
      <c r="L71" s="574"/>
      <c r="M71" s="574"/>
    </row>
    <row r="72" spans="2:13" hidden="1" x14ac:dyDescent="0.25">
      <c r="B72" s="574"/>
      <c r="C72" s="574"/>
      <c r="D72" s="574"/>
      <c r="E72" s="574"/>
      <c r="F72" s="574"/>
      <c r="G72" s="574"/>
      <c r="H72" s="574"/>
      <c r="I72" s="574"/>
      <c r="J72" s="574"/>
      <c r="K72" s="574"/>
      <c r="L72" s="574"/>
      <c r="M72" s="574"/>
    </row>
    <row r="73" spans="2:13" hidden="1" x14ac:dyDescent="0.25">
      <c r="B73" s="574"/>
      <c r="C73" s="574"/>
      <c r="D73" s="574"/>
      <c r="E73" s="574"/>
      <c r="F73" s="574"/>
      <c r="G73" s="574"/>
      <c r="H73" s="574"/>
      <c r="I73" s="574"/>
      <c r="J73" s="574"/>
      <c r="K73" s="574"/>
      <c r="L73" s="574"/>
      <c r="M73" s="574"/>
    </row>
    <row r="74" spans="2:13" hidden="1" x14ac:dyDescent="0.25">
      <c r="B74" s="574"/>
      <c r="C74" s="574"/>
      <c r="D74" s="574"/>
      <c r="E74" s="574"/>
      <c r="F74" s="574"/>
      <c r="G74" s="574"/>
      <c r="H74" s="574"/>
      <c r="I74" s="574"/>
      <c r="J74" s="574"/>
      <c r="K74" s="574"/>
      <c r="L74" s="574"/>
      <c r="M74" s="574"/>
    </row>
    <row r="75" spans="2:13" hidden="1" x14ac:dyDescent="0.25">
      <c r="B75" s="574"/>
      <c r="C75" s="574"/>
      <c r="D75" s="574"/>
      <c r="E75" s="574"/>
      <c r="F75" s="574"/>
      <c r="G75" s="574"/>
      <c r="H75" s="574"/>
      <c r="I75" s="574"/>
      <c r="J75" s="574"/>
      <c r="K75" s="574"/>
      <c r="L75" s="574"/>
      <c r="M75" s="574"/>
    </row>
    <row r="76" spans="2:13" ht="9.75" customHeight="1" x14ac:dyDescent="0.25">
      <c r="B76" s="566"/>
      <c r="C76" s="566"/>
      <c r="D76" s="566"/>
      <c r="E76" s="566"/>
      <c r="F76" s="566"/>
      <c r="G76" s="566"/>
      <c r="H76" s="566"/>
      <c r="I76" s="566"/>
      <c r="J76" s="566"/>
      <c r="K76" s="566"/>
      <c r="L76" s="566"/>
      <c r="M76" s="566"/>
    </row>
    <row r="77" spans="2:13" ht="39" customHeight="1" x14ac:dyDescent="0.25">
      <c r="B77" s="574" t="s">
        <v>245</v>
      </c>
      <c r="C77" s="574"/>
      <c r="D77" s="574"/>
      <c r="E77" s="574"/>
      <c r="F77" s="574"/>
      <c r="G77" s="574"/>
      <c r="H77" s="574"/>
      <c r="I77" s="574"/>
      <c r="J77" s="574"/>
      <c r="K77" s="574"/>
      <c r="L77" s="574"/>
      <c r="M77" s="574"/>
    </row>
    <row r="78" spans="2:13" ht="18.75" customHeight="1" x14ac:dyDescent="0.25">
      <c r="B78" s="261"/>
      <c r="C78" s="261"/>
      <c r="D78" s="261"/>
      <c r="E78" s="261"/>
      <c r="F78" s="261"/>
      <c r="G78" s="261"/>
      <c r="H78" s="261"/>
      <c r="I78" s="261"/>
      <c r="J78" s="261"/>
      <c r="K78" s="261"/>
      <c r="L78" s="261"/>
      <c r="M78" s="261"/>
    </row>
    <row r="79" spans="2:13" x14ac:dyDescent="0.25">
      <c r="B79" s="261"/>
      <c r="C79" s="261"/>
      <c r="D79" s="261"/>
      <c r="E79" s="261"/>
      <c r="F79" s="261"/>
      <c r="G79" s="261"/>
      <c r="H79" s="261"/>
      <c r="I79" s="261"/>
      <c r="J79" s="261"/>
      <c r="K79" s="261"/>
      <c r="L79" s="261"/>
      <c r="M79" s="261"/>
    </row>
    <row r="80" spans="2:13" x14ac:dyDescent="0.25">
      <c r="B80" s="261"/>
      <c r="C80" s="261"/>
      <c r="D80" s="261"/>
      <c r="E80" s="261"/>
      <c r="F80" s="261"/>
      <c r="G80" s="261"/>
      <c r="H80" s="261"/>
      <c r="I80" s="261"/>
      <c r="J80" s="261"/>
      <c r="K80" s="261"/>
      <c r="L80" s="261"/>
      <c r="M80" s="261"/>
    </row>
    <row r="81" spans="2:13" x14ac:dyDescent="0.25">
      <c r="B81" s="261"/>
      <c r="C81" s="261"/>
      <c r="D81" s="261"/>
      <c r="E81" s="261"/>
      <c r="F81" s="261"/>
      <c r="G81" s="261"/>
      <c r="H81" s="261"/>
      <c r="I81" s="261"/>
      <c r="J81" s="261"/>
      <c r="K81" s="261"/>
      <c r="L81" s="261"/>
      <c r="M81" s="261"/>
    </row>
    <row r="82" spans="2:13" x14ac:dyDescent="0.25">
      <c r="B82" s="261"/>
      <c r="C82" s="261"/>
      <c r="D82" s="261"/>
      <c r="E82" s="261"/>
      <c r="F82" s="261"/>
      <c r="G82" s="261"/>
      <c r="H82" s="261"/>
      <c r="I82" s="261"/>
      <c r="J82" s="261"/>
      <c r="K82" s="261"/>
      <c r="L82" s="261"/>
      <c r="M82" s="261"/>
    </row>
    <row r="83" spans="2:13" x14ac:dyDescent="0.25">
      <c r="B83" s="261"/>
      <c r="C83" s="261"/>
      <c r="D83" s="261"/>
      <c r="E83" s="261"/>
      <c r="F83" s="261"/>
      <c r="G83" s="261"/>
      <c r="H83" s="261"/>
      <c r="I83" s="261"/>
      <c r="J83" s="261"/>
      <c r="K83" s="261"/>
      <c r="L83" s="261"/>
      <c r="M83" s="261"/>
    </row>
    <row r="84" spans="2:13" x14ac:dyDescent="0.25">
      <c r="B84" s="261"/>
      <c r="C84" s="261"/>
      <c r="D84" s="261"/>
      <c r="E84" s="261"/>
      <c r="F84" s="261"/>
      <c r="G84" s="261"/>
      <c r="H84" s="261"/>
      <c r="I84" s="261"/>
      <c r="J84" s="261"/>
      <c r="K84" s="261"/>
      <c r="L84" s="261"/>
      <c r="M84" s="261"/>
    </row>
    <row r="85" spans="2:13" x14ac:dyDescent="0.25">
      <c r="B85" s="261"/>
      <c r="C85" s="261"/>
      <c r="D85" s="261"/>
      <c r="E85" s="261"/>
      <c r="F85" s="261"/>
      <c r="G85" s="261"/>
      <c r="H85" s="261"/>
      <c r="I85" s="261"/>
      <c r="J85" s="261"/>
      <c r="K85" s="261"/>
      <c r="L85" s="261"/>
      <c r="M85" s="261"/>
    </row>
    <row r="86" spans="2:13" x14ac:dyDescent="0.25">
      <c r="B86" s="261"/>
      <c r="C86" s="261"/>
      <c r="D86" s="261"/>
      <c r="E86" s="261"/>
      <c r="F86" s="261"/>
      <c r="G86" s="261"/>
      <c r="H86" s="261"/>
      <c r="I86" s="261"/>
      <c r="J86" s="261"/>
      <c r="K86" s="261"/>
      <c r="L86" s="261"/>
      <c r="M86" s="261"/>
    </row>
    <row r="87" spans="2:13" x14ac:dyDescent="0.25">
      <c r="B87" s="261"/>
      <c r="C87" s="261"/>
      <c r="D87" s="261"/>
      <c r="E87" s="261"/>
      <c r="F87" s="261"/>
      <c r="G87" s="261"/>
      <c r="H87" s="261"/>
      <c r="I87" s="261"/>
      <c r="J87" s="261"/>
      <c r="K87" s="261"/>
      <c r="L87" s="261"/>
      <c r="M87" s="261"/>
    </row>
    <row r="88" spans="2:13" x14ac:dyDescent="0.25">
      <c r="B88" s="261"/>
      <c r="C88" s="261"/>
      <c r="D88" s="261"/>
      <c r="E88" s="261"/>
      <c r="F88" s="261"/>
      <c r="G88" s="261"/>
      <c r="H88" s="261"/>
      <c r="I88" s="261"/>
      <c r="J88" s="261"/>
      <c r="K88" s="261"/>
      <c r="L88" s="261"/>
      <c r="M88" s="261"/>
    </row>
    <row r="89" spans="2:13" x14ac:dyDescent="0.25">
      <c r="B89" s="261"/>
      <c r="C89" s="261"/>
      <c r="D89" s="261"/>
      <c r="E89" s="261"/>
      <c r="F89" s="261"/>
      <c r="G89" s="261"/>
      <c r="H89" s="261"/>
      <c r="I89" s="261"/>
      <c r="J89" s="261"/>
      <c r="K89" s="261"/>
      <c r="L89" s="261"/>
      <c r="M89" s="261"/>
    </row>
    <row r="90" spans="2:13" x14ac:dyDescent="0.25">
      <c r="B90" s="261"/>
      <c r="C90" s="261"/>
      <c r="D90" s="261"/>
      <c r="E90" s="261"/>
      <c r="F90" s="261"/>
      <c r="G90" s="261"/>
      <c r="H90" s="261"/>
      <c r="I90" s="261"/>
      <c r="J90" s="261"/>
      <c r="K90" s="261"/>
      <c r="L90" s="261"/>
      <c r="M90" s="261"/>
    </row>
    <row r="91" spans="2:13" x14ac:dyDescent="0.25">
      <c r="B91" s="261"/>
      <c r="C91" s="261"/>
      <c r="D91" s="261"/>
      <c r="E91" s="261"/>
      <c r="F91" s="261"/>
      <c r="G91" s="261"/>
      <c r="H91" s="261"/>
      <c r="I91" s="261"/>
      <c r="J91" s="261"/>
      <c r="K91" s="261"/>
      <c r="L91" s="261"/>
      <c r="M91" s="261"/>
    </row>
    <row r="92" spans="2:13" x14ac:dyDescent="0.25">
      <c r="B92" s="261"/>
      <c r="C92" s="261"/>
      <c r="D92" s="261"/>
      <c r="E92" s="261"/>
      <c r="F92" s="261"/>
      <c r="G92" s="261"/>
      <c r="H92" s="261"/>
      <c r="I92" s="261"/>
      <c r="J92" s="261"/>
      <c r="K92" s="261"/>
      <c r="L92" s="261"/>
      <c r="M92" s="261"/>
    </row>
    <row r="93" spans="2:13" x14ac:dyDescent="0.25">
      <c r="B93" s="261"/>
      <c r="C93" s="261"/>
      <c r="D93" s="261"/>
      <c r="E93" s="261"/>
      <c r="F93" s="261"/>
      <c r="G93" s="261"/>
      <c r="H93" s="261"/>
      <c r="I93" s="261"/>
      <c r="J93" s="261"/>
      <c r="K93" s="261"/>
      <c r="L93" s="261"/>
      <c r="M93" s="261"/>
    </row>
    <row r="94" spans="2:13" x14ac:dyDescent="0.25">
      <c r="B94" s="261"/>
      <c r="C94" s="261"/>
      <c r="D94" s="261"/>
      <c r="E94" s="261"/>
      <c r="F94" s="261"/>
      <c r="G94" s="261"/>
      <c r="H94" s="261"/>
      <c r="I94" s="261"/>
      <c r="J94" s="261"/>
      <c r="K94" s="261"/>
      <c r="L94" s="261"/>
      <c r="M94" s="261"/>
    </row>
    <row r="95" spans="2:13" x14ac:dyDescent="0.25">
      <c r="B95" s="261"/>
      <c r="C95" s="261"/>
      <c r="D95" s="261"/>
      <c r="E95" s="261"/>
      <c r="F95" s="261"/>
      <c r="G95" s="261"/>
      <c r="H95" s="261"/>
      <c r="I95" s="261"/>
      <c r="J95" s="261"/>
      <c r="K95" s="261"/>
      <c r="L95" s="261"/>
      <c r="M95" s="261"/>
    </row>
    <row r="96" spans="2:13" x14ac:dyDescent="0.25">
      <c r="B96" s="261"/>
      <c r="C96" s="261"/>
      <c r="D96" s="261"/>
      <c r="E96" s="261"/>
      <c r="F96" s="261"/>
      <c r="G96" s="261"/>
      <c r="H96" s="261"/>
      <c r="I96" s="261"/>
      <c r="J96" s="261"/>
      <c r="K96" s="261"/>
      <c r="L96" s="261"/>
      <c r="M96" s="261"/>
    </row>
    <row r="97" spans="2:13" x14ac:dyDescent="0.25">
      <c r="B97" s="261"/>
      <c r="C97" s="261"/>
      <c r="D97" s="261"/>
      <c r="E97" s="261"/>
      <c r="F97" s="261"/>
      <c r="G97" s="261"/>
      <c r="H97" s="261"/>
      <c r="I97" s="261"/>
      <c r="J97" s="261"/>
      <c r="K97" s="261"/>
      <c r="L97" s="261"/>
      <c r="M97" s="261"/>
    </row>
    <row r="98" spans="2:13" x14ac:dyDescent="0.25">
      <c r="B98" s="261"/>
      <c r="C98" s="261"/>
      <c r="D98" s="261"/>
      <c r="E98" s="261"/>
      <c r="F98" s="261"/>
      <c r="G98" s="261"/>
      <c r="H98" s="261"/>
      <c r="I98" s="261"/>
      <c r="J98" s="261"/>
      <c r="K98" s="261"/>
      <c r="L98" s="261"/>
      <c r="M98" s="261"/>
    </row>
    <row r="99" spans="2:13" x14ac:dyDescent="0.25">
      <c r="B99" s="261"/>
      <c r="C99" s="261"/>
      <c r="D99" s="261"/>
      <c r="E99" s="261"/>
      <c r="F99" s="261"/>
      <c r="G99" s="261"/>
      <c r="H99" s="261"/>
      <c r="I99" s="261"/>
      <c r="J99" s="261"/>
      <c r="K99" s="261"/>
      <c r="L99" s="261"/>
      <c r="M99" s="261"/>
    </row>
    <row r="100" spans="2:13" x14ac:dyDescent="0.25">
      <c r="B100" s="261"/>
      <c r="C100" s="261"/>
      <c r="D100" s="261"/>
      <c r="E100" s="261"/>
      <c r="F100" s="261"/>
      <c r="G100" s="261"/>
      <c r="H100" s="261"/>
      <c r="I100" s="261"/>
      <c r="J100" s="261"/>
      <c r="K100" s="261"/>
      <c r="L100" s="261"/>
      <c r="M100" s="261"/>
    </row>
    <row r="101" spans="2:13" x14ac:dyDescent="0.25">
      <c r="B101" s="261"/>
      <c r="C101" s="261"/>
      <c r="D101" s="261"/>
      <c r="E101" s="261"/>
      <c r="F101" s="261"/>
      <c r="G101" s="261"/>
      <c r="H101" s="261"/>
      <c r="I101" s="261"/>
      <c r="J101" s="261"/>
      <c r="K101" s="261"/>
      <c r="L101" s="261"/>
      <c r="M101" s="261"/>
    </row>
    <row r="102" spans="2:13" x14ac:dyDescent="0.25">
      <c r="B102" s="261"/>
      <c r="C102" s="261"/>
      <c r="D102" s="261"/>
      <c r="E102" s="261"/>
      <c r="F102" s="261"/>
      <c r="G102" s="261"/>
      <c r="H102" s="261"/>
      <c r="I102" s="261"/>
      <c r="J102" s="261"/>
      <c r="K102" s="261"/>
      <c r="L102" s="261"/>
      <c r="M102" s="261"/>
    </row>
    <row r="103" spans="2:13" x14ac:dyDescent="0.25">
      <c r="B103" s="261"/>
      <c r="C103" s="261"/>
      <c r="D103" s="261"/>
      <c r="E103" s="261"/>
      <c r="F103" s="261"/>
      <c r="G103" s="261"/>
      <c r="H103" s="261"/>
      <c r="I103" s="261"/>
      <c r="J103" s="261"/>
      <c r="K103" s="261"/>
      <c r="L103" s="261"/>
      <c r="M103" s="261"/>
    </row>
    <row r="104" spans="2:13" x14ac:dyDescent="0.25">
      <c r="B104" s="261"/>
      <c r="C104" s="261"/>
      <c r="D104" s="261"/>
      <c r="E104" s="261"/>
      <c r="F104" s="261"/>
      <c r="G104" s="261"/>
      <c r="H104" s="261"/>
      <c r="I104" s="261"/>
      <c r="J104" s="261"/>
      <c r="K104" s="261"/>
      <c r="L104" s="261"/>
      <c r="M104" s="261"/>
    </row>
    <row r="105" spans="2:13" x14ac:dyDescent="0.25">
      <c r="B105" s="261"/>
      <c r="C105" s="261"/>
      <c r="D105" s="261"/>
      <c r="E105" s="261"/>
      <c r="F105" s="261"/>
      <c r="G105" s="261"/>
      <c r="H105" s="261"/>
      <c r="I105" s="261"/>
      <c r="J105" s="261"/>
      <c r="K105" s="261"/>
      <c r="L105" s="261"/>
      <c r="M105" s="261"/>
    </row>
    <row r="106" spans="2:13" x14ac:dyDescent="0.25">
      <c r="B106" s="261"/>
      <c r="C106" s="261"/>
      <c r="D106" s="261"/>
      <c r="E106" s="261"/>
      <c r="F106" s="261"/>
      <c r="G106" s="261"/>
      <c r="H106" s="261"/>
      <c r="I106" s="261"/>
      <c r="J106" s="261"/>
      <c r="K106" s="261"/>
      <c r="L106" s="261"/>
      <c r="M106" s="261"/>
    </row>
    <row r="107" spans="2:13" x14ac:dyDescent="0.25">
      <c r="B107" s="261"/>
      <c r="C107" s="261"/>
      <c r="D107" s="261"/>
      <c r="E107" s="261"/>
      <c r="F107" s="261"/>
      <c r="G107" s="261"/>
      <c r="H107" s="261"/>
      <c r="I107" s="261"/>
      <c r="J107" s="261"/>
      <c r="K107" s="261"/>
      <c r="L107" s="261"/>
      <c r="M107" s="261"/>
    </row>
    <row r="108" spans="2:13" x14ac:dyDescent="0.25">
      <c r="B108" s="261"/>
      <c r="C108" s="261"/>
      <c r="D108" s="261"/>
      <c r="E108" s="261"/>
      <c r="F108" s="261"/>
      <c r="G108" s="261"/>
      <c r="H108" s="261"/>
      <c r="I108" s="261"/>
      <c r="J108" s="261"/>
      <c r="K108" s="261"/>
      <c r="L108" s="261"/>
      <c r="M108" s="261"/>
    </row>
  </sheetData>
  <sheetProtection algorithmName="SHA-512" hashValue="Lcu2T6zDx5BjiPgcyYhBxFMT0J1JzncFyQtCNHN5pQ9elLJlcK1Cyho2G1rlbbhVmN3a8pQ7OgRY0Psd+L+EuA==" saltValue="7qk3A1iSpyxyk56X21b2Bw==" spinCount="100000" sheet="1" objects="1" scenarios="1"/>
  <mergeCells count="9">
    <mergeCell ref="B77:M77"/>
    <mergeCell ref="B5:F5"/>
    <mergeCell ref="B30:M75"/>
    <mergeCell ref="B7:M7"/>
    <mergeCell ref="B8:M9"/>
    <mergeCell ref="B19:M19"/>
    <mergeCell ref="B16:M17"/>
    <mergeCell ref="B22:M23"/>
    <mergeCell ref="B25:M26"/>
  </mergeCells>
  <phoneticPr fontId="7" type="noConversion"/>
  <hyperlinks>
    <hyperlink ref="B6" r:id="rId1"/>
    <hyperlink ref="B5" r:id="rId2"/>
  </hyperlinks>
  <pageMargins left="0.75" right="0.75" top="1" bottom="1" header="0.5" footer="0.5"/>
  <pageSetup scale="50" orientation="portrait"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5"/>
  <sheetViews>
    <sheetView showGridLines="0" view="pageBreakPreview" zoomScale="80" zoomScaleNormal="100" zoomScaleSheetLayoutView="80" workbookViewId="0">
      <pane xSplit="4" ySplit="9" topLeftCell="E10" activePane="bottomRight" state="frozen"/>
      <selection pane="topRight" activeCell="E1" sqref="E1"/>
      <selection pane="bottomLeft" activeCell="A10" sqref="A10"/>
      <selection pane="bottomRight" activeCell="B10" sqref="B10:B11"/>
    </sheetView>
  </sheetViews>
  <sheetFormatPr defaultColWidth="9.140625" defaultRowHeight="15" x14ac:dyDescent="0.25"/>
  <cols>
    <col min="1" max="1" width="6.28515625" style="176" customWidth="1"/>
    <col min="2" max="2" width="21.7109375" style="179" customWidth="1"/>
    <col min="3" max="3" width="9.7109375" style="179" customWidth="1"/>
    <col min="4" max="4" width="24.42578125" style="179" customWidth="1"/>
    <col min="5" max="5" width="20.28515625" style="180" customWidth="1"/>
    <col min="6" max="6" width="7.140625" style="180" hidden="1" customWidth="1"/>
    <col min="7" max="7" width="20.85546875" style="176" customWidth="1"/>
    <col min="8" max="8" width="11.42578125" style="177" customWidth="1"/>
    <col min="9" max="9" width="11" style="177" customWidth="1"/>
    <col min="10" max="10" width="14.140625" style="178" customWidth="1"/>
    <col min="11" max="11" width="14" style="176" customWidth="1"/>
    <col min="12" max="12" width="13.85546875" style="176" customWidth="1"/>
    <col min="13" max="13" width="13.5703125" style="176" customWidth="1"/>
    <col min="14" max="14" width="15.85546875" style="176" customWidth="1"/>
    <col min="15" max="15" width="14.7109375" style="176" customWidth="1"/>
    <col min="16" max="16" width="14.28515625" style="176" customWidth="1"/>
    <col min="17" max="17" width="10.42578125" style="176" customWidth="1"/>
    <col min="18" max="18" width="10.7109375" style="176" customWidth="1"/>
    <col min="19" max="20" width="15.5703125" style="176" customWidth="1"/>
    <col min="21" max="21" width="12.28515625" style="176" customWidth="1"/>
    <col min="22" max="22" width="12.85546875" style="176" customWidth="1"/>
    <col min="23" max="23" width="7.42578125" style="176" hidden="1" customWidth="1"/>
    <col min="24" max="24" width="6.85546875" style="176" hidden="1" customWidth="1"/>
    <col min="25" max="26" width="6.140625" style="176" hidden="1" customWidth="1"/>
    <col min="27" max="30" width="9.140625" style="176" hidden="1" customWidth="1"/>
    <col min="31" max="31" width="9.140625" style="176" customWidth="1"/>
    <col min="32" max="16384" width="9.140625" style="176"/>
  </cols>
  <sheetData>
    <row r="1" spans="1:31" s="135" customFormat="1" ht="21" customHeight="1" x14ac:dyDescent="0.25">
      <c r="A1" s="210" t="s">
        <v>25</v>
      </c>
      <c r="C1" s="262"/>
      <c r="D1" s="200"/>
      <c r="E1" s="136"/>
      <c r="F1" s="137"/>
      <c r="G1" s="138"/>
      <c r="H1" s="139"/>
      <c r="I1" s="140"/>
      <c r="J1" s="204">
        <v>2024</v>
      </c>
      <c r="V1" s="141"/>
    </row>
    <row r="2" spans="1:31" s="135" customFormat="1" ht="18" customHeight="1" x14ac:dyDescent="0.25">
      <c r="A2" s="142" t="s">
        <v>29</v>
      </c>
      <c r="C2" s="143" t="s">
        <v>267</v>
      </c>
      <c r="D2" s="557"/>
      <c r="E2" s="136"/>
      <c r="F2" s="144"/>
      <c r="G2" s="138"/>
      <c r="H2" s="139"/>
      <c r="I2" s="140"/>
      <c r="J2" s="204">
        <v>114</v>
      </c>
    </row>
    <row r="3" spans="1:31" s="41" customFormat="1" ht="18" customHeight="1" x14ac:dyDescent="0.25">
      <c r="A3" s="589" t="s">
        <v>270</v>
      </c>
      <c r="B3" s="590"/>
      <c r="C3" s="590"/>
      <c r="D3" s="591"/>
      <c r="E3" s="209" t="str">
        <f>P86</f>
        <v/>
      </c>
    </row>
    <row r="4" spans="1:31" s="23" customFormat="1" ht="18" customHeight="1" x14ac:dyDescent="0.2">
      <c r="A4" s="592" t="s">
        <v>89</v>
      </c>
      <c r="B4" s="593"/>
      <c r="C4" s="594"/>
      <c r="D4" s="278" t="str">
        <f>'Tabela II'!J41</f>
        <v/>
      </c>
    </row>
    <row r="5" spans="1:31" s="135" customFormat="1" ht="21" customHeight="1" x14ac:dyDescent="0.2">
      <c r="A5" s="287" t="s">
        <v>233</v>
      </c>
      <c r="B5" s="138"/>
      <c r="C5" s="145"/>
      <c r="D5" s="145"/>
      <c r="E5" s="145"/>
      <c r="F5" s="138"/>
      <c r="G5" s="138"/>
      <c r="H5" s="139"/>
      <c r="I5" s="140"/>
    </row>
    <row r="6" spans="1:31" s="135" customFormat="1" ht="6.75" customHeight="1" thickBot="1" x14ac:dyDescent="0.25">
      <c r="A6" s="388"/>
      <c r="B6" s="138"/>
      <c r="C6" s="145"/>
      <c r="D6" s="145"/>
      <c r="E6" s="145"/>
      <c r="F6" s="138"/>
      <c r="G6" s="138"/>
      <c r="H6" s="139"/>
      <c r="I6" s="140"/>
    </row>
    <row r="7" spans="1:31" s="149" customFormat="1" ht="83.25" customHeight="1" x14ac:dyDescent="0.25">
      <c r="A7" s="602" t="s">
        <v>90</v>
      </c>
      <c r="B7" s="604" t="s">
        <v>265</v>
      </c>
      <c r="C7" s="600" t="s">
        <v>180</v>
      </c>
      <c r="D7" s="600" t="s">
        <v>91</v>
      </c>
      <c r="E7" s="600" t="s">
        <v>92</v>
      </c>
      <c r="F7" s="600"/>
      <c r="G7" s="600" t="s">
        <v>186</v>
      </c>
      <c r="H7" s="606" t="s">
        <v>176</v>
      </c>
      <c r="I7" s="606"/>
      <c r="J7" s="600" t="s">
        <v>187</v>
      </c>
      <c r="K7" s="600" t="s">
        <v>266</v>
      </c>
      <c r="L7" s="600" t="s">
        <v>234</v>
      </c>
      <c r="M7" s="600" t="s">
        <v>188</v>
      </c>
      <c r="N7" s="600" t="s">
        <v>189</v>
      </c>
      <c r="O7" s="600" t="s">
        <v>268</v>
      </c>
      <c r="P7" s="600" t="s">
        <v>271</v>
      </c>
      <c r="Q7" s="585" t="s">
        <v>190</v>
      </c>
      <c r="R7" s="585"/>
      <c r="S7" s="585"/>
      <c r="T7" s="585"/>
      <c r="U7" s="585"/>
      <c r="V7" s="598" t="s">
        <v>143</v>
      </c>
      <c r="W7" s="146" t="s">
        <v>93</v>
      </c>
      <c r="X7" s="146" t="s">
        <v>94</v>
      </c>
      <c r="Y7" s="146" t="s">
        <v>95</v>
      </c>
      <c r="Z7" s="147" t="s">
        <v>96</v>
      </c>
      <c r="AA7" s="148" t="s">
        <v>236</v>
      </c>
      <c r="AB7" s="148"/>
      <c r="AC7" s="148"/>
      <c r="AD7" s="148"/>
    </row>
    <row r="8" spans="1:31" s="149" customFormat="1" ht="74.25" customHeight="1" x14ac:dyDescent="0.25">
      <c r="A8" s="603"/>
      <c r="B8" s="605"/>
      <c r="C8" s="601"/>
      <c r="D8" s="601"/>
      <c r="E8" s="601"/>
      <c r="F8" s="601"/>
      <c r="G8" s="601"/>
      <c r="H8" s="150" t="s">
        <v>97</v>
      </c>
      <c r="I8" s="150" t="s">
        <v>98</v>
      </c>
      <c r="J8" s="601"/>
      <c r="K8" s="601"/>
      <c r="L8" s="601"/>
      <c r="M8" s="601"/>
      <c r="N8" s="601"/>
      <c r="O8" s="601"/>
      <c r="P8" s="601"/>
      <c r="Q8" s="282" t="s">
        <v>144</v>
      </c>
      <c r="R8" s="282" t="s">
        <v>145</v>
      </c>
      <c r="S8" s="282" t="s">
        <v>146</v>
      </c>
      <c r="T8" s="282" t="s">
        <v>147</v>
      </c>
      <c r="U8" s="282" t="s">
        <v>148</v>
      </c>
      <c r="V8" s="599"/>
      <c r="W8" s="146"/>
      <c r="X8" s="146"/>
      <c r="Y8" s="146"/>
      <c r="Z8" s="147"/>
      <c r="AA8" s="148"/>
      <c r="AB8" s="148"/>
      <c r="AC8" s="148"/>
      <c r="AD8" s="148"/>
    </row>
    <row r="9" spans="1:31" s="384" customFormat="1" ht="13.5" customHeight="1" x14ac:dyDescent="0.2">
      <c r="A9" s="375" t="s">
        <v>0</v>
      </c>
      <c r="B9" s="376" t="s">
        <v>1</v>
      </c>
      <c r="C9" s="376" t="s">
        <v>2</v>
      </c>
      <c r="D9" s="376" t="s">
        <v>7</v>
      </c>
      <c r="E9" s="376" t="s">
        <v>21</v>
      </c>
      <c r="F9" s="376"/>
      <c r="G9" s="376" t="s">
        <v>22</v>
      </c>
      <c r="H9" s="376" t="s">
        <v>26</v>
      </c>
      <c r="I9" s="376" t="s">
        <v>87</v>
      </c>
      <c r="J9" s="376" t="s">
        <v>99</v>
      </c>
      <c r="K9" s="376" t="s">
        <v>100</v>
      </c>
      <c r="L9" s="376" t="s">
        <v>101</v>
      </c>
      <c r="M9" s="376" t="s">
        <v>102</v>
      </c>
      <c r="N9" s="376" t="s">
        <v>103</v>
      </c>
      <c r="O9" s="376" t="s">
        <v>104</v>
      </c>
      <c r="P9" s="377" t="s">
        <v>149</v>
      </c>
      <c r="Q9" s="378" t="s">
        <v>116</v>
      </c>
      <c r="R9" s="379" t="s">
        <v>117</v>
      </c>
      <c r="S9" s="379" t="s">
        <v>150</v>
      </c>
      <c r="T9" s="379" t="s">
        <v>151</v>
      </c>
      <c r="U9" s="377" t="s">
        <v>246</v>
      </c>
      <c r="V9" s="380" t="s">
        <v>181</v>
      </c>
      <c r="W9" s="381">
        <v>1</v>
      </c>
      <c r="X9" s="381">
        <v>0.9</v>
      </c>
      <c r="Y9" s="381">
        <v>0.75</v>
      </c>
      <c r="Z9" s="381">
        <v>0.7</v>
      </c>
      <c r="AA9" s="381">
        <v>0.5</v>
      </c>
      <c r="AB9" s="381">
        <v>0.35</v>
      </c>
      <c r="AC9" s="381">
        <v>0.25</v>
      </c>
      <c r="AD9" s="382" t="s">
        <v>105</v>
      </c>
      <c r="AE9" s="383"/>
    </row>
    <row r="10" spans="1:31" s="159" customFormat="1" x14ac:dyDescent="0.25">
      <c r="A10" s="607">
        <v>1</v>
      </c>
      <c r="B10" s="609"/>
      <c r="C10" s="611"/>
      <c r="D10" s="613"/>
      <c r="E10" s="150" t="s">
        <v>106</v>
      </c>
      <c r="F10" s="152"/>
      <c r="G10" s="153"/>
      <c r="H10" s="190"/>
      <c r="I10" s="190"/>
      <c r="J10" s="154">
        <v>262</v>
      </c>
      <c r="K10" s="155"/>
      <c r="L10" s="156"/>
      <c r="M10" s="156"/>
      <c r="N10" s="156"/>
      <c r="O10" s="131" t="str">
        <f t="shared" ref="O10:O12" si="0">IF(G10="","",IF(G10="Ne treba raditi na predm.",1+SUM(L10:N10),(SUM(L10:N10)/G10)))</f>
        <v/>
      </c>
      <c r="P10" s="157" t="str">
        <f>IF(K10&gt;0,IF(G10="Ne treba raditi na predm.",O10,O10*(J10/(J10-K10))),O10)</f>
        <v/>
      </c>
      <c r="Q10" s="241"/>
      <c r="R10" s="242"/>
      <c r="S10" s="242"/>
      <c r="T10" s="242"/>
      <c r="U10" s="158" t="str">
        <f>IF(Q10="","",R10/(Q10-S10))</f>
        <v/>
      </c>
      <c r="V10" s="263" t="str">
        <f>IF(P10="","",IF(C10="Ne","",IF(G10="Ne treba raditi na predm.","",IF(P10&gt;1,20,IF(U10="",IF(P10&gt;0.9,18,IF(P10&gt;0.8,16,IF(P10&gt;0.7,12,IF(P10&gt;0.6,8,IF(P10&gt;0.5,4,0))))),IF(U10&gt;0.94,20,IF(U10&gt;0.9,18,IF(U10&gt;0.8,16,IF(U10&gt;0.7,12,IF(U10&gt;0.6,8,IF(U10&gt;0.5,4,0)))))))))))</f>
        <v/>
      </c>
      <c r="W10" s="132">
        <v>0.7</v>
      </c>
      <c r="X10" s="132">
        <v>0.5</v>
      </c>
      <c r="Y10" s="132">
        <v>0.4</v>
      </c>
      <c r="Z10" s="132">
        <v>0.3</v>
      </c>
      <c r="AA10" s="151" t="s">
        <v>105</v>
      </c>
      <c r="AB10" s="146"/>
      <c r="AC10" s="148"/>
      <c r="AD10" s="148"/>
      <c r="AE10" s="148"/>
    </row>
    <row r="11" spans="1:31" s="159" customFormat="1" ht="15.75" thickBot="1" x14ac:dyDescent="0.3">
      <c r="A11" s="608"/>
      <c r="B11" s="610"/>
      <c r="C11" s="612"/>
      <c r="D11" s="614"/>
      <c r="E11" s="573"/>
      <c r="F11" s="160"/>
      <c r="G11" s="161"/>
      <c r="H11" s="191"/>
      <c r="I11" s="191"/>
      <c r="J11" s="568">
        <v>262</v>
      </c>
      <c r="K11" s="162"/>
      <c r="L11" s="163"/>
      <c r="M11" s="163"/>
      <c r="N11" s="164"/>
      <c r="O11" s="133" t="str">
        <f t="shared" si="0"/>
        <v/>
      </c>
      <c r="P11" s="165" t="str">
        <f t="shared" ref="P11:P74" si="1">IF(K11&gt;0,IF(G11="Ne treba raditi na predm.",O11,O11*(J11/(J11-K11))),O11)</f>
        <v/>
      </c>
      <c r="Q11" s="243"/>
      <c r="R11" s="244"/>
      <c r="S11" s="244"/>
      <c r="T11" s="244"/>
      <c r="U11" s="165" t="str">
        <f t="shared" ref="U11:U14" si="2">IF(Q11="","",R11/(Q11-S11))</f>
        <v/>
      </c>
      <c r="V11" s="332" t="str">
        <f>IF(P11="","",IF(C10="Ne","",IF(G11="Ne treba raditi na predm.","",IF(P11&gt;1,20,IF(U11="",IF(P11&gt;0.9,18,IF(P11&gt;0.8,16,IF(P11&gt;0.7,12,IF(P11&gt;0.6,8,IF(P11&gt;0.5,4,0))))),IF(U11&gt;0.94,20,IF(U11&gt;0.9,18,IF(U11&gt;0.8,16,IF(U11&gt;0.7,12,IF(U11&gt;0.6,8,IF(U11&gt;0.5,4,0)))))))))))</f>
        <v/>
      </c>
      <c r="W11" s="132"/>
      <c r="X11" s="132"/>
      <c r="Y11" s="132"/>
      <c r="Z11" s="132"/>
      <c r="AA11" s="151"/>
      <c r="AB11" s="146"/>
      <c r="AC11" s="148"/>
      <c r="AD11" s="148"/>
      <c r="AE11" s="148"/>
    </row>
    <row r="12" spans="1:31" s="146" customFormat="1" ht="15.75" thickTop="1" x14ac:dyDescent="0.2">
      <c r="A12" s="289">
        <v>2</v>
      </c>
      <c r="B12" s="166"/>
      <c r="C12" s="264"/>
      <c r="D12" s="555"/>
      <c r="E12" s="167"/>
      <c r="F12" s="569" t="str">
        <f t="shared" ref="F12:F76" si="3">IF(E12="Sudija",1,IF(E12="Stručni saradnik",1,IF(E12="Član VSTV-a",2,"")))</f>
        <v/>
      </c>
      <c r="G12" s="168"/>
      <c r="H12" s="190"/>
      <c r="I12" s="190"/>
      <c r="J12" s="567">
        <v>262</v>
      </c>
      <c r="K12" s="169"/>
      <c r="L12" s="170"/>
      <c r="M12" s="170"/>
      <c r="N12" s="170"/>
      <c r="O12" s="134" t="str">
        <f t="shared" si="0"/>
        <v/>
      </c>
      <c r="P12" s="157" t="str">
        <f t="shared" si="1"/>
        <v/>
      </c>
      <c r="Q12" s="245"/>
      <c r="R12" s="246"/>
      <c r="S12" s="246"/>
      <c r="T12" s="246"/>
      <c r="U12" s="157" t="str">
        <f t="shared" si="2"/>
        <v/>
      </c>
      <c r="V12" s="265" t="str">
        <f>IF(P12="","",IF(C12="Ne","",IF(G12="Ne treba raditi na predm.","",IF(P12&gt;1,40,IF(U12="",IF(P12&gt;0.9,35,IF(P12&gt;0.8,30,IF(P12&gt;0.7,20,IF(P12&gt;0.6,15,IF(P12&gt;0.5,10,0))))),IF(U12&gt;0.94,40,IF(U12&gt;0.9,35,IF(U12&gt;0.8,30,IF(U12&gt;0.7,20,IF(U12&gt;0.6,15,IF(U12&gt;0.5,10,0)))))))))))</f>
        <v/>
      </c>
      <c r="W12" s="146" t="s">
        <v>152</v>
      </c>
      <c r="X12" s="146" t="s">
        <v>153</v>
      </c>
    </row>
    <row r="13" spans="1:31" s="146" customFormat="1" x14ac:dyDescent="0.2">
      <c r="A13" s="290">
        <v>3</v>
      </c>
      <c r="B13" s="171"/>
      <c r="C13" s="264"/>
      <c r="D13" s="166"/>
      <c r="E13" s="167"/>
      <c r="F13" s="569" t="str">
        <f t="shared" si="3"/>
        <v/>
      </c>
      <c r="G13" s="168"/>
      <c r="H13" s="190"/>
      <c r="I13" s="190"/>
      <c r="J13" s="154">
        <v>262</v>
      </c>
      <c r="K13" s="169"/>
      <c r="L13" s="170"/>
      <c r="M13" s="170"/>
      <c r="N13" s="170"/>
      <c r="O13" s="131" t="str">
        <f>IF(G13="","",IF(G13="Ne treba raditi na predm.",1+SUM(L13:N13),(SUM(L13:N13)/G13)))</f>
        <v/>
      </c>
      <c r="P13" s="157" t="str">
        <f t="shared" si="1"/>
        <v/>
      </c>
      <c r="Q13" s="241"/>
      <c r="R13" s="242"/>
      <c r="S13" s="242"/>
      <c r="T13" s="242"/>
      <c r="U13" s="158" t="str">
        <f t="shared" si="2"/>
        <v/>
      </c>
      <c r="V13" s="263" t="str">
        <f t="shared" ref="V13:V76" si="4">IF(P13="","",IF(C13="Ne","",IF(G13="Ne treba raditi na predm.","",IF(P13&gt;1,40,IF(U13="",IF(P13&gt;0.9,35,IF(P13&gt;0.8,30,IF(P13&gt;0.7,20,IF(P13&gt;0.6,15,IF(P13&gt;0.5,10,0))))),IF(U13&gt;0.94,40,IF(U13&gt;0.9,35,IF(U13&gt;0.8,30,IF(U13&gt;0.7,20,IF(U13&gt;0.6,15,IF(U13&gt;0.5,10,0)))))))))))</f>
        <v/>
      </c>
    </row>
    <row r="14" spans="1:31" s="146" customFormat="1" x14ac:dyDescent="0.2">
      <c r="A14" s="290">
        <v>4</v>
      </c>
      <c r="B14" s="171"/>
      <c r="C14" s="264"/>
      <c r="D14" s="166"/>
      <c r="E14" s="167"/>
      <c r="F14" s="569" t="str">
        <f t="shared" si="3"/>
        <v/>
      </c>
      <c r="G14" s="168"/>
      <c r="H14" s="190"/>
      <c r="I14" s="190"/>
      <c r="J14" s="154">
        <v>262</v>
      </c>
      <c r="K14" s="169"/>
      <c r="L14" s="170"/>
      <c r="M14" s="170"/>
      <c r="N14" s="170"/>
      <c r="O14" s="131" t="str">
        <f t="shared" ref="O14:O77" si="5">IF(G14="","",IF(G14="Ne treba raditi na predm.",1+SUM(L14:N14),(SUM(L14:N14)/G14)))</f>
        <v/>
      </c>
      <c r="P14" s="157" t="str">
        <f t="shared" si="1"/>
        <v/>
      </c>
      <c r="Q14" s="241"/>
      <c r="R14" s="242"/>
      <c r="S14" s="242"/>
      <c r="T14" s="242"/>
      <c r="U14" s="158" t="str">
        <f t="shared" si="2"/>
        <v/>
      </c>
      <c r="V14" s="263" t="str">
        <f t="shared" si="4"/>
        <v/>
      </c>
    </row>
    <row r="15" spans="1:31" s="146" customFormat="1" x14ac:dyDescent="0.2">
      <c r="A15" s="290">
        <v>5</v>
      </c>
      <c r="B15" s="171"/>
      <c r="C15" s="333"/>
      <c r="D15" s="166"/>
      <c r="E15" s="167"/>
      <c r="F15" s="569" t="str">
        <f t="shared" si="3"/>
        <v/>
      </c>
      <c r="G15" s="168"/>
      <c r="H15" s="190"/>
      <c r="I15" s="190"/>
      <c r="J15" s="154">
        <v>262</v>
      </c>
      <c r="K15" s="169"/>
      <c r="L15" s="170"/>
      <c r="M15" s="170"/>
      <c r="N15" s="170"/>
      <c r="O15" s="131" t="str">
        <f>IF(G15="","",IF(G15="Ne treba raditi na predm.",1+SUM(L15:N15),(SUM(L15:N15)/G15)))</f>
        <v/>
      </c>
      <c r="P15" s="157" t="str">
        <f t="shared" si="1"/>
        <v/>
      </c>
      <c r="Q15" s="241"/>
      <c r="R15" s="242"/>
      <c r="S15" s="242"/>
      <c r="T15" s="242"/>
      <c r="U15" s="158" t="str">
        <f t="shared" ref="U15:U74" si="6">IF(Q15="","",R15/(Q15-S15))</f>
        <v/>
      </c>
      <c r="V15" s="263" t="str">
        <f t="shared" si="4"/>
        <v/>
      </c>
    </row>
    <row r="16" spans="1:31" s="146" customFormat="1" x14ac:dyDescent="0.2">
      <c r="A16" s="290">
        <v>6</v>
      </c>
      <c r="B16" s="171"/>
      <c r="C16" s="333"/>
      <c r="D16" s="166"/>
      <c r="E16" s="167"/>
      <c r="F16" s="569" t="str">
        <f t="shared" si="3"/>
        <v/>
      </c>
      <c r="G16" s="168"/>
      <c r="H16" s="190"/>
      <c r="I16" s="190"/>
      <c r="J16" s="154">
        <v>262</v>
      </c>
      <c r="K16" s="169"/>
      <c r="L16" s="170"/>
      <c r="M16" s="170"/>
      <c r="N16" s="170"/>
      <c r="O16" s="131" t="str">
        <f t="shared" si="5"/>
        <v/>
      </c>
      <c r="P16" s="157" t="str">
        <f t="shared" si="1"/>
        <v/>
      </c>
      <c r="Q16" s="241"/>
      <c r="R16" s="242"/>
      <c r="S16" s="242"/>
      <c r="T16" s="242"/>
      <c r="U16" s="158" t="str">
        <f t="shared" si="6"/>
        <v/>
      </c>
      <c r="V16" s="263" t="str">
        <f t="shared" si="4"/>
        <v/>
      </c>
    </row>
    <row r="17" spans="1:22" s="146" customFormat="1" x14ac:dyDescent="0.2">
      <c r="A17" s="290">
        <v>7</v>
      </c>
      <c r="B17" s="171"/>
      <c r="C17" s="333"/>
      <c r="D17" s="166"/>
      <c r="E17" s="167"/>
      <c r="F17" s="569" t="str">
        <f t="shared" si="3"/>
        <v/>
      </c>
      <c r="G17" s="168"/>
      <c r="H17" s="556"/>
      <c r="I17" s="556"/>
      <c r="J17" s="154">
        <v>262</v>
      </c>
      <c r="K17" s="169"/>
      <c r="L17" s="170"/>
      <c r="M17" s="170"/>
      <c r="N17" s="170"/>
      <c r="O17" s="131" t="str">
        <f t="shared" si="5"/>
        <v/>
      </c>
      <c r="P17" s="157" t="str">
        <f t="shared" si="1"/>
        <v/>
      </c>
      <c r="Q17" s="241"/>
      <c r="R17" s="242"/>
      <c r="S17" s="242"/>
      <c r="T17" s="242"/>
      <c r="U17" s="158" t="str">
        <f t="shared" si="6"/>
        <v/>
      </c>
      <c r="V17" s="263" t="str">
        <f t="shared" si="4"/>
        <v/>
      </c>
    </row>
    <row r="18" spans="1:22" s="146" customFormat="1" x14ac:dyDescent="0.2">
      <c r="A18" s="290">
        <v>8</v>
      </c>
      <c r="B18" s="171"/>
      <c r="C18" s="333"/>
      <c r="D18" s="166"/>
      <c r="E18" s="167"/>
      <c r="F18" s="569" t="str">
        <f t="shared" si="3"/>
        <v/>
      </c>
      <c r="G18" s="168"/>
      <c r="H18" s="190"/>
      <c r="I18" s="190"/>
      <c r="J18" s="154">
        <v>262</v>
      </c>
      <c r="K18" s="169"/>
      <c r="L18" s="170"/>
      <c r="M18" s="170"/>
      <c r="N18" s="170"/>
      <c r="O18" s="131" t="str">
        <f t="shared" si="5"/>
        <v/>
      </c>
      <c r="P18" s="157" t="str">
        <f t="shared" si="1"/>
        <v/>
      </c>
      <c r="Q18" s="241"/>
      <c r="R18" s="242"/>
      <c r="S18" s="242"/>
      <c r="T18" s="242"/>
      <c r="U18" s="158" t="str">
        <f t="shared" si="6"/>
        <v/>
      </c>
      <c r="V18" s="263" t="str">
        <f t="shared" si="4"/>
        <v/>
      </c>
    </row>
    <row r="19" spans="1:22" s="146" customFormat="1" x14ac:dyDescent="0.2">
      <c r="A19" s="290">
        <v>9</v>
      </c>
      <c r="B19" s="171"/>
      <c r="C19" s="333"/>
      <c r="D19" s="166"/>
      <c r="E19" s="167"/>
      <c r="F19" s="569" t="str">
        <f t="shared" si="3"/>
        <v/>
      </c>
      <c r="G19" s="168"/>
      <c r="H19" s="190"/>
      <c r="I19" s="190"/>
      <c r="J19" s="154">
        <v>262</v>
      </c>
      <c r="K19" s="169"/>
      <c r="L19" s="170"/>
      <c r="M19" s="170"/>
      <c r="N19" s="170"/>
      <c r="O19" s="131" t="str">
        <f t="shared" si="5"/>
        <v/>
      </c>
      <c r="P19" s="157" t="str">
        <f t="shared" si="1"/>
        <v/>
      </c>
      <c r="Q19" s="241"/>
      <c r="R19" s="242"/>
      <c r="S19" s="242"/>
      <c r="T19" s="242"/>
      <c r="U19" s="158" t="str">
        <f t="shared" si="6"/>
        <v/>
      </c>
      <c r="V19" s="263" t="str">
        <f t="shared" si="4"/>
        <v/>
      </c>
    </row>
    <row r="20" spans="1:22" s="146" customFormat="1" x14ac:dyDescent="0.2">
      <c r="A20" s="290">
        <v>10</v>
      </c>
      <c r="B20" s="171"/>
      <c r="C20" s="333"/>
      <c r="D20" s="166"/>
      <c r="E20" s="167"/>
      <c r="F20" s="569" t="str">
        <f t="shared" si="3"/>
        <v/>
      </c>
      <c r="G20" s="168"/>
      <c r="H20" s="190"/>
      <c r="I20" s="190"/>
      <c r="J20" s="154">
        <v>262</v>
      </c>
      <c r="K20" s="169"/>
      <c r="L20" s="170"/>
      <c r="M20" s="170"/>
      <c r="N20" s="170"/>
      <c r="O20" s="131" t="str">
        <f t="shared" si="5"/>
        <v/>
      </c>
      <c r="P20" s="157" t="str">
        <f t="shared" si="1"/>
        <v/>
      </c>
      <c r="Q20" s="241"/>
      <c r="R20" s="242"/>
      <c r="S20" s="242"/>
      <c r="T20" s="242"/>
      <c r="U20" s="158" t="str">
        <f t="shared" si="6"/>
        <v/>
      </c>
      <c r="V20" s="263" t="str">
        <f t="shared" si="4"/>
        <v/>
      </c>
    </row>
    <row r="21" spans="1:22" s="146" customFormat="1" x14ac:dyDescent="0.2">
      <c r="A21" s="290">
        <v>11</v>
      </c>
      <c r="B21" s="171"/>
      <c r="C21" s="333"/>
      <c r="D21" s="166"/>
      <c r="E21" s="167"/>
      <c r="F21" s="569" t="str">
        <f t="shared" si="3"/>
        <v/>
      </c>
      <c r="G21" s="168"/>
      <c r="H21" s="190"/>
      <c r="I21" s="190"/>
      <c r="J21" s="154">
        <v>262</v>
      </c>
      <c r="K21" s="169"/>
      <c r="L21" s="170"/>
      <c r="M21" s="170"/>
      <c r="N21" s="170"/>
      <c r="O21" s="131" t="str">
        <f t="shared" si="5"/>
        <v/>
      </c>
      <c r="P21" s="157" t="str">
        <f t="shared" si="1"/>
        <v/>
      </c>
      <c r="Q21" s="241"/>
      <c r="R21" s="242"/>
      <c r="S21" s="242"/>
      <c r="T21" s="242"/>
      <c r="U21" s="158" t="str">
        <f t="shared" si="6"/>
        <v/>
      </c>
      <c r="V21" s="263" t="str">
        <f t="shared" si="4"/>
        <v/>
      </c>
    </row>
    <row r="22" spans="1:22" s="146" customFormat="1" x14ac:dyDescent="0.2">
      <c r="A22" s="290">
        <v>12</v>
      </c>
      <c r="B22" s="171"/>
      <c r="C22" s="333"/>
      <c r="D22" s="166"/>
      <c r="E22" s="167"/>
      <c r="F22" s="569" t="str">
        <f t="shared" si="3"/>
        <v/>
      </c>
      <c r="G22" s="168"/>
      <c r="H22" s="190"/>
      <c r="I22" s="190"/>
      <c r="J22" s="154">
        <v>262</v>
      </c>
      <c r="K22" s="169"/>
      <c r="L22" s="170"/>
      <c r="M22" s="170"/>
      <c r="N22" s="170"/>
      <c r="O22" s="131" t="str">
        <f t="shared" si="5"/>
        <v/>
      </c>
      <c r="P22" s="157" t="str">
        <f t="shared" si="1"/>
        <v/>
      </c>
      <c r="Q22" s="241"/>
      <c r="R22" s="242"/>
      <c r="S22" s="242"/>
      <c r="T22" s="242"/>
      <c r="U22" s="158" t="str">
        <f t="shared" si="6"/>
        <v/>
      </c>
      <c r="V22" s="263" t="str">
        <f t="shared" si="4"/>
        <v/>
      </c>
    </row>
    <row r="23" spans="1:22" s="146" customFormat="1" x14ac:dyDescent="0.2">
      <c r="A23" s="290">
        <v>13</v>
      </c>
      <c r="B23" s="171"/>
      <c r="C23" s="333"/>
      <c r="D23" s="166"/>
      <c r="E23" s="167"/>
      <c r="F23" s="569" t="str">
        <f t="shared" si="3"/>
        <v/>
      </c>
      <c r="G23" s="168"/>
      <c r="H23" s="190"/>
      <c r="I23" s="190"/>
      <c r="J23" s="154">
        <v>262</v>
      </c>
      <c r="K23" s="169"/>
      <c r="L23" s="170"/>
      <c r="M23" s="170"/>
      <c r="N23" s="170"/>
      <c r="O23" s="131" t="str">
        <f t="shared" si="5"/>
        <v/>
      </c>
      <c r="P23" s="157" t="str">
        <f t="shared" si="1"/>
        <v/>
      </c>
      <c r="Q23" s="241"/>
      <c r="R23" s="242"/>
      <c r="S23" s="242"/>
      <c r="T23" s="242"/>
      <c r="U23" s="158" t="str">
        <f t="shared" si="6"/>
        <v/>
      </c>
      <c r="V23" s="263" t="str">
        <f t="shared" si="4"/>
        <v/>
      </c>
    </row>
    <row r="24" spans="1:22" s="146" customFormat="1" x14ac:dyDescent="0.2">
      <c r="A24" s="290">
        <v>14</v>
      </c>
      <c r="B24" s="171"/>
      <c r="C24" s="333"/>
      <c r="D24" s="166"/>
      <c r="E24" s="167"/>
      <c r="F24" s="569" t="str">
        <f t="shared" si="3"/>
        <v/>
      </c>
      <c r="G24" s="168"/>
      <c r="H24" s="190"/>
      <c r="I24" s="190"/>
      <c r="J24" s="154">
        <v>262</v>
      </c>
      <c r="K24" s="169"/>
      <c r="L24" s="170"/>
      <c r="M24" s="170"/>
      <c r="N24" s="170"/>
      <c r="O24" s="131" t="str">
        <f t="shared" si="5"/>
        <v/>
      </c>
      <c r="P24" s="157" t="str">
        <f t="shared" si="1"/>
        <v/>
      </c>
      <c r="Q24" s="241"/>
      <c r="R24" s="242"/>
      <c r="S24" s="242"/>
      <c r="T24" s="242"/>
      <c r="U24" s="158" t="str">
        <f t="shared" si="6"/>
        <v/>
      </c>
      <c r="V24" s="263" t="str">
        <f t="shared" si="4"/>
        <v/>
      </c>
    </row>
    <row r="25" spans="1:22" s="146" customFormat="1" x14ac:dyDescent="0.2">
      <c r="A25" s="290">
        <v>15</v>
      </c>
      <c r="B25" s="171"/>
      <c r="C25" s="333"/>
      <c r="D25" s="166"/>
      <c r="E25" s="167"/>
      <c r="F25" s="569" t="str">
        <f t="shared" si="3"/>
        <v/>
      </c>
      <c r="G25" s="168"/>
      <c r="H25" s="190"/>
      <c r="I25" s="190"/>
      <c r="J25" s="154">
        <v>262</v>
      </c>
      <c r="K25" s="169"/>
      <c r="L25" s="170"/>
      <c r="M25" s="170"/>
      <c r="N25" s="170"/>
      <c r="O25" s="131" t="str">
        <f t="shared" si="5"/>
        <v/>
      </c>
      <c r="P25" s="157" t="str">
        <f t="shared" si="1"/>
        <v/>
      </c>
      <c r="Q25" s="241"/>
      <c r="R25" s="242"/>
      <c r="S25" s="242"/>
      <c r="T25" s="242"/>
      <c r="U25" s="158" t="str">
        <f t="shared" si="6"/>
        <v/>
      </c>
      <c r="V25" s="263" t="str">
        <f t="shared" si="4"/>
        <v/>
      </c>
    </row>
    <row r="26" spans="1:22" s="146" customFormat="1" x14ac:dyDescent="0.2">
      <c r="A26" s="290">
        <v>16</v>
      </c>
      <c r="B26" s="171"/>
      <c r="C26" s="333"/>
      <c r="D26" s="166"/>
      <c r="E26" s="167"/>
      <c r="F26" s="569" t="str">
        <f t="shared" si="3"/>
        <v/>
      </c>
      <c r="G26" s="168"/>
      <c r="H26" s="190"/>
      <c r="I26" s="190"/>
      <c r="J26" s="154">
        <v>262</v>
      </c>
      <c r="K26" s="169"/>
      <c r="L26" s="170"/>
      <c r="M26" s="170"/>
      <c r="N26" s="170"/>
      <c r="O26" s="131" t="str">
        <f t="shared" si="5"/>
        <v/>
      </c>
      <c r="P26" s="157" t="str">
        <f t="shared" si="1"/>
        <v/>
      </c>
      <c r="Q26" s="241"/>
      <c r="R26" s="242"/>
      <c r="S26" s="242"/>
      <c r="T26" s="242"/>
      <c r="U26" s="158" t="str">
        <f t="shared" si="6"/>
        <v/>
      </c>
      <c r="V26" s="263" t="str">
        <f t="shared" si="4"/>
        <v/>
      </c>
    </row>
    <row r="27" spans="1:22" s="146" customFormat="1" x14ac:dyDescent="0.2">
      <c r="A27" s="290">
        <v>17</v>
      </c>
      <c r="B27" s="171"/>
      <c r="C27" s="333"/>
      <c r="D27" s="166"/>
      <c r="E27" s="167"/>
      <c r="F27" s="569" t="str">
        <f t="shared" si="3"/>
        <v/>
      </c>
      <c r="G27" s="168"/>
      <c r="H27" s="190"/>
      <c r="I27" s="190"/>
      <c r="J27" s="154">
        <v>262</v>
      </c>
      <c r="K27" s="169"/>
      <c r="L27" s="170"/>
      <c r="M27" s="170"/>
      <c r="N27" s="170"/>
      <c r="O27" s="131" t="str">
        <f t="shared" si="5"/>
        <v/>
      </c>
      <c r="P27" s="157" t="str">
        <f t="shared" si="1"/>
        <v/>
      </c>
      <c r="Q27" s="241"/>
      <c r="R27" s="242"/>
      <c r="S27" s="242"/>
      <c r="T27" s="242"/>
      <c r="U27" s="158" t="str">
        <f t="shared" si="6"/>
        <v/>
      </c>
      <c r="V27" s="263" t="str">
        <f t="shared" si="4"/>
        <v/>
      </c>
    </row>
    <row r="28" spans="1:22" s="146" customFormat="1" x14ac:dyDescent="0.2">
      <c r="A28" s="290">
        <v>18</v>
      </c>
      <c r="B28" s="171"/>
      <c r="C28" s="333"/>
      <c r="D28" s="166"/>
      <c r="E28" s="167"/>
      <c r="F28" s="569" t="str">
        <f t="shared" si="3"/>
        <v/>
      </c>
      <c r="G28" s="168"/>
      <c r="H28" s="190"/>
      <c r="I28" s="190"/>
      <c r="J28" s="154">
        <v>262</v>
      </c>
      <c r="K28" s="169"/>
      <c r="L28" s="170"/>
      <c r="M28" s="170"/>
      <c r="N28" s="170"/>
      <c r="O28" s="131" t="str">
        <f t="shared" si="5"/>
        <v/>
      </c>
      <c r="P28" s="157" t="str">
        <f t="shared" si="1"/>
        <v/>
      </c>
      <c r="Q28" s="241"/>
      <c r="R28" s="242"/>
      <c r="S28" s="242"/>
      <c r="T28" s="242"/>
      <c r="U28" s="158" t="str">
        <f t="shared" si="6"/>
        <v/>
      </c>
      <c r="V28" s="263" t="str">
        <f t="shared" si="4"/>
        <v/>
      </c>
    </row>
    <row r="29" spans="1:22" s="146" customFormat="1" x14ac:dyDescent="0.2">
      <c r="A29" s="290">
        <v>19</v>
      </c>
      <c r="B29" s="171"/>
      <c r="C29" s="333"/>
      <c r="D29" s="166"/>
      <c r="E29" s="167"/>
      <c r="F29" s="569" t="str">
        <f t="shared" si="3"/>
        <v/>
      </c>
      <c r="G29" s="168"/>
      <c r="H29" s="190"/>
      <c r="I29" s="190"/>
      <c r="J29" s="154">
        <v>262</v>
      </c>
      <c r="K29" s="169"/>
      <c r="L29" s="170"/>
      <c r="M29" s="170"/>
      <c r="N29" s="170"/>
      <c r="O29" s="131" t="str">
        <f t="shared" si="5"/>
        <v/>
      </c>
      <c r="P29" s="157" t="str">
        <f t="shared" si="1"/>
        <v/>
      </c>
      <c r="Q29" s="241"/>
      <c r="R29" s="242"/>
      <c r="S29" s="242"/>
      <c r="T29" s="242"/>
      <c r="U29" s="158" t="str">
        <f t="shared" si="6"/>
        <v/>
      </c>
      <c r="V29" s="263" t="str">
        <f t="shared" si="4"/>
        <v/>
      </c>
    </row>
    <row r="30" spans="1:22" s="146" customFormat="1" x14ac:dyDescent="0.2">
      <c r="A30" s="290">
        <v>20</v>
      </c>
      <c r="B30" s="171"/>
      <c r="C30" s="333"/>
      <c r="D30" s="166"/>
      <c r="E30" s="167"/>
      <c r="F30" s="569" t="str">
        <f t="shared" si="3"/>
        <v/>
      </c>
      <c r="G30" s="168"/>
      <c r="H30" s="190"/>
      <c r="I30" s="190"/>
      <c r="J30" s="154">
        <v>262</v>
      </c>
      <c r="K30" s="169"/>
      <c r="L30" s="170"/>
      <c r="M30" s="170"/>
      <c r="N30" s="170"/>
      <c r="O30" s="131" t="str">
        <f t="shared" si="5"/>
        <v/>
      </c>
      <c r="P30" s="157" t="str">
        <f t="shared" si="1"/>
        <v/>
      </c>
      <c r="Q30" s="241"/>
      <c r="R30" s="242"/>
      <c r="S30" s="242"/>
      <c r="T30" s="242"/>
      <c r="U30" s="158" t="str">
        <f t="shared" si="6"/>
        <v/>
      </c>
      <c r="V30" s="263" t="str">
        <f t="shared" si="4"/>
        <v/>
      </c>
    </row>
    <row r="31" spans="1:22" s="146" customFormat="1" x14ac:dyDescent="0.2">
      <c r="A31" s="290">
        <v>21</v>
      </c>
      <c r="B31" s="171"/>
      <c r="C31" s="333"/>
      <c r="D31" s="166"/>
      <c r="E31" s="167"/>
      <c r="F31" s="569" t="str">
        <f t="shared" si="3"/>
        <v/>
      </c>
      <c r="G31" s="168"/>
      <c r="H31" s="190"/>
      <c r="I31" s="190"/>
      <c r="J31" s="154">
        <v>262</v>
      </c>
      <c r="K31" s="169"/>
      <c r="L31" s="170"/>
      <c r="M31" s="170"/>
      <c r="N31" s="170"/>
      <c r="O31" s="131" t="str">
        <f t="shared" si="5"/>
        <v/>
      </c>
      <c r="P31" s="157" t="str">
        <f t="shared" si="1"/>
        <v/>
      </c>
      <c r="Q31" s="241"/>
      <c r="R31" s="242"/>
      <c r="S31" s="242"/>
      <c r="T31" s="242"/>
      <c r="U31" s="158" t="str">
        <f t="shared" si="6"/>
        <v/>
      </c>
      <c r="V31" s="263" t="str">
        <f t="shared" si="4"/>
        <v/>
      </c>
    </row>
    <row r="32" spans="1:22" s="146" customFormat="1" x14ac:dyDescent="0.2">
      <c r="A32" s="290">
        <v>22</v>
      </c>
      <c r="B32" s="171"/>
      <c r="C32" s="333"/>
      <c r="D32" s="166"/>
      <c r="E32" s="167"/>
      <c r="F32" s="569" t="str">
        <f t="shared" si="3"/>
        <v/>
      </c>
      <c r="G32" s="168"/>
      <c r="H32" s="190"/>
      <c r="I32" s="190"/>
      <c r="J32" s="154">
        <v>262</v>
      </c>
      <c r="K32" s="169"/>
      <c r="L32" s="170"/>
      <c r="M32" s="170"/>
      <c r="N32" s="170"/>
      <c r="O32" s="131" t="str">
        <f t="shared" si="5"/>
        <v/>
      </c>
      <c r="P32" s="157" t="str">
        <f t="shared" si="1"/>
        <v/>
      </c>
      <c r="Q32" s="241"/>
      <c r="R32" s="242"/>
      <c r="S32" s="242"/>
      <c r="T32" s="242"/>
      <c r="U32" s="158" t="str">
        <f t="shared" si="6"/>
        <v/>
      </c>
      <c r="V32" s="263" t="str">
        <f t="shared" si="4"/>
        <v/>
      </c>
    </row>
    <row r="33" spans="1:22" s="146" customFormat="1" x14ac:dyDescent="0.2">
      <c r="A33" s="290">
        <v>23</v>
      </c>
      <c r="B33" s="171"/>
      <c r="C33" s="333"/>
      <c r="D33" s="166"/>
      <c r="E33" s="167"/>
      <c r="F33" s="569" t="str">
        <f t="shared" si="3"/>
        <v/>
      </c>
      <c r="G33" s="168"/>
      <c r="H33" s="190"/>
      <c r="I33" s="190"/>
      <c r="J33" s="154">
        <v>262</v>
      </c>
      <c r="K33" s="169"/>
      <c r="L33" s="170"/>
      <c r="M33" s="170"/>
      <c r="N33" s="170"/>
      <c r="O33" s="131" t="str">
        <f t="shared" si="5"/>
        <v/>
      </c>
      <c r="P33" s="157" t="str">
        <f t="shared" si="1"/>
        <v/>
      </c>
      <c r="Q33" s="241"/>
      <c r="R33" s="242"/>
      <c r="S33" s="242"/>
      <c r="T33" s="242"/>
      <c r="U33" s="158" t="str">
        <f t="shared" si="6"/>
        <v/>
      </c>
      <c r="V33" s="263" t="str">
        <f t="shared" si="4"/>
        <v/>
      </c>
    </row>
    <row r="34" spans="1:22" s="146" customFormat="1" x14ac:dyDescent="0.2">
      <c r="A34" s="290">
        <v>24</v>
      </c>
      <c r="B34" s="171"/>
      <c r="C34" s="333"/>
      <c r="D34" s="166"/>
      <c r="E34" s="167"/>
      <c r="F34" s="569" t="str">
        <f t="shared" si="3"/>
        <v/>
      </c>
      <c r="G34" s="168"/>
      <c r="H34" s="190"/>
      <c r="I34" s="190"/>
      <c r="J34" s="154">
        <v>262</v>
      </c>
      <c r="K34" s="169"/>
      <c r="L34" s="170"/>
      <c r="M34" s="170"/>
      <c r="N34" s="170"/>
      <c r="O34" s="131" t="str">
        <f t="shared" si="5"/>
        <v/>
      </c>
      <c r="P34" s="157" t="str">
        <f t="shared" si="1"/>
        <v/>
      </c>
      <c r="Q34" s="241"/>
      <c r="R34" s="242"/>
      <c r="S34" s="242"/>
      <c r="T34" s="242"/>
      <c r="U34" s="158" t="str">
        <f t="shared" si="6"/>
        <v/>
      </c>
      <c r="V34" s="263" t="str">
        <f t="shared" si="4"/>
        <v/>
      </c>
    </row>
    <row r="35" spans="1:22" s="146" customFormat="1" x14ac:dyDescent="0.2">
      <c r="A35" s="290">
        <v>25</v>
      </c>
      <c r="B35" s="171"/>
      <c r="C35" s="333"/>
      <c r="D35" s="166"/>
      <c r="E35" s="167"/>
      <c r="F35" s="569" t="str">
        <f t="shared" si="3"/>
        <v/>
      </c>
      <c r="G35" s="168"/>
      <c r="H35" s="190"/>
      <c r="I35" s="190"/>
      <c r="J35" s="154">
        <v>262</v>
      </c>
      <c r="K35" s="169"/>
      <c r="L35" s="170"/>
      <c r="M35" s="170"/>
      <c r="N35" s="170"/>
      <c r="O35" s="131" t="str">
        <f t="shared" si="5"/>
        <v/>
      </c>
      <c r="P35" s="157" t="str">
        <f t="shared" si="1"/>
        <v/>
      </c>
      <c r="Q35" s="241"/>
      <c r="R35" s="242"/>
      <c r="S35" s="242"/>
      <c r="T35" s="242"/>
      <c r="U35" s="158" t="str">
        <f t="shared" si="6"/>
        <v/>
      </c>
      <c r="V35" s="263" t="str">
        <f t="shared" si="4"/>
        <v/>
      </c>
    </row>
    <row r="36" spans="1:22" s="146" customFormat="1" x14ac:dyDescent="0.2">
      <c r="A36" s="290">
        <v>26</v>
      </c>
      <c r="B36" s="171"/>
      <c r="C36" s="333"/>
      <c r="D36" s="166"/>
      <c r="E36" s="167"/>
      <c r="F36" s="569" t="str">
        <f t="shared" si="3"/>
        <v/>
      </c>
      <c r="G36" s="168"/>
      <c r="H36" s="190"/>
      <c r="I36" s="190"/>
      <c r="J36" s="154">
        <v>262</v>
      </c>
      <c r="K36" s="169"/>
      <c r="L36" s="170"/>
      <c r="M36" s="170"/>
      <c r="N36" s="170"/>
      <c r="O36" s="131" t="str">
        <f t="shared" si="5"/>
        <v/>
      </c>
      <c r="P36" s="157" t="str">
        <f t="shared" si="1"/>
        <v/>
      </c>
      <c r="Q36" s="241"/>
      <c r="R36" s="242"/>
      <c r="S36" s="242"/>
      <c r="T36" s="242"/>
      <c r="U36" s="158" t="str">
        <f t="shared" si="6"/>
        <v/>
      </c>
      <c r="V36" s="263" t="str">
        <f t="shared" si="4"/>
        <v/>
      </c>
    </row>
    <row r="37" spans="1:22" s="146" customFormat="1" x14ac:dyDescent="0.2">
      <c r="A37" s="290">
        <v>27</v>
      </c>
      <c r="B37" s="171"/>
      <c r="C37" s="333"/>
      <c r="D37" s="166"/>
      <c r="E37" s="167"/>
      <c r="F37" s="569" t="str">
        <f t="shared" si="3"/>
        <v/>
      </c>
      <c r="G37" s="168"/>
      <c r="H37" s="190"/>
      <c r="I37" s="190"/>
      <c r="J37" s="154">
        <v>262</v>
      </c>
      <c r="K37" s="169"/>
      <c r="L37" s="170"/>
      <c r="M37" s="170"/>
      <c r="N37" s="170"/>
      <c r="O37" s="131" t="str">
        <f t="shared" si="5"/>
        <v/>
      </c>
      <c r="P37" s="157" t="str">
        <f t="shared" si="1"/>
        <v/>
      </c>
      <c r="Q37" s="241"/>
      <c r="R37" s="242"/>
      <c r="S37" s="242"/>
      <c r="T37" s="242"/>
      <c r="U37" s="158" t="str">
        <f t="shared" si="6"/>
        <v/>
      </c>
      <c r="V37" s="263" t="str">
        <f t="shared" si="4"/>
        <v/>
      </c>
    </row>
    <row r="38" spans="1:22" s="146" customFormat="1" x14ac:dyDescent="0.2">
      <c r="A38" s="290">
        <v>28</v>
      </c>
      <c r="B38" s="171"/>
      <c r="C38" s="333"/>
      <c r="D38" s="166"/>
      <c r="E38" s="167"/>
      <c r="F38" s="569" t="str">
        <f t="shared" si="3"/>
        <v/>
      </c>
      <c r="G38" s="168"/>
      <c r="H38" s="190"/>
      <c r="I38" s="190"/>
      <c r="J38" s="154">
        <v>262</v>
      </c>
      <c r="K38" s="169"/>
      <c r="L38" s="170"/>
      <c r="M38" s="170"/>
      <c r="N38" s="170"/>
      <c r="O38" s="131" t="str">
        <f t="shared" si="5"/>
        <v/>
      </c>
      <c r="P38" s="157" t="str">
        <f t="shared" si="1"/>
        <v/>
      </c>
      <c r="Q38" s="241"/>
      <c r="R38" s="242"/>
      <c r="S38" s="242"/>
      <c r="T38" s="242"/>
      <c r="U38" s="158" t="str">
        <f t="shared" si="6"/>
        <v/>
      </c>
      <c r="V38" s="263" t="str">
        <f t="shared" si="4"/>
        <v/>
      </c>
    </row>
    <row r="39" spans="1:22" s="146" customFormat="1" x14ac:dyDescent="0.2">
      <c r="A39" s="290">
        <v>29</v>
      </c>
      <c r="B39" s="171"/>
      <c r="C39" s="333"/>
      <c r="D39" s="166"/>
      <c r="E39" s="167"/>
      <c r="F39" s="569" t="str">
        <f t="shared" si="3"/>
        <v/>
      </c>
      <c r="G39" s="168"/>
      <c r="H39" s="190"/>
      <c r="I39" s="190"/>
      <c r="J39" s="154">
        <v>262</v>
      </c>
      <c r="K39" s="169"/>
      <c r="L39" s="170"/>
      <c r="M39" s="170"/>
      <c r="N39" s="170"/>
      <c r="O39" s="131" t="str">
        <f t="shared" si="5"/>
        <v/>
      </c>
      <c r="P39" s="157" t="str">
        <f t="shared" si="1"/>
        <v/>
      </c>
      <c r="Q39" s="241"/>
      <c r="R39" s="242"/>
      <c r="S39" s="242"/>
      <c r="T39" s="242"/>
      <c r="U39" s="158" t="str">
        <f t="shared" si="6"/>
        <v/>
      </c>
      <c r="V39" s="263" t="str">
        <f t="shared" si="4"/>
        <v/>
      </c>
    </row>
    <row r="40" spans="1:22" s="146" customFormat="1" x14ac:dyDescent="0.2">
      <c r="A40" s="290">
        <v>30</v>
      </c>
      <c r="B40" s="171"/>
      <c r="C40" s="333"/>
      <c r="D40" s="166"/>
      <c r="E40" s="167"/>
      <c r="F40" s="569" t="str">
        <f t="shared" si="3"/>
        <v/>
      </c>
      <c r="G40" s="168"/>
      <c r="H40" s="190"/>
      <c r="I40" s="190"/>
      <c r="J40" s="154">
        <v>262</v>
      </c>
      <c r="K40" s="169"/>
      <c r="L40" s="170"/>
      <c r="M40" s="170"/>
      <c r="N40" s="170"/>
      <c r="O40" s="131" t="str">
        <f t="shared" si="5"/>
        <v/>
      </c>
      <c r="P40" s="157" t="str">
        <f t="shared" si="1"/>
        <v/>
      </c>
      <c r="Q40" s="241"/>
      <c r="R40" s="242"/>
      <c r="S40" s="242"/>
      <c r="T40" s="242"/>
      <c r="U40" s="158" t="str">
        <f t="shared" si="6"/>
        <v/>
      </c>
      <c r="V40" s="263" t="str">
        <f t="shared" si="4"/>
        <v/>
      </c>
    </row>
    <row r="41" spans="1:22" s="146" customFormat="1" x14ac:dyDescent="0.2">
      <c r="A41" s="290">
        <v>31</v>
      </c>
      <c r="B41" s="171"/>
      <c r="C41" s="333"/>
      <c r="D41" s="166"/>
      <c r="E41" s="167"/>
      <c r="F41" s="569" t="str">
        <f t="shared" si="3"/>
        <v/>
      </c>
      <c r="G41" s="168"/>
      <c r="H41" s="190"/>
      <c r="I41" s="190"/>
      <c r="J41" s="154">
        <v>262</v>
      </c>
      <c r="K41" s="169"/>
      <c r="L41" s="170"/>
      <c r="M41" s="170"/>
      <c r="N41" s="170"/>
      <c r="O41" s="131" t="str">
        <f t="shared" si="5"/>
        <v/>
      </c>
      <c r="P41" s="157" t="str">
        <f t="shared" si="1"/>
        <v/>
      </c>
      <c r="Q41" s="241"/>
      <c r="R41" s="242"/>
      <c r="S41" s="242"/>
      <c r="T41" s="242"/>
      <c r="U41" s="158" t="str">
        <f t="shared" si="6"/>
        <v/>
      </c>
      <c r="V41" s="263" t="str">
        <f t="shared" si="4"/>
        <v/>
      </c>
    </row>
    <row r="42" spans="1:22" s="146" customFormat="1" x14ac:dyDescent="0.2">
      <c r="A42" s="290">
        <v>32</v>
      </c>
      <c r="B42" s="171"/>
      <c r="C42" s="333"/>
      <c r="D42" s="166"/>
      <c r="E42" s="167"/>
      <c r="F42" s="569" t="str">
        <f t="shared" si="3"/>
        <v/>
      </c>
      <c r="G42" s="168"/>
      <c r="H42" s="190"/>
      <c r="I42" s="190"/>
      <c r="J42" s="154">
        <v>262</v>
      </c>
      <c r="K42" s="169"/>
      <c r="L42" s="170"/>
      <c r="M42" s="170"/>
      <c r="N42" s="170"/>
      <c r="O42" s="131" t="str">
        <f t="shared" si="5"/>
        <v/>
      </c>
      <c r="P42" s="157" t="str">
        <f t="shared" si="1"/>
        <v/>
      </c>
      <c r="Q42" s="241"/>
      <c r="R42" s="242"/>
      <c r="S42" s="242"/>
      <c r="T42" s="242"/>
      <c r="U42" s="158" t="str">
        <f t="shared" si="6"/>
        <v/>
      </c>
      <c r="V42" s="263" t="str">
        <f t="shared" si="4"/>
        <v/>
      </c>
    </row>
    <row r="43" spans="1:22" s="146" customFormat="1" x14ac:dyDescent="0.2">
      <c r="A43" s="290">
        <v>33</v>
      </c>
      <c r="B43" s="171"/>
      <c r="C43" s="333"/>
      <c r="D43" s="166"/>
      <c r="E43" s="167"/>
      <c r="F43" s="569" t="str">
        <f t="shared" si="3"/>
        <v/>
      </c>
      <c r="G43" s="168"/>
      <c r="H43" s="190"/>
      <c r="I43" s="190"/>
      <c r="J43" s="154">
        <v>262</v>
      </c>
      <c r="K43" s="169"/>
      <c r="L43" s="170"/>
      <c r="M43" s="170"/>
      <c r="N43" s="170"/>
      <c r="O43" s="131" t="str">
        <f t="shared" si="5"/>
        <v/>
      </c>
      <c r="P43" s="157" t="str">
        <f t="shared" si="1"/>
        <v/>
      </c>
      <c r="Q43" s="241"/>
      <c r="R43" s="242"/>
      <c r="S43" s="242"/>
      <c r="T43" s="242"/>
      <c r="U43" s="158" t="str">
        <f t="shared" si="6"/>
        <v/>
      </c>
      <c r="V43" s="263" t="str">
        <f t="shared" si="4"/>
        <v/>
      </c>
    </row>
    <row r="44" spans="1:22" s="146" customFormat="1" x14ac:dyDescent="0.2">
      <c r="A44" s="290">
        <v>34</v>
      </c>
      <c r="B44" s="171"/>
      <c r="C44" s="333"/>
      <c r="D44" s="166"/>
      <c r="E44" s="167"/>
      <c r="F44" s="569" t="str">
        <f t="shared" si="3"/>
        <v/>
      </c>
      <c r="G44" s="168"/>
      <c r="H44" s="190"/>
      <c r="I44" s="190"/>
      <c r="J44" s="154">
        <v>262</v>
      </c>
      <c r="K44" s="169"/>
      <c r="L44" s="170"/>
      <c r="M44" s="170"/>
      <c r="N44" s="170"/>
      <c r="O44" s="131" t="str">
        <f t="shared" si="5"/>
        <v/>
      </c>
      <c r="P44" s="157" t="str">
        <f t="shared" si="1"/>
        <v/>
      </c>
      <c r="Q44" s="241"/>
      <c r="R44" s="242"/>
      <c r="S44" s="242"/>
      <c r="T44" s="242"/>
      <c r="U44" s="158" t="str">
        <f t="shared" si="6"/>
        <v/>
      </c>
      <c r="V44" s="263" t="str">
        <f t="shared" si="4"/>
        <v/>
      </c>
    </row>
    <row r="45" spans="1:22" s="146" customFormat="1" x14ac:dyDescent="0.2">
      <c r="A45" s="290">
        <v>35</v>
      </c>
      <c r="B45" s="171"/>
      <c r="C45" s="333"/>
      <c r="D45" s="166"/>
      <c r="E45" s="167"/>
      <c r="F45" s="569" t="str">
        <f t="shared" si="3"/>
        <v/>
      </c>
      <c r="G45" s="168"/>
      <c r="H45" s="190"/>
      <c r="I45" s="190"/>
      <c r="J45" s="154">
        <v>262</v>
      </c>
      <c r="K45" s="169"/>
      <c r="L45" s="170"/>
      <c r="M45" s="170"/>
      <c r="N45" s="170"/>
      <c r="O45" s="131" t="str">
        <f t="shared" si="5"/>
        <v/>
      </c>
      <c r="P45" s="157" t="str">
        <f t="shared" si="1"/>
        <v/>
      </c>
      <c r="Q45" s="241"/>
      <c r="R45" s="242"/>
      <c r="S45" s="242"/>
      <c r="T45" s="242"/>
      <c r="U45" s="158" t="str">
        <f t="shared" si="6"/>
        <v/>
      </c>
      <c r="V45" s="263" t="str">
        <f t="shared" si="4"/>
        <v/>
      </c>
    </row>
    <row r="46" spans="1:22" s="146" customFormat="1" x14ac:dyDescent="0.2">
      <c r="A46" s="290">
        <v>36</v>
      </c>
      <c r="B46" s="171"/>
      <c r="C46" s="333"/>
      <c r="D46" s="166"/>
      <c r="E46" s="167"/>
      <c r="F46" s="569" t="str">
        <f t="shared" si="3"/>
        <v/>
      </c>
      <c r="G46" s="168"/>
      <c r="H46" s="190"/>
      <c r="I46" s="190"/>
      <c r="J46" s="154">
        <v>262</v>
      </c>
      <c r="K46" s="169"/>
      <c r="L46" s="170"/>
      <c r="M46" s="170"/>
      <c r="N46" s="170"/>
      <c r="O46" s="131" t="str">
        <f t="shared" si="5"/>
        <v/>
      </c>
      <c r="P46" s="157" t="str">
        <f t="shared" si="1"/>
        <v/>
      </c>
      <c r="Q46" s="241"/>
      <c r="R46" s="242"/>
      <c r="S46" s="242"/>
      <c r="T46" s="242"/>
      <c r="U46" s="158" t="str">
        <f t="shared" si="6"/>
        <v/>
      </c>
      <c r="V46" s="263" t="str">
        <f t="shared" si="4"/>
        <v/>
      </c>
    </row>
    <row r="47" spans="1:22" s="146" customFormat="1" x14ac:dyDescent="0.2">
      <c r="A47" s="290">
        <v>37</v>
      </c>
      <c r="B47" s="171"/>
      <c r="C47" s="333"/>
      <c r="D47" s="166"/>
      <c r="E47" s="167"/>
      <c r="F47" s="569" t="str">
        <f t="shared" si="3"/>
        <v/>
      </c>
      <c r="G47" s="168"/>
      <c r="H47" s="190"/>
      <c r="I47" s="190"/>
      <c r="J47" s="154">
        <v>262</v>
      </c>
      <c r="K47" s="169"/>
      <c r="L47" s="170"/>
      <c r="M47" s="170"/>
      <c r="N47" s="170"/>
      <c r="O47" s="131" t="str">
        <f t="shared" si="5"/>
        <v/>
      </c>
      <c r="P47" s="157" t="str">
        <f t="shared" si="1"/>
        <v/>
      </c>
      <c r="Q47" s="241"/>
      <c r="R47" s="242"/>
      <c r="S47" s="242"/>
      <c r="T47" s="242"/>
      <c r="U47" s="158" t="str">
        <f t="shared" si="6"/>
        <v/>
      </c>
      <c r="V47" s="263" t="str">
        <f t="shared" si="4"/>
        <v/>
      </c>
    </row>
    <row r="48" spans="1:22" s="146" customFormat="1" x14ac:dyDescent="0.2">
      <c r="A48" s="290">
        <v>38</v>
      </c>
      <c r="B48" s="171"/>
      <c r="C48" s="333"/>
      <c r="D48" s="166"/>
      <c r="E48" s="167"/>
      <c r="F48" s="569" t="str">
        <f t="shared" si="3"/>
        <v/>
      </c>
      <c r="G48" s="168"/>
      <c r="H48" s="190"/>
      <c r="I48" s="190"/>
      <c r="J48" s="154">
        <v>262</v>
      </c>
      <c r="K48" s="169"/>
      <c r="L48" s="170"/>
      <c r="M48" s="170"/>
      <c r="N48" s="170"/>
      <c r="O48" s="131" t="str">
        <f t="shared" si="5"/>
        <v/>
      </c>
      <c r="P48" s="157" t="str">
        <f t="shared" si="1"/>
        <v/>
      </c>
      <c r="Q48" s="241"/>
      <c r="R48" s="242"/>
      <c r="S48" s="242"/>
      <c r="T48" s="242"/>
      <c r="U48" s="158" t="str">
        <f t="shared" si="6"/>
        <v/>
      </c>
      <c r="V48" s="263" t="str">
        <f t="shared" si="4"/>
        <v/>
      </c>
    </row>
    <row r="49" spans="1:22" s="146" customFormat="1" x14ac:dyDescent="0.2">
      <c r="A49" s="290">
        <v>39</v>
      </c>
      <c r="B49" s="171"/>
      <c r="C49" s="333"/>
      <c r="D49" s="166"/>
      <c r="E49" s="167"/>
      <c r="F49" s="569" t="str">
        <f t="shared" si="3"/>
        <v/>
      </c>
      <c r="G49" s="168"/>
      <c r="H49" s="190"/>
      <c r="I49" s="190"/>
      <c r="J49" s="154">
        <v>262</v>
      </c>
      <c r="K49" s="169"/>
      <c r="L49" s="170"/>
      <c r="M49" s="170"/>
      <c r="N49" s="170"/>
      <c r="O49" s="131" t="str">
        <f t="shared" si="5"/>
        <v/>
      </c>
      <c r="P49" s="157" t="str">
        <f t="shared" si="1"/>
        <v/>
      </c>
      <c r="Q49" s="241"/>
      <c r="R49" s="242"/>
      <c r="S49" s="242"/>
      <c r="T49" s="242"/>
      <c r="U49" s="158" t="str">
        <f t="shared" si="6"/>
        <v/>
      </c>
      <c r="V49" s="263" t="str">
        <f t="shared" si="4"/>
        <v/>
      </c>
    </row>
    <row r="50" spans="1:22" s="146" customFormat="1" x14ac:dyDescent="0.2">
      <c r="A50" s="290">
        <v>40</v>
      </c>
      <c r="B50" s="171"/>
      <c r="C50" s="333"/>
      <c r="D50" s="166"/>
      <c r="E50" s="167"/>
      <c r="F50" s="569" t="str">
        <f t="shared" si="3"/>
        <v/>
      </c>
      <c r="G50" s="168"/>
      <c r="H50" s="190"/>
      <c r="I50" s="190"/>
      <c r="J50" s="154">
        <v>262</v>
      </c>
      <c r="K50" s="169"/>
      <c r="L50" s="170"/>
      <c r="M50" s="170"/>
      <c r="N50" s="170"/>
      <c r="O50" s="131" t="str">
        <f t="shared" si="5"/>
        <v/>
      </c>
      <c r="P50" s="157" t="str">
        <f t="shared" si="1"/>
        <v/>
      </c>
      <c r="Q50" s="241"/>
      <c r="R50" s="242"/>
      <c r="S50" s="242"/>
      <c r="T50" s="242"/>
      <c r="U50" s="158" t="str">
        <f t="shared" si="6"/>
        <v/>
      </c>
      <c r="V50" s="263" t="str">
        <f t="shared" si="4"/>
        <v/>
      </c>
    </row>
    <row r="51" spans="1:22" s="146" customFormat="1" x14ac:dyDescent="0.2">
      <c r="A51" s="290">
        <v>41</v>
      </c>
      <c r="B51" s="171"/>
      <c r="C51" s="333"/>
      <c r="D51" s="166"/>
      <c r="E51" s="167"/>
      <c r="F51" s="569" t="str">
        <f t="shared" si="3"/>
        <v/>
      </c>
      <c r="G51" s="168"/>
      <c r="H51" s="190"/>
      <c r="I51" s="190"/>
      <c r="J51" s="154">
        <v>262</v>
      </c>
      <c r="K51" s="169"/>
      <c r="L51" s="170"/>
      <c r="M51" s="170"/>
      <c r="N51" s="170"/>
      <c r="O51" s="131" t="str">
        <f t="shared" si="5"/>
        <v/>
      </c>
      <c r="P51" s="157" t="str">
        <f t="shared" si="1"/>
        <v/>
      </c>
      <c r="Q51" s="241"/>
      <c r="R51" s="242"/>
      <c r="S51" s="242"/>
      <c r="T51" s="242"/>
      <c r="U51" s="158" t="str">
        <f t="shared" si="6"/>
        <v/>
      </c>
      <c r="V51" s="263" t="str">
        <f t="shared" si="4"/>
        <v/>
      </c>
    </row>
    <row r="52" spans="1:22" s="146" customFormat="1" x14ac:dyDescent="0.2">
      <c r="A52" s="290">
        <v>42</v>
      </c>
      <c r="B52" s="171"/>
      <c r="C52" s="333"/>
      <c r="D52" s="166"/>
      <c r="E52" s="167"/>
      <c r="F52" s="569" t="str">
        <f t="shared" si="3"/>
        <v/>
      </c>
      <c r="G52" s="168"/>
      <c r="H52" s="190"/>
      <c r="I52" s="190"/>
      <c r="J52" s="154">
        <v>262</v>
      </c>
      <c r="K52" s="169"/>
      <c r="L52" s="170"/>
      <c r="M52" s="170"/>
      <c r="N52" s="170"/>
      <c r="O52" s="131" t="str">
        <f t="shared" si="5"/>
        <v/>
      </c>
      <c r="P52" s="157" t="str">
        <f t="shared" si="1"/>
        <v/>
      </c>
      <c r="Q52" s="241"/>
      <c r="R52" s="242"/>
      <c r="S52" s="242"/>
      <c r="T52" s="242"/>
      <c r="U52" s="158" t="str">
        <f t="shared" si="6"/>
        <v/>
      </c>
      <c r="V52" s="263" t="str">
        <f t="shared" si="4"/>
        <v/>
      </c>
    </row>
    <row r="53" spans="1:22" s="146" customFormat="1" x14ac:dyDescent="0.2">
      <c r="A53" s="290">
        <v>43</v>
      </c>
      <c r="B53" s="171"/>
      <c r="C53" s="333"/>
      <c r="D53" s="166"/>
      <c r="E53" s="167"/>
      <c r="F53" s="569" t="str">
        <f t="shared" si="3"/>
        <v/>
      </c>
      <c r="G53" s="168"/>
      <c r="H53" s="190"/>
      <c r="I53" s="190"/>
      <c r="J53" s="154">
        <v>262</v>
      </c>
      <c r="K53" s="169"/>
      <c r="L53" s="170"/>
      <c r="M53" s="170"/>
      <c r="N53" s="170"/>
      <c r="O53" s="131" t="str">
        <f t="shared" si="5"/>
        <v/>
      </c>
      <c r="P53" s="157" t="str">
        <f t="shared" si="1"/>
        <v/>
      </c>
      <c r="Q53" s="241"/>
      <c r="R53" s="242"/>
      <c r="S53" s="242"/>
      <c r="T53" s="242"/>
      <c r="U53" s="158" t="str">
        <f t="shared" si="6"/>
        <v/>
      </c>
      <c r="V53" s="263" t="str">
        <f t="shared" si="4"/>
        <v/>
      </c>
    </row>
    <row r="54" spans="1:22" s="146" customFormat="1" x14ac:dyDescent="0.2">
      <c r="A54" s="290">
        <v>44</v>
      </c>
      <c r="B54" s="171"/>
      <c r="C54" s="333"/>
      <c r="D54" s="166"/>
      <c r="E54" s="167"/>
      <c r="F54" s="569" t="str">
        <f t="shared" si="3"/>
        <v/>
      </c>
      <c r="G54" s="168"/>
      <c r="H54" s="190"/>
      <c r="I54" s="190"/>
      <c r="J54" s="154">
        <v>262</v>
      </c>
      <c r="K54" s="169"/>
      <c r="L54" s="170"/>
      <c r="M54" s="170"/>
      <c r="N54" s="170"/>
      <c r="O54" s="131" t="str">
        <f t="shared" si="5"/>
        <v/>
      </c>
      <c r="P54" s="157" t="str">
        <f t="shared" si="1"/>
        <v/>
      </c>
      <c r="Q54" s="241"/>
      <c r="R54" s="242"/>
      <c r="S54" s="242"/>
      <c r="T54" s="242"/>
      <c r="U54" s="158" t="str">
        <f t="shared" si="6"/>
        <v/>
      </c>
      <c r="V54" s="263" t="str">
        <f t="shared" si="4"/>
        <v/>
      </c>
    </row>
    <row r="55" spans="1:22" s="146" customFormat="1" x14ac:dyDescent="0.2">
      <c r="A55" s="290">
        <v>45</v>
      </c>
      <c r="B55" s="171"/>
      <c r="C55" s="333"/>
      <c r="D55" s="166"/>
      <c r="E55" s="167"/>
      <c r="F55" s="569" t="str">
        <f t="shared" si="3"/>
        <v/>
      </c>
      <c r="G55" s="168"/>
      <c r="H55" s="190"/>
      <c r="I55" s="190"/>
      <c r="J55" s="154">
        <v>262</v>
      </c>
      <c r="K55" s="169"/>
      <c r="L55" s="170"/>
      <c r="M55" s="170"/>
      <c r="N55" s="170"/>
      <c r="O55" s="131" t="str">
        <f t="shared" si="5"/>
        <v/>
      </c>
      <c r="P55" s="157" t="str">
        <f t="shared" si="1"/>
        <v/>
      </c>
      <c r="Q55" s="241"/>
      <c r="R55" s="242"/>
      <c r="S55" s="242"/>
      <c r="T55" s="242"/>
      <c r="U55" s="158" t="str">
        <f t="shared" si="6"/>
        <v/>
      </c>
      <c r="V55" s="263" t="str">
        <f t="shared" si="4"/>
        <v/>
      </c>
    </row>
    <row r="56" spans="1:22" s="146" customFormat="1" x14ac:dyDescent="0.2">
      <c r="A56" s="290">
        <v>46</v>
      </c>
      <c r="B56" s="171"/>
      <c r="C56" s="333"/>
      <c r="D56" s="166"/>
      <c r="E56" s="167"/>
      <c r="F56" s="569" t="str">
        <f t="shared" si="3"/>
        <v/>
      </c>
      <c r="G56" s="168"/>
      <c r="H56" s="190"/>
      <c r="I56" s="190"/>
      <c r="J56" s="154">
        <v>262</v>
      </c>
      <c r="K56" s="169"/>
      <c r="L56" s="170"/>
      <c r="M56" s="170"/>
      <c r="N56" s="170"/>
      <c r="O56" s="131" t="str">
        <f t="shared" si="5"/>
        <v/>
      </c>
      <c r="P56" s="157" t="str">
        <f t="shared" si="1"/>
        <v/>
      </c>
      <c r="Q56" s="241"/>
      <c r="R56" s="242"/>
      <c r="S56" s="242"/>
      <c r="T56" s="242"/>
      <c r="U56" s="158" t="str">
        <f t="shared" si="6"/>
        <v/>
      </c>
      <c r="V56" s="263" t="str">
        <f t="shared" si="4"/>
        <v/>
      </c>
    </row>
    <row r="57" spans="1:22" s="146" customFormat="1" x14ac:dyDescent="0.2">
      <c r="A57" s="290">
        <v>47</v>
      </c>
      <c r="B57" s="171"/>
      <c r="C57" s="333"/>
      <c r="D57" s="166"/>
      <c r="E57" s="167"/>
      <c r="F57" s="569" t="str">
        <f t="shared" si="3"/>
        <v/>
      </c>
      <c r="G57" s="168"/>
      <c r="H57" s="190"/>
      <c r="I57" s="190"/>
      <c r="J57" s="154">
        <v>262</v>
      </c>
      <c r="K57" s="169"/>
      <c r="L57" s="170"/>
      <c r="M57" s="170"/>
      <c r="N57" s="170"/>
      <c r="O57" s="131" t="str">
        <f t="shared" si="5"/>
        <v/>
      </c>
      <c r="P57" s="157" t="str">
        <f t="shared" si="1"/>
        <v/>
      </c>
      <c r="Q57" s="241"/>
      <c r="R57" s="242"/>
      <c r="S57" s="242"/>
      <c r="T57" s="242"/>
      <c r="U57" s="158" t="str">
        <f t="shared" si="6"/>
        <v/>
      </c>
      <c r="V57" s="263" t="str">
        <f t="shared" si="4"/>
        <v/>
      </c>
    </row>
    <row r="58" spans="1:22" s="146" customFormat="1" x14ac:dyDescent="0.2">
      <c r="A58" s="290">
        <v>48</v>
      </c>
      <c r="B58" s="171"/>
      <c r="C58" s="333"/>
      <c r="D58" s="166"/>
      <c r="E58" s="167"/>
      <c r="F58" s="569" t="str">
        <f t="shared" si="3"/>
        <v/>
      </c>
      <c r="G58" s="168"/>
      <c r="H58" s="190"/>
      <c r="I58" s="190"/>
      <c r="J58" s="154">
        <v>262</v>
      </c>
      <c r="K58" s="169"/>
      <c r="L58" s="170"/>
      <c r="M58" s="170"/>
      <c r="N58" s="170"/>
      <c r="O58" s="131" t="str">
        <f t="shared" si="5"/>
        <v/>
      </c>
      <c r="P58" s="157" t="str">
        <f t="shared" si="1"/>
        <v/>
      </c>
      <c r="Q58" s="241"/>
      <c r="R58" s="242"/>
      <c r="S58" s="242"/>
      <c r="T58" s="242"/>
      <c r="U58" s="158" t="str">
        <f t="shared" si="6"/>
        <v/>
      </c>
      <c r="V58" s="263" t="str">
        <f t="shared" si="4"/>
        <v/>
      </c>
    </row>
    <row r="59" spans="1:22" s="146" customFormat="1" x14ac:dyDescent="0.2">
      <c r="A59" s="290">
        <v>49</v>
      </c>
      <c r="B59" s="171"/>
      <c r="C59" s="333"/>
      <c r="D59" s="166"/>
      <c r="E59" s="167"/>
      <c r="F59" s="569" t="str">
        <f t="shared" si="3"/>
        <v/>
      </c>
      <c r="G59" s="168"/>
      <c r="H59" s="190"/>
      <c r="I59" s="190"/>
      <c r="J59" s="154">
        <v>262</v>
      </c>
      <c r="K59" s="169"/>
      <c r="L59" s="170"/>
      <c r="M59" s="170"/>
      <c r="N59" s="170"/>
      <c r="O59" s="131" t="str">
        <f t="shared" si="5"/>
        <v/>
      </c>
      <c r="P59" s="157" t="str">
        <f t="shared" si="1"/>
        <v/>
      </c>
      <c r="Q59" s="241"/>
      <c r="R59" s="242"/>
      <c r="S59" s="242"/>
      <c r="T59" s="242"/>
      <c r="U59" s="158" t="str">
        <f t="shared" si="6"/>
        <v/>
      </c>
      <c r="V59" s="263" t="str">
        <f t="shared" si="4"/>
        <v/>
      </c>
    </row>
    <row r="60" spans="1:22" s="146" customFormat="1" x14ac:dyDescent="0.2">
      <c r="A60" s="290">
        <v>50</v>
      </c>
      <c r="B60" s="171"/>
      <c r="C60" s="333"/>
      <c r="D60" s="166"/>
      <c r="E60" s="167"/>
      <c r="F60" s="569" t="str">
        <f t="shared" si="3"/>
        <v/>
      </c>
      <c r="G60" s="168"/>
      <c r="H60" s="190"/>
      <c r="I60" s="190"/>
      <c r="J60" s="154">
        <v>262</v>
      </c>
      <c r="K60" s="169"/>
      <c r="L60" s="170"/>
      <c r="M60" s="170"/>
      <c r="N60" s="170"/>
      <c r="O60" s="131" t="str">
        <f t="shared" si="5"/>
        <v/>
      </c>
      <c r="P60" s="157" t="str">
        <f t="shared" si="1"/>
        <v/>
      </c>
      <c r="Q60" s="241"/>
      <c r="R60" s="242"/>
      <c r="S60" s="242"/>
      <c r="T60" s="242"/>
      <c r="U60" s="158" t="str">
        <f t="shared" si="6"/>
        <v/>
      </c>
      <c r="V60" s="263" t="str">
        <f t="shared" si="4"/>
        <v/>
      </c>
    </row>
    <row r="61" spans="1:22" s="146" customFormat="1" x14ac:dyDescent="0.2">
      <c r="A61" s="290">
        <v>51</v>
      </c>
      <c r="B61" s="171"/>
      <c r="C61" s="333"/>
      <c r="D61" s="166"/>
      <c r="E61" s="167"/>
      <c r="F61" s="569" t="str">
        <f t="shared" si="3"/>
        <v/>
      </c>
      <c r="G61" s="168"/>
      <c r="H61" s="190"/>
      <c r="I61" s="190"/>
      <c r="J61" s="154">
        <v>262</v>
      </c>
      <c r="K61" s="169"/>
      <c r="L61" s="170"/>
      <c r="M61" s="170"/>
      <c r="N61" s="170"/>
      <c r="O61" s="131" t="str">
        <f t="shared" si="5"/>
        <v/>
      </c>
      <c r="P61" s="157" t="str">
        <f t="shared" si="1"/>
        <v/>
      </c>
      <c r="Q61" s="241"/>
      <c r="R61" s="242"/>
      <c r="S61" s="242"/>
      <c r="T61" s="242"/>
      <c r="U61" s="158" t="str">
        <f t="shared" si="6"/>
        <v/>
      </c>
      <c r="V61" s="263" t="str">
        <f t="shared" si="4"/>
        <v/>
      </c>
    </row>
    <row r="62" spans="1:22" s="146" customFormat="1" x14ac:dyDescent="0.2">
      <c r="A62" s="290">
        <v>52</v>
      </c>
      <c r="B62" s="171"/>
      <c r="C62" s="333"/>
      <c r="D62" s="166"/>
      <c r="E62" s="167"/>
      <c r="F62" s="569" t="str">
        <f t="shared" si="3"/>
        <v/>
      </c>
      <c r="G62" s="168"/>
      <c r="H62" s="190"/>
      <c r="I62" s="190"/>
      <c r="J62" s="154">
        <v>262</v>
      </c>
      <c r="K62" s="169"/>
      <c r="L62" s="170"/>
      <c r="M62" s="170"/>
      <c r="N62" s="170"/>
      <c r="O62" s="131" t="str">
        <f t="shared" si="5"/>
        <v/>
      </c>
      <c r="P62" s="157" t="str">
        <f t="shared" si="1"/>
        <v/>
      </c>
      <c r="Q62" s="241"/>
      <c r="R62" s="242"/>
      <c r="S62" s="242"/>
      <c r="T62" s="242"/>
      <c r="U62" s="158" t="str">
        <f t="shared" si="6"/>
        <v/>
      </c>
      <c r="V62" s="263" t="str">
        <f t="shared" si="4"/>
        <v/>
      </c>
    </row>
    <row r="63" spans="1:22" s="146" customFormat="1" x14ac:dyDescent="0.2">
      <c r="A63" s="290">
        <v>53</v>
      </c>
      <c r="B63" s="171"/>
      <c r="C63" s="333"/>
      <c r="D63" s="166"/>
      <c r="E63" s="167"/>
      <c r="F63" s="569" t="str">
        <f t="shared" si="3"/>
        <v/>
      </c>
      <c r="G63" s="168"/>
      <c r="H63" s="190"/>
      <c r="I63" s="190"/>
      <c r="J63" s="154">
        <v>262</v>
      </c>
      <c r="K63" s="169"/>
      <c r="L63" s="170"/>
      <c r="M63" s="170"/>
      <c r="N63" s="170"/>
      <c r="O63" s="131" t="str">
        <f t="shared" si="5"/>
        <v/>
      </c>
      <c r="P63" s="157" t="str">
        <f t="shared" si="1"/>
        <v/>
      </c>
      <c r="Q63" s="241"/>
      <c r="R63" s="242"/>
      <c r="S63" s="242"/>
      <c r="T63" s="242"/>
      <c r="U63" s="158" t="str">
        <f t="shared" si="6"/>
        <v/>
      </c>
      <c r="V63" s="263" t="str">
        <f t="shared" si="4"/>
        <v/>
      </c>
    </row>
    <row r="64" spans="1:22" s="146" customFormat="1" x14ac:dyDescent="0.2">
      <c r="A64" s="290">
        <v>54</v>
      </c>
      <c r="B64" s="171"/>
      <c r="C64" s="333"/>
      <c r="D64" s="166"/>
      <c r="E64" s="167"/>
      <c r="F64" s="569" t="str">
        <f t="shared" si="3"/>
        <v/>
      </c>
      <c r="G64" s="168"/>
      <c r="H64" s="190"/>
      <c r="I64" s="190"/>
      <c r="J64" s="154">
        <v>262</v>
      </c>
      <c r="K64" s="169"/>
      <c r="L64" s="170"/>
      <c r="M64" s="170"/>
      <c r="N64" s="170"/>
      <c r="O64" s="131" t="str">
        <f t="shared" si="5"/>
        <v/>
      </c>
      <c r="P64" s="157" t="str">
        <f t="shared" si="1"/>
        <v/>
      </c>
      <c r="Q64" s="241"/>
      <c r="R64" s="242"/>
      <c r="S64" s="242"/>
      <c r="T64" s="242"/>
      <c r="U64" s="158" t="str">
        <f t="shared" si="6"/>
        <v/>
      </c>
      <c r="V64" s="263" t="str">
        <f t="shared" si="4"/>
        <v/>
      </c>
    </row>
    <row r="65" spans="1:24" s="146" customFormat="1" x14ac:dyDescent="0.2">
      <c r="A65" s="290">
        <v>55</v>
      </c>
      <c r="B65" s="171"/>
      <c r="C65" s="333"/>
      <c r="D65" s="166"/>
      <c r="E65" s="167"/>
      <c r="F65" s="569" t="str">
        <f t="shared" si="3"/>
        <v/>
      </c>
      <c r="G65" s="168"/>
      <c r="H65" s="190"/>
      <c r="I65" s="190"/>
      <c r="J65" s="154">
        <v>262</v>
      </c>
      <c r="K65" s="169"/>
      <c r="L65" s="170"/>
      <c r="M65" s="170"/>
      <c r="N65" s="170"/>
      <c r="O65" s="131" t="str">
        <f t="shared" si="5"/>
        <v/>
      </c>
      <c r="P65" s="157" t="str">
        <f t="shared" si="1"/>
        <v/>
      </c>
      <c r="Q65" s="241"/>
      <c r="R65" s="242"/>
      <c r="S65" s="242"/>
      <c r="T65" s="242"/>
      <c r="U65" s="158" t="str">
        <f t="shared" si="6"/>
        <v/>
      </c>
      <c r="V65" s="263" t="str">
        <f t="shared" si="4"/>
        <v/>
      </c>
    </row>
    <row r="66" spans="1:24" s="146" customFormat="1" x14ac:dyDescent="0.2">
      <c r="A66" s="290">
        <v>56</v>
      </c>
      <c r="B66" s="171"/>
      <c r="C66" s="333"/>
      <c r="D66" s="166"/>
      <c r="E66" s="167"/>
      <c r="F66" s="569" t="str">
        <f t="shared" si="3"/>
        <v/>
      </c>
      <c r="G66" s="168"/>
      <c r="H66" s="190"/>
      <c r="I66" s="190"/>
      <c r="J66" s="154">
        <v>262</v>
      </c>
      <c r="K66" s="169"/>
      <c r="L66" s="170"/>
      <c r="M66" s="170"/>
      <c r="N66" s="170"/>
      <c r="O66" s="131" t="str">
        <f t="shared" si="5"/>
        <v/>
      </c>
      <c r="P66" s="157" t="str">
        <f t="shared" si="1"/>
        <v/>
      </c>
      <c r="Q66" s="241"/>
      <c r="R66" s="242"/>
      <c r="S66" s="242"/>
      <c r="T66" s="242"/>
      <c r="U66" s="158" t="str">
        <f t="shared" si="6"/>
        <v/>
      </c>
      <c r="V66" s="263" t="str">
        <f t="shared" si="4"/>
        <v/>
      </c>
    </row>
    <row r="67" spans="1:24" s="146" customFormat="1" x14ac:dyDescent="0.2">
      <c r="A67" s="290">
        <v>57</v>
      </c>
      <c r="B67" s="171"/>
      <c r="C67" s="333"/>
      <c r="D67" s="166"/>
      <c r="E67" s="167"/>
      <c r="F67" s="569" t="str">
        <f t="shared" si="3"/>
        <v/>
      </c>
      <c r="G67" s="168"/>
      <c r="H67" s="190"/>
      <c r="I67" s="190"/>
      <c r="J67" s="154">
        <v>262</v>
      </c>
      <c r="K67" s="169"/>
      <c r="L67" s="170"/>
      <c r="M67" s="170"/>
      <c r="N67" s="170"/>
      <c r="O67" s="131" t="str">
        <f t="shared" si="5"/>
        <v/>
      </c>
      <c r="P67" s="157" t="str">
        <f t="shared" si="1"/>
        <v/>
      </c>
      <c r="Q67" s="241"/>
      <c r="R67" s="242"/>
      <c r="S67" s="242"/>
      <c r="T67" s="242"/>
      <c r="U67" s="158" t="str">
        <f t="shared" si="6"/>
        <v/>
      </c>
      <c r="V67" s="263" t="str">
        <f t="shared" si="4"/>
        <v/>
      </c>
    </row>
    <row r="68" spans="1:24" s="146" customFormat="1" x14ac:dyDescent="0.2">
      <c r="A68" s="290">
        <v>58</v>
      </c>
      <c r="B68" s="171"/>
      <c r="C68" s="333"/>
      <c r="D68" s="166"/>
      <c r="E68" s="167"/>
      <c r="F68" s="569" t="str">
        <f t="shared" si="3"/>
        <v/>
      </c>
      <c r="G68" s="168"/>
      <c r="H68" s="190"/>
      <c r="I68" s="190"/>
      <c r="J68" s="154">
        <v>262</v>
      </c>
      <c r="K68" s="169"/>
      <c r="L68" s="170"/>
      <c r="M68" s="170"/>
      <c r="N68" s="170"/>
      <c r="O68" s="131" t="str">
        <f t="shared" si="5"/>
        <v/>
      </c>
      <c r="P68" s="157" t="str">
        <f t="shared" si="1"/>
        <v/>
      </c>
      <c r="Q68" s="241"/>
      <c r="R68" s="242"/>
      <c r="S68" s="242"/>
      <c r="T68" s="242"/>
      <c r="U68" s="158" t="str">
        <f t="shared" si="6"/>
        <v/>
      </c>
      <c r="V68" s="263" t="str">
        <f t="shared" si="4"/>
        <v/>
      </c>
    </row>
    <row r="69" spans="1:24" s="146" customFormat="1" x14ac:dyDescent="0.2">
      <c r="A69" s="290">
        <v>59</v>
      </c>
      <c r="B69" s="171"/>
      <c r="C69" s="333"/>
      <c r="D69" s="166"/>
      <c r="E69" s="167"/>
      <c r="F69" s="569" t="str">
        <f t="shared" si="3"/>
        <v/>
      </c>
      <c r="G69" s="168"/>
      <c r="H69" s="190"/>
      <c r="I69" s="190"/>
      <c r="J69" s="154">
        <v>262</v>
      </c>
      <c r="K69" s="169"/>
      <c r="L69" s="170"/>
      <c r="M69" s="170"/>
      <c r="N69" s="170"/>
      <c r="O69" s="131" t="str">
        <f t="shared" si="5"/>
        <v/>
      </c>
      <c r="P69" s="157" t="str">
        <f t="shared" si="1"/>
        <v/>
      </c>
      <c r="Q69" s="241"/>
      <c r="R69" s="242"/>
      <c r="S69" s="242"/>
      <c r="T69" s="242"/>
      <c r="U69" s="158" t="str">
        <f t="shared" si="6"/>
        <v/>
      </c>
      <c r="V69" s="263" t="str">
        <f t="shared" si="4"/>
        <v/>
      </c>
    </row>
    <row r="70" spans="1:24" s="146" customFormat="1" x14ac:dyDescent="0.2">
      <c r="A70" s="290">
        <v>60</v>
      </c>
      <c r="B70" s="171"/>
      <c r="C70" s="333"/>
      <c r="D70" s="166"/>
      <c r="E70" s="167"/>
      <c r="F70" s="569" t="str">
        <f t="shared" si="3"/>
        <v/>
      </c>
      <c r="G70" s="168"/>
      <c r="H70" s="190"/>
      <c r="I70" s="190"/>
      <c r="J70" s="154">
        <v>262</v>
      </c>
      <c r="K70" s="169"/>
      <c r="L70" s="170"/>
      <c r="M70" s="170"/>
      <c r="N70" s="170"/>
      <c r="O70" s="131" t="str">
        <f t="shared" si="5"/>
        <v/>
      </c>
      <c r="P70" s="157" t="str">
        <f t="shared" si="1"/>
        <v/>
      </c>
      <c r="Q70" s="241"/>
      <c r="R70" s="242"/>
      <c r="S70" s="242"/>
      <c r="T70" s="242"/>
      <c r="U70" s="158" t="str">
        <f t="shared" si="6"/>
        <v/>
      </c>
      <c r="V70" s="263" t="str">
        <f t="shared" si="4"/>
        <v/>
      </c>
    </row>
    <row r="71" spans="1:24" s="146" customFormat="1" x14ac:dyDescent="0.2">
      <c r="A71" s="290">
        <v>61</v>
      </c>
      <c r="B71" s="171"/>
      <c r="C71" s="333"/>
      <c r="D71" s="166"/>
      <c r="E71" s="167"/>
      <c r="F71" s="569" t="str">
        <f t="shared" si="3"/>
        <v/>
      </c>
      <c r="G71" s="168"/>
      <c r="H71" s="190"/>
      <c r="I71" s="190"/>
      <c r="J71" s="154">
        <v>262</v>
      </c>
      <c r="K71" s="169"/>
      <c r="L71" s="170"/>
      <c r="M71" s="170"/>
      <c r="N71" s="170"/>
      <c r="O71" s="131" t="str">
        <f t="shared" si="5"/>
        <v/>
      </c>
      <c r="P71" s="157" t="str">
        <f t="shared" si="1"/>
        <v/>
      </c>
      <c r="Q71" s="241"/>
      <c r="R71" s="242"/>
      <c r="S71" s="242"/>
      <c r="T71" s="242"/>
      <c r="U71" s="158" t="str">
        <f t="shared" si="6"/>
        <v/>
      </c>
      <c r="V71" s="263" t="str">
        <f t="shared" si="4"/>
        <v/>
      </c>
    </row>
    <row r="72" spans="1:24" s="146" customFormat="1" x14ac:dyDescent="0.2">
      <c r="A72" s="290">
        <v>62</v>
      </c>
      <c r="B72" s="171"/>
      <c r="C72" s="333"/>
      <c r="D72" s="166"/>
      <c r="E72" s="167"/>
      <c r="F72" s="569" t="str">
        <f t="shared" si="3"/>
        <v/>
      </c>
      <c r="G72" s="168"/>
      <c r="H72" s="190"/>
      <c r="I72" s="190"/>
      <c r="J72" s="154">
        <v>262</v>
      </c>
      <c r="K72" s="169"/>
      <c r="L72" s="170"/>
      <c r="M72" s="170"/>
      <c r="N72" s="170"/>
      <c r="O72" s="131" t="str">
        <f t="shared" si="5"/>
        <v/>
      </c>
      <c r="P72" s="157" t="str">
        <f t="shared" si="1"/>
        <v/>
      </c>
      <c r="Q72" s="241"/>
      <c r="R72" s="242"/>
      <c r="S72" s="242"/>
      <c r="T72" s="242"/>
      <c r="U72" s="158" t="str">
        <f t="shared" si="6"/>
        <v/>
      </c>
      <c r="V72" s="263" t="str">
        <f t="shared" si="4"/>
        <v/>
      </c>
    </row>
    <row r="73" spans="1:24" s="146" customFormat="1" x14ac:dyDescent="0.2">
      <c r="A73" s="290">
        <v>63</v>
      </c>
      <c r="B73" s="171"/>
      <c r="C73" s="333"/>
      <c r="D73" s="166"/>
      <c r="E73" s="167"/>
      <c r="F73" s="569" t="str">
        <f t="shared" si="3"/>
        <v/>
      </c>
      <c r="G73" s="168"/>
      <c r="H73" s="190"/>
      <c r="I73" s="190"/>
      <c r="J73" s="154">
        <v>262</v>
      </c>
      <c r="K73" s="169"/>
      <c r="L73" s="170"/>
      <c r="M73" s="170"/>
      <c r="N73" s="170"/>
      <c r="O73" s="131" t="str">
        <f t="shared" si="5"/>
        <v/>
      </c>
      <c r="P73" s="157" t="str">
        <f t="shared" si="1"/>
        <v/>
      </c>
      <c r="Q73" s="241"/>
      <c r="R73" s="242"/>
      <c r="S73" s="242"/>
      <c r="T73" s="242"/>
      <c r="U73" s="158" t="str">
        <f t="shared" si="6"/>
        <v/>
      </c>
      <c r="V73" s="263" t="str">
        <f t="shared" si="4"/>
        <v/>
      </c>
    </row>
    <row r="74" spans="1:24" s="146" customFormat="1" x14ac:dyDescent="0.2">
      <c r="A74" s="290">
        <v>64</v>
      </c>
      <c r="B74" s="171"/>
      <c r="C74" s="333"/>
      <c r="D74" s="166"/>
      <c r="E74" s="167"/>
      <c r="F74" s="569" t="str">
        <f t="shared" si="3"/>
        <v/>
      </c>
      <c r="G74" s="168"/>
      <c r="H74" s="190"/>
      <c r="I74" s="190"/>
      <c r="J74" s="154">
        <v>262</v>
      </c>
      <c r="K74" s="169"/>
      <c r="L74" s="170"/>
      <c r="M74" s="170"/>
      <c r="N74" s="170"/>
      <c r="O74" s="131" t="str">
        <f t="shared" si="5"/>
        <v/>
      </c>
      <c r="P74" s="157" t="str">
        <f t="shared" si="1"/>
        <v/>
      </c>
      <c r="Q74" s="241"/>
      <c r="R74" s="242"/>
      <c r="S74" s="242"/>
      <c r="T74" s="242"/>
      <c r="U74" s="158" t="str">
        <f t="shared" si="6"/>
        <v/>
      </c>
      <c r="V74" s="263" t="str">
        <f t="shared" si="4"/>
        <v/>
      </c>
    </row>
    <row r="75" spans="1:24" s="146" customFormat="1" x14ac:dyDescent="0.2">
      <c r="A75" s="290">
        <v>65</v>
      </c>
      <c r="B75" s="171"/>
      <c r="C75" s="333"/>
      <c r="D75" s="166"/>
      <c r="E75" s="167"/>
      <c r="F75" s="569" t="str">
        <f t="shared" si="3"/>
        <v/>
      </c>
      <c r="G75" s="168"/>
      <c r="H75" s="190"/>
      <c r="I75" s="190"/>
      <c r="J75" s="154">
        <v>262</v>
      </c>
      <c r="K75" s="169"/>
      <c r="L75" s="170"/>
      <c r="M75" s="170"/>
      <c r="N75" s="170"/>
      <c r="O75" s="131" t="str">
        <f t="shared" si="5"/>
        <v/>
      </c>
      <c r="P75" s="157" t="str">
        <f t="shared" ref="P75:P85" si="7">IF(K75&gt;0,IF(G75="Ne treba raditi na predm.",O75,O75*(J75/(J75-K75))),O75)</f>
        <v/>
      </c>
      <c r="Q75" s="241"/>
      <c r="R75" s="242"/>
      <c r="S75" s="242"/>
      <c r="T75" s="242"/>
      <c r="U75" s="158" t="str">
        <f t="shared" ref="U75:U85" si="8">IF(Q75="","",R75/(Q75-S75))</f>
        <v/>
      </c>
      <c r="V75" s="263" t="str">
        <f t="shared" si="4"/>
        <v/>
      </c>
    </row>
    <row r="76" spans="1:24" s="146" customFormat="1" x14ac:dyDescent="0.2">
      <c r="A76" s="290"/>
      <c r="B76" s="171"/>
      <c r="C76" s="333"/>
      <c r="D76" s="166"/>
      <c r="E76" s="167"/>
      <c r="F76" s="569" t="str">
        <f t="shared" si="3"/>
        <v/>
      </c>
      <c r="G76" s="172"/>
      <c r="H76" s="190"/>
      <c r="I76" s="190"/>
      <c r="J76" s="154">
        <v>262</v>
      </c>
      <c r="K76" s="169"/>
      <c r="L76" s="170"/>
      <c r="M76" s="170"/>
      <c r="N76" s="170"/>
      <c r="O76" s="131" t="str">
        <f t="shared" si="5"/>
        <v/>
      </c>
      <c r="P76" s="157" t="str">
        <f t="shared" si="7"/>
        <v/>
      </c>
      <c r="Q76" s="241"/>
      <c r="R76" s="242"/>
      <c r="S76" s="242"/>
      <c r="T76" s="242"/>
      <c r="U76" s="158" t="str">
        <f t="shared" si="8"/>
        <v/>
      </c>
      <c r="V76" s="263" t="str">
        <f t="shared" si="4"/>
        <v/>
      </c>
      <c r="W76" s="132"/>
      <c r="X76" s="132"/>
    </row>
    <row r="77" spans="1:24" s="146" customFormat="1" x14ac:dyDescent="0.2">
      <c r="A77" s="290"/>
      <c r="B77" s="171"/>
      <c r="C77" s="333"/>
      <c r="D77" s="166"/>
      <c r="E77" s="167"/>
      <c r="F77" s="569" t="str">
        <f t="shared" ref="F77:F85" si="9">IF(E77="Sudija",1,IF(E77="Stručni saradnik",1,IF(E77="Član VSTV-a",2,"")))</f>
        <v/>
      </c>
      <c r="G77" s="172"/>
      <c r="H77" s="190"/>
      <c r="I77" s="190"/>
      <c r="J77" s="154">
        <v>262</v>
      </c>
      <c r="K77" s="169"/>
      <c r="L77" s="170"/>
      <c r="M77" s="170"/>
      <c r="N77" s="170"/>
      <c r="O77" s="131" t="str">
        <f t="shared" si="5"/>
        <v/>
      </c>
      <c r="P77" s="157" t="str">
        <f t="shared" si="7"/>
        <v/>
      </c>
      <c r="Q77" s="241"/>
      <c r="R77" s="242"/>
      <c r="S77" s="242"/>
      <c r="T77" s="242"/>
      <c r="U77" s="158" t="str">
        <f t="shared" si="8"/>
        <v/>
      </c>
      <c r="V77" s="263" t="str">
        <f t="shared" ref="V77:V85" si="10">IF(P77="","",IF(C77="Ne","",IF(G77="Ne treba raditi na predm.","",IF(P77&gt;1,40,IF(U77="",IF(P77&gt;0.9,35,IF(P77&gt;0.8,30,IF(P77&gt;0.7,20,IF(P77&gt;0.6,15,IF(P77&gt;0.5,10,0))))),IF(U77&gt;0.94,40,IF(U77&gt;0.9,35,IF(U77&gt;0.8,30,IF(U77&gt;0.7,20,IF(U77&gt;0.6,15,IF(U77&gt;0.5,10,0)))))))))))</f>
        <v/>
      </c>
      <c r="W77" s="132"/>
      <c r="X77" s="132"/>
    </row>
    <row r="78" spans="1:24" s="146" customFormat="1" x14ac:dyDescent="0.2">
      <c r="A78" s="290"/>
      <c r="B78" s="171"/>
      <c r="C78" s="333"/>
      <c r="D78" s="166"/>
      <c r="E78" s="167"/>
      <c r="F78" s="569" t="str">
        <f t="shared" si="9"/>
        <v/>
      </c>
      <c r="G78" s="172"/>
      <c r="H78" s="190"/>
      <c r="I78" s="190"/>
      <c r="J78" s="154">
        <v>262</v>
      </c>
      <c r="K78" s="169"/>
      <c r="L78" s="170"/>
      <c r="M78" s="170"/>
      <c r="N78" s="170"/>
      <c r="O78" s="131" t="str">
        <f t="shared" ref="O78" si="11">IF(G78="","",IF(G78="Ne treba raditi na predm.",1+SUM(L78:N78),(SUM(L78:N78)/G78)))</f>
        <v/>
      </c>
      <c r="P78" s="157" t="str">
        <f t="shared" si="7"/>
        <v/>
      </c>
      <c r="Q78" s="241"/>
      <c r="R78" s="242"/>
      <c r="S78" s="242"/>
      <c r="T78" s="242"/>
      <c r="U78" s="158" t="str">
        <f t="shared" si="8"/>
        <v/>
      </c>
      <c r="V78" s="263" t="str">
        <f t="shared" si="10"/>
        <v/>
      </c>
      <c r="W78" s="132"/>
      <c r="X78" s="132"/>
    </row>
    <row r="79" spans="1:24" s="146" customFormat="1" x14ac:dyDescent="0.2">
      <c r="A79" s="290"/>
      <c r="B79" s="171"/>
      <c r="C79" s="333"/>
      <c r="D79" s="166"/>
      <c r="E79" s="167"/>
      <c r="F79" s="569" t="str">
        <f t="shared" si="9"/>
        <v/>
      </c>
      <c r="G79" s="172"/>
      <c r="H79" s="190"/>
      <c r="I79" s="190"/>
      <c r="J79" s="154">
        <v>262</v>
      </c>
      <c r="K79" s="169"/>
      <c r="L79" s="170"/>
      <c r="M79" s="170"/>
      <c r="N79" s="170"/>
      <c r="O79" s="131" t="str">
        <f t="shared" ref="O79:O81" si="12">IF(G79="","",IF(G79="Ne treba raditi na predm.",1+SUM(L79:N79),(SUM(L79:N79)/G79)))</f>
        <v/>
      </c>
      <c r="P79" s="157" t="str">
        <f t="shared" si="7"/>
        <v/>
      </c>
      <c r="Q79" s="241"/>
      <c r="R79" s="242"/>
      <c r="S79" s="242"/>
      <c r="T79" s="242"/>
      <c r="U79" s="158" t="str">
        <f t="shared" si="8"/>
        <v/>
      </c>
      <c r="V79" s="263" t="str">
        <f t="shared" si="10"/>
        <v/>
      </c>
      <c r="W79" s="132"/>
      <c r="X79" s="132"/>
    </row>
    <row r="80" spans="1:24" s="146" customFormat="1" x14ac:dyDescent="0.2">
      <c r="A80" s="290"/>
      <c r="B80" s="171"/>
      <c r="C80" s="333"/>
      <c r="D80" s="166"/>
      <c r="E80" s="167"/>
      <c r="F80" s="569" t="str">
        <f t="shared" si="9"/>
        <v/>
      </c>
      <c r="G80" s="172"/>
      <c r="H80" s="190"/>
      <c r="I80" s="190"/>
      <c r="J80" s="154">
        <v>262</v>
      </c>
      <c r="K80" s="169"/>
      <c r="L80" s="170"/>
      <c r="M80" s="170"/>
      <c r="N80" s="170"/>
      <c r="O80" s="131" t="str">
        <f t="shared" si="12"/>
        <v/>
      </c>
      <c r="P80" s="157" t="str">
        <f t="shared" si="7"/>
        <v/>
      </c>
      <c r="Q80" s="241"/>
      <c r="R80" s="242"/>
      <c r="S80" s="242"/>
      <c r="T80" s="242"/>
      <c r="U80" s="158" t="str">
        <f t="shared" si="8"/>
        <v/>
      </c>
      <c r="V80" s="263" t="str">
        <f t="shared" si="10"/>
        <v/>
      </c>
      <c r="W80" s="132"/>
      <c r="X80" s="132"/>
    </row>
    <row r="81" spans="1:24" s="146" customFormat="1" x14ac:dyDescent="0.2">
      <c r="A81" s="290"/>
      <c r="B81" s="171"/>
      <c r="C81" s="333"/>
      <c r="D81" s="166"/>
      <c r="E81" s="167"/>
      <c r="F81" s="569" t="str">
        <f t="shared" si="9"/>
        <v/>
      </c>
      <c r="G81" s="172"/>
      <c r="H81" s="190"/>
      <c r="I81" s="190"/>
      <c r="J81" s="154">
        <v>262</v>
      </c>
      <c r="K81" s="169"/>
      <c r="L81" s="170"/>
      <c r="M81" s="170"/>
      <c r="N81" s="170"/>
      <c r="O81" s="131" t="str">
        <f t="shared" si="12"/>
        <v/>
      </c>
      <c r="P81" s="157" t="str">
        <f t="shared" si="7"/>
        <v/>
      </c>
      <c r="Q81" s="241"/>
      <c r="R81" s="242"/>
      <c r="S81" s="242"/>
      <c r="T81" s="242"/>
      <c r="U81" s="158" t="str">
        <f t="shared" si="8"/>
        <v/>
      </c>
      <c r="V81" s="263" t="str">
        <f t="shared" si="10"/>
        <v/>
      </c>
      <c r="W81" s="132"/>
      <c r="X81" s="132"/>
    </row>
    <row r="82" spans="1:24" s="146" customFormat="1" x14ac:dyDescent="0.2">
      <c r="A82" s="290"/>
      <c r="B82" s="171"/>
      <c r="C82" s="333"/>
      <c r="D82" s="166"/>
      <c r="E82" s="167"/>
      <c r="F82" s="569" t="str">
        <f t="shared" si="9"/>
        <v/>
      </c>
      <c r="G82" s="172"/>
      <c r="H82" s="190"/>
      <c r="I82" s="190"/>
      <c r="J82" s="154">
        <v>262</v>
      </c>
      <c r="K82" s="169"/>
      <c r="L82" s="170"/>
      <c r="M82" s="170"/>
      <c r="N82" s="170"/>
      <c r="O82" s="131" t="str">
        <f>IF(G82="","",IF(G82="Ne treba raditi na predm.",1+SUM(L82:N82),(SUM(L82:N82)/G82)))</f>
        <v/>
      </c>
      <c r="P82" s="157" t="str">
        <f t="shared" si="7"/>
        <v/>
      </c>
      <c r="Q82" s="241"/>
      <c r="R82" s="242"/>
      <c r="S82" s="242"/>
      <c r="T82" s="242"/>
      <c r="U82" s="158" t="str">
        <f t="shared" si="8"/>
        <v/>
      </c>
      <c r="V82" s="263" t="str">
        <f t="shared" si="10"/>
        <v/>
      </c>
      <c r="W82" s="132"/>
      <c r="X82" s="132"/>
    </row>
    <row r="83" spans="1:24" s="146" customFormat="1" x14ac:dyDescent="0.2">
      <c r="A83" s="290"/>
      <c r="B83" s="171"/>
      <c r="C83" s="333"/>
      <c r="D83" s="166"/>
      <c r="E83" s="167"/>
      <c r="F83" s="569" t="str">
        <f t="shared" si="9"/>
        <v/>
      </c>
      <c r="G83" s="172"/>
      <c r="H83" s="190"/>
      <c r="I83" s="190"/>
      <c r="J83" s="154">
        <v>262</v>
      </c>
      <c r="K83" s="169"/>
      <c r="L83" s="170"/>
      <c r="M83" s="170"/>
      <c r="N83" s="170"/>
      <c r="O83" s="131" t="str">
        <f t="shared" ref="O83:O85" si="13">IF(G83="","",IF(G83="Ne treba raditi na predm.",1+SUM(L83:N83),(SUM(L83:N83)/G83)))</f>
        <v/>
      </c>
      <c r="P83" s="157" t="str">
        <f t="shared" si="7"/>
        <v/>
      </c>
      <c r="Q83" s="241"/>
      <c r="R83" s="242"/>
      <c r="S83" s="242"/>
      <c r="T83" s="242"/>
      <c r="U83" s="158" t="str">
        <f t="shared" si="8"/>
        <v/>
      </c>
      <c r="V83" s="263" t="str">
        <f t="shared" si="10"/>
        <v/>
      </c>
      <c r="W83" s="132"/>
      <c r="X83" s="132"/>
    </row>
    <row r="84" spans="1:24" s="146" customFormat="1" x14ac:dyDescent="0.2">
      <c r="A84" s="290"/>
      <c r="B84" s="171"/>
      <c r="C84" s="333"/>
      <c r="D84" s="166"/>
      <c r="E84" s="167"/>
      <c r="F84" s="569" t="str">
        <f t="shared" si="9"/>
        <v/>
      </c>
      <c r="G84" s="172"/>
      <c r="H84" s="190"/>
      <c r="I84" s="190"/>
      <c r="J84" s="154">
        <v>262</v>
      </c>
      <c r="K84" s="169"/>
      <c r="L84" s="170"/>
      <c r="M84" s="170"/>
      <c r="N84" s="170"/>
      <c r="O84" s="131" t="str">
        <f t="shared" si="13"/>
        <v/>
      </c>
      <c r="P84" s="157" t="str">
        <f t="shared" si="7"/>
        <v/>
      </c>
      <c r="Q84" s="241"/>
      <c r="R84" s="242"/>
      <c r="S84" s="242"/>
      <c r="T84" s="242"/>
      <c r="U84" s="158" t="str">
        <f t="shared" si="8"/>
        <v/>
      </c>
      <c r="V84" s="263" t="str">
        <f t="shared" si="10"/>
        <v/>
      </c>
      <c r="W84" s="132"/>
      <c r="X84" s="132"/>
    </row>
    <row r="85" spans="1:24" s="146" customFormat="1" ht="15.75" thickBot="1" x14ac:dyDescent="0.25">
      <c r="A85" s="291"/>
      <c r="B85" s="292"/>
      <c r="C85" s="296"/>
      <c r="D85" s="293"/>
      <c r="E85" s="362"/>
      <c r="F85" s="570" t="str">
        <f t="shared" si="9"/>
        <v/>
      </c>
      <c r="G85" s="294"/>
      <c r="H85" s="295"/>
      <c r="I85" s="295"/>
      <c r="J85" s="296">
        <v>262</v>
      </c>
      <c r="K85" s="297"/>
      <c r="L85" s="298"/>
      <c r="M85" s="298"/>
      <c r="N85" s="298"/>
      <c r="O85" s="299" t="str">
        <f t="shared" si="13"/>
        <v/>
      </c>
      <c r="P85" s="157" t="str">
        <f t="shared" si="7"/>
        <v/>
      </c>
      <c r="Q85" s="300"/>
      <c r="R85" s="301"/>
      <c r="S85" s="301"/>
      <c r="T85" s="301"/>
      <c r="U85" s="302" t="str">
        <f t="shared" si="8"/>
        <v/>
      </c>
      <c r="V85" s="334" t="str">
        <f t="shared" si="10"/>
        <v/>
      </c>
      <c r="W85" s="132"/>
      <c r="X85" s="132"/>
    </row>
    <row r="86" spans="1:24" s="201" customFormat="1" ht="15.75" thickBot="1" x14ac:dyDescent="0.3">
      <c r="A86" s="187"/>
      <c r="B86" s="189"/>
      <c r="C86" s="266"/>
      <c r="D86" s="189"/>
      <c r="E86" s="189"/>
      <c r="F86" s="188"/>
      <c r="G86" s="206"/>
      <c r="H86" s="207"/>
      <c r="I86" s="207"/>
      <c r="J86" s="208"/>
      <c r="K86" s="187"/>
      <c r="L86" s="186"/>
      <c r="M86" s="186"/>
      <c r="N86" s="186"/>
      <c r="O86" s="185" t="s">
        <v>107</v>
      </c>
      <c r="P86" s="551" t="str">
        <f>IF(P10="",IF(P11="","",AVERAGEIF(P10:P85,"&gt;0,2")),AVERAGEIF(P10:P85,"&gt;0,2"))</f>
        <v/>
      </c>
      <c r="Q86" s="247">
        <f>SUM(Q10:Q85)</f>
        <v>0</v>
      </c>
      <c r="R86" s="247">
        <f t="shared" ref="R86:T86" si="14">SUM(R10:R85)</f>
        <v>0</v>
      </c>
      <c r="S86" s="247">
        <f t="shared" si="14"/>
        <v>0</v>
      </c>
      <c r="T86" s="247">
        <f t="shared" si="14"/>
        <v>0</v>
      </c>
      <c r="U86" s="267" t="str">
        <f>IF(Q86=0,"",R86/(Q86-S86))</f>
        <v/>
      </c>
      <c r="V86" s="268"/>
    </row>
    <row r="87" spans="1:24" s="201" customFormat="1" ht="15.75" thickBot="1" x14ac:dyDescent="0.3">
      <c r="A87" s="187"/>
      <c r="B87" s="189"/>
      <c r="C87" s="266"/>
      <c r="D87" s="189"/>
      <c r="E87" s="189"/>
      <c r="F87" s="188"/>
      <c r="G87" s="206"/>
      <c r="H87" s="207"/>
      <c r="I87" s="207"/>
      <c r="J87" s="208"/>
      <c r="K87" s="187"/>
      <c r="L87" s="186"/>
      <c r="M87" s="186"/>
      <c r="N87" s="186"/>
      <c r="O87" s="202" t="s">
        <v>241</v>
      </c>
      <c r="P87" s="320" t="str">
        <f>IF(P86="","",IF(P86&gt;1,20,IF(P86&gt;0.9,18,IF(P86&gt;0.8,16,IF(P86&gt;0.7,12,IF(P86&gt;0.6,8,IF(P86&gt;0.5,4,0)))))))</f>
        <v/>
      </c>
      <c r="Q87" s="247"/>
      <c r="R87" s="247"/>
      <c r="S87" s="247"/>
      <c r="T87" s="247"/>
      <c r="U87" s="267"/>
      <c r="V87" s="558"/>
    </row>
    <row r="88" spans="1:24" s="201" customFormat="1" x14ac:dyDescent="0.25">
      <c r="A88" s="187"/>
      <c r="B88" s="189"/>
      <c r="C88" s="266"/>
      <c r="D88" s="189"/>
      <c r="E88" s="189"/>
      <c r="F88" s="188"/>
      <c r="G88" s="206"/>
      <c r="H88" s="207"/>
      <c r="I88" s="207"/>
      <c r="J88" s="208"/>
      <c r="K88" s="187"/>
      <c r="L88" s="186"/>
      <c r="M88" s="186"/>
      <c r="N88" s="186"/>
      <c r="O88" s="202"/>
      <c r="P88" s="184"/>
      <c r="Q88" s="247"/>
      <c r="R88" s="247"/>
      <c r="S88" s="247"/>
      <c r="T88" s="247"/>
      <c r="U88" s="267"/>
      <c r="V88" s="268"/>
    </row>
    <row r="89" spans="1:24" s="201" customFormat="1" x14ac:dyDescent="0.25">
      <c r="A89" s="187"/>
      <c r="B89" s="545" t="s">
        <v>192</v>
      </c>
      <c r="C89" s="546"/>
      <c r="D89" s="546"/>
      <c r="E89" s="546"/>
      <c r="F89" s="546"/>
      <c r="G89" s="547"/>
      <c r="I89" s="207"/>
      <c r="J89" s="208"/>
      <c r="K89" s="187"/>
      <c r="L89" s="186"/>
      <c r="M89" s="186"/>
      <c r="N89" s="186"/>
      <c r="O89" s="202"/>
      <c r="P89" s="184"/>
      <c r="Q89" s="247"/>
      <c r="R89" s="247"/>
      <c r="S89" s="247"/>
      <c r="T89" s="247"/>
      <c r="U89" s="267"/>
      <c r="V89" s="268"/>
    </row>
    <row r="90" spans="1:24" s="201" customFormat="1" x14ac:dyDescent="0.25">
      <c r="A90" s="187"/>
      <c r="B90" s="316" t="s">
        <v>191</v>
      </c>
      <c r="C90" s="548"/>
      <c r="D90" s="543" t="s">
        <v>193</v>
      </c>
      <c r="E90" s="544"/>
      <c r="F90" s="544"/>
      <c r="G90" s="317">
        <v>0.97</v>
      </c>
      <c r="I90" s="207"/>
      <c r="J90" s="208"/>
      <c r="K90" s="187"/>
      <c r="L90" s="186"/>
      <c r="M90" s="186"/>
      <c r="N90" s="186"/>
      <c r="O90" s="202"/>
      <c r="P90" s="184"/>
      <c r="Q90" s="247"/>
      <c r="R90" s="247"/>
      <c r="S90" s="247"/>
      <c r="T90" s="247"/>
      <c r="U90" s="267"/>
      <c r="V90" s="268"/>
    </row>
    <row r="91" spans="1:24" s="201" customFormat="1" x14ac:dyDescent="0.25">
      <c r="A91" s="187"/>
      <c r="B91" s="335"/>
      <c r="C91" s="549"/>
      <c r="D91" s="581"/>
      <c r="E91" s="582"/>
      <c r="F91" s="550"/>
      <c r="G91" s="336"/>
      <c r="I91" s="207"/>
      <c r="J91" s="208"/>
      <c r="K91" s="187"/>
      <c r="L91" s="186"/>
      <c r="M91" s="186"/>
      <c r="N91" s="186"/>
      <c r="O91" s="202"/>
      <c r="P91" s="184"/>
      <c r="Q91" s="247"/>
      <c r="R91" s="247"/>
      <c r="S91" s="247"/>
      <c r="T91" s="247"/>
      <c r="U91" s="267"/>
      <c r="V91" s="268"/>
    </row>
    <row r="92" spans="1:24" s="201" customFormat="1" x14ac:dyDescent="0.25">
      <c r="A92" s="187"/>
      <c r="B92" s="335"/>
      <c r="C92" s="549"/>
      <c r="D92" s="581"/>
      <c r="E92" s="582"/>
      <c r="F92" s="550"/>
      <c r="G92" s="336"/>
      <c r="I92" s="207"/>
      <c r="J92" s="208"/>
      <c r="K92" s="187"/>
      <c r="L92" s="186"/>
      <c r="M92" s="186"/>
      <c r="N92" s="186"/>
      <c r="O92" s="202"/>
      <c r="P92" s="184"/>
      <c r="Q92" s="247"/>
      <c r="R92" s="247"/>
      <c r="S92" s="247"/>
      <c r="T92" s="247"/>
      <c r="U92" s="267"/>
      <c r="V92" s="268"/>
    </row>
    <row r="93" spans="1:24" s="201" customFormat="1" x14ac:dyDescent="0.25">
      <c r="A93" s="187"/>
      <c r="B93" s="335"/>
      <c r="C93" s="549"/>
      <c r="D93" s="581"/>
      <c r="E93" s="582"/>
      <c r="F93" s="550"/>
      <c r="G93" s="336"/>
      <c r="I93" s="207"/>
      <c r="J93" s="208"/>
      <c r="K93" s="187"/>
      <c r="L93" s="186"/>
      <c r="M93" s="186"/>
      <c r="N93" s="186"/>
      <c r="O93" s="202"/>
      <c r="P93" s="184"/>
      <c r="Q93" s="247"/>
      <c r="R93" s="247"/>
      <c r="S93" s="247"/>
      <c r="T93" s="247"/>
      <c r="U93" s="267"/>
      <c r="V93" s="268"/>
    </row>
    <row r="94" spans="1:24" s="201" customFormat="1" x14ac:dyDescent="0.25">
      <c r="A94" s="187"/>
      <c r="B94" s="335"/>
      <c r="C94" s="549"/>
      <c r="D94" s="581"/>
      <c r="E94" s="582"/>
      <c r="F94" s="550"/>
      <c r="G94" s="336"/>
      <c r="I94" s="207"/>
      <c r="J94" s="208"/>
      <c r="K94" s="187"/>
      <c r="L94" s="186"/>
      <c r="M94" s="186"/>
      <c r="N94" s="186"/>
      <c r="O94" s="202"/>
      <c r="P94" s="184"/>
      <c r="Q94" s="247"/>
      <c r="R94" s="247"/>
      <c r="S94" s="247"/>
      <c r="T94" s="247"/>
      <c r="U94" s="267"/>
      <c r="V94" s="268"/>
    </row>
    <row r="95" spans="1:24" s="201" customFormat="1" x14ac:dyDescent="0.25">
      <c r="A95" s="187"/>
      <c r="B95" s="335"/>
      <c r="C95" s="549"/>
      <c r="D95" s="581"/>
      <c r="E95" s="582"/>
      <c r="F95" s="550"/>
      <c r="G95" s="336"/>
      <c r="I95" s="207"/>
      <c r="J95" s="208"/>
      <c r="K95" s="187"/>
      <c r="L95" s="186"/>
      <c r="M95" s="186"/>
      <c r="N95" s="186"/>
      <c r="O95" s="202"/>
      <c r="P95" s="184"/>
      <c r="Q95" s="247"/>
      <c r="R95" s="247"/>
      <c r="S95" s="247"/>
      <c r="T95" s="247"/>
      <c r="U95" s="267"/>
      <c r="V95" s="268"/>
    </row>
    <row r="96" spans="1:24" s="201" customFormat="1" x14ac:dyDescent="0.25">
      <c r="A96" s="187"/>
      <c r="B96" s="335"/>
      <c r="C96" s="549"/>
      <c r="D96" s="581"/>
      <c r="E96" s="582"/>
      <c r="F96" s="550"/>
      <c r="G96" s="336"/>
      <c r="I96" s="207"/>
      <c r="J96" s="208"/>
      <c r="K96" s="187"/>
      <c r="L96" s="186"/>
      <c r="M96" s="186"/>
      <c r="N96" s="186"/>
      <c r="O96" s="202"/>
      <c r="P96" s="184"/>
      <c r="Q96" s="247"/>
      <c r="R96" s="247"/>
      <c r="S96" s="247"/>
      <c r="T96" s="247"/>
      <c r="U96" s="267"/>
      <c r="V96" s="268"/>
    </row>
    <row r="97" spans="1:32" s="201" customFormat="1" x14ac:dyDescent="0.25">
      <c r="A97" s="187"/>
      <c r="B97" s="335"/>
      <c r="C97" s="549"/>
      <c r="D97" s="581"/>
      <c r="E97" s="582"/>
      <c r="F97" s="550"/>
      <c r="G97" s="336"/>
      <c r="I97" s="207"/>
      <c r="J97" s="208"/>
      <c r="K97" s="187"/>
      <c r="L97" s="186"/>
      <c r="M97" s="186"/>
      <c r="N97" s="186"/>
      <c r="O97" s="202"/>
      <c r="P97" s="184"/>
      <c r="Q97" s="247"/>
      <c r="R97" s="247"/>
      <c r="S97" s="247"/>
      <c r="T97" s="247"/>
      <c r="U97" s="267"/>
      <c r="V97" s="268"/>
    </row>
    <row r="98" spans="1:32" s="201" customFormat="1" x14ac:dyDescent="0.25">
      <c r="A98" s="187"/>
      <c r="B98" s="335"/>
      <c r="C98" s="549"/>
      <c r="D98" s="581"/>
      <c r="E98" s="582"/>
      <c r="F98" s="550"/>
      <c r="G98" s="336"/>
      <c r="I98" s="207"/>
      <c r="J98" s="208"/>
      <c r="K98" s="187"/>
      <c r="L98" s="186"/>
      <c r="M98" s="186"/>
      <c r="N98" s="186"/>
      <c r="O98" s="202"/>
      <c r="P98" s="184"/>
      <c r="Q98" s="247"/>
      <c r="R98" s="247"/>
      <c r="S98" s="247"/>
      <c r="T98" s="247"/>
      <c r="U98" s="267"/>
      <c r="V98" s="268"/>
    </row>
    <row r="99" spans="1:32" s="201" customFormat="1" x14ac:dyDescent="0.25">
      <c r="A99" s="187"/>
      <c r="B99" s="335"/>
      <c r="C99" s="549"/>
      <c r="D99" s="581"/>
      <c r="E99" s="582"/>
      <c r="F99" s="550"/>
      <c r="G99" s="336"/>
      <c r="I99" s="207"/>
      <c r="J99" s="208"/>
      <c r="K99" s="187"/>
      <c r="L99" s="186"/>
      <c r="M99" s="186"/>
      <c r="N99" s="186"/>
      <c r="O99" s="202"/>
      <c r="P99" s="184"/>
      <c r="Q99" s="247"/>
      <c r="R99" s="247"/>
      <c r="S99" s="247"/>
      <c r="T99" s="247"/>
      <c r="U99" s="267"/>
      <c r="V99" s="268"/>
    </row>
    <row r="100" spans="1:32" s="201" customFormat="1" x14ac:dyDescent="0.25">
      <c r="A100" s="187"/>
      <c r="B100" s="335"/>
      <c r="C100" s="549"/>
      <c r="D100" s="581"/>
      <c r="E100" s="582"/>
      <c r="F100" s="550"/>
      <c r="G100" s="336"/>
      <c r="I100" s="207"/>
      <c r="J100" s="208"/>
      <c r="K100" s="187"/>
      <c r="L100" s="186"/>
      <c r="M100" s="186"/>
      <c r="N100" s="186"/>
      <c r="O100" s="202"/>
      <c r="P100" s="184"/>
      <c r="Q100" s="247"/>
      <c r="R100" s="247"/>
      <c r="S100" s="247"/>
      <c r="T100" s="247"/>
      <c r="U100" s="267"/>
      <c r="V100" s="268"/>
    </row>
    <row r="101" spans="1:32" s="201" customFormat="1" ht="15.75" thickBot="1" x14ac:dyDescent="0.3">
      <c r="A101" s="187"/>
      <c r="B101" s="189"/>
      <c r="C101" s="266"/>
      <c r="D101" s="266"/>
      <c r="E101" s="189"/>
      <c r="F101" s="189"/>
      <c r="G101" s="188"/>
      <c r="H101" s="206"/>
      <c r="I101" s="207"/>
      <c r="J101" s="208"/>
      <c r="K101" s="187"/>
      <c r="L101" s="186"/>
      <c r="M101" s="186"/>
      <c r="N101" s="186"/>
      <c r="O101" s="202"/>
      <c r="P101" s="184"/>
      <c r="Q101" s="247"/>
      <c r="R101" s="247"/>
      <c r="S101" s="247"/>
      <c r="T101" s="247"/>
      <c r="U101" s="267"/>
      <c r="V101" s="268"/>
    </row>
    <row r="102" spans="1:32" s="201" customFormat="1" x14ac:dyDescent="0.2">
      <c r="A102" s="303"/>
      <c r="B102" s="304"/>
      <c r="C102" s="305"/>
      <c r="D102" s="304"/>
      <c r="E102" s="304"/>
      <c r="F102" s="306"/>
      <c r="G102" s="307"/>
      <c r="H102" s="308"/>
      <c r="I102" s="308"/>
      <c r="J102" s="309"/>
      <c r="K102" s="310"/>
      <c r="L102" s="311"/>
      <c r="M102" s="311"/>
      <c r="N102" s="311"/>
      <c r="O102" s="312"/>
      <c r="P102" s="313"/>
      <c r="Q102" s="585" t="s">
        <v>142</v>
      </c>
      <c r="R102" s="585"/>
      <c r="S102" s="585"/>
      <c r="T102" s="585"/>
      <c r="U102" s="586"/>
      <c r="V102" s="268"/>
    </row>
    <row r="103" spans="1:32" s="201" customFormat="1" ht="96.75" customHeight="1" x14ac:dyDescent="0.2">
      <c r="A103" s="615" t="s">
        <v>255</v>
      </c>
      <c r="B103" s="616"/>
      <c r="C103" s="616"/>
      <c r="D103" s="616"/>
      <c r="E103" s="616"/>
      <c r="F103" s="616"/>
      <c r="G103" s="616"/>
      <c r="H103" s="616"/>
      <c r="I103" s="616"/>
      <c r="J103" s="616"/>
      <c r="K103" s="616"/>
      <c r="L103" s="616"/>
      <c r="M103" s="616"/>
      <c r="N103" s="616"/>
      <c r="O103" s="616"/>
      <c r="P103" s="184"/>
      <c r="Q103" s="282" t="s">
        <v>144</v>
      </c>
      <c r="R103" s="282" t="s">
        <v>145</v>
      </c>
      <c r="S103" s="282" t="s">
        <v>146</v>
      </c>
      <c r="T103" s="282" t="s">
        <v>147</v>
      </c>
      <c r="U103" s="288" t="s">
        <v>148</v>
      </c>
      <c r="V103" s="268"/>
    </row>
    <row r="104" spans="1:32" s="201" customFormat="1" ht="15" customHeight="1" thickBot="1" x14ac:dyDescent="0.25">
      <c r="A104" s="552"/>
      <c r="B104" s="322"/>
      <c r="C104" s="321"/>
      <c r="D104" s="322"/>
      <c r="E104" s="322"/>
      <c r="F104" s="323"/>
      <c r="G104" s="324"/>
      <c r="H104" s="325"/>
      <c r="I104" s="325"/>
      <c r="J104" s="326"/>
      <c r="K104" s="327"/>
      <c r="L104" s="328"/>
      <c r="M104" s="328"/>
      <c r="N104" s="328"/>
      <c r="O104" s="329"/>
      <c r="P104" s="553"/>
      <c r="Q104" s="301"/>
      <c r="R104" s="301"/>
      <c r="S104" s="301"/>
      <c r="T104" s="301"/>
      <c r="U104" s="302" t="str">
        <f>IF(Q104="","",R104/(Q104-S104))</f>
        <v/>
      </c>
      <c r="V104" s="268"/>
    </row>
    <row r="105" spans="1:32" s="201" customFormat="1" ht="15.75" thickBot="1" x14ac:dyDescent="0.3">
      <c r="A105" s="552"/>
      <c r="B105" s="322"/>
      <c r="C105" s="321"/>
      <c r="D105" s="322"/>
      <c r="E105" s="322"/>
      <c r="F105" s="323"/>
      <c r="G105" s="324"/>
      <c r="H105" s="325"/>
      <c r="I105" s="325"/>
      <c r="J105" s="326"/>
      <c r="K105" s="327"/>
      <c r="L105" s="328"/>
      <c r="M105" s="328"/>
      <c r="N105" s="328"/>
      <c r="O105" s="329"/>
      <c r="P105" s="553"/>
      <c r="Q105" s="559"/>
      <c r="R105" s="559"/>
      <c r="S105" s="559"/>
      <c r="T105" s="329" t="s">
        <v>242</v>
      </c>
      <c r="U105" s="560" t="str">
        <f>IF(U104="","",IF(U104&gt;0.94,20,IF(U104&gt;0.9,18,IF(U104&gt;0.8,16,IF(U104&gt;0.7,12,IF(U104&gt;0.6,8,IF(U104&gt;0.5,4,0)))))))</f>
        <v/>
      </c>
      <c r="V105" s="268"/>
    </row>
    <row r="106" spans="1:32" s="201" customFormat="1" x14ac:dyDescent="0.2">
      <c r="A106" s="187"/>
      <c r="B106" s="189"/>
      <c r="C106" s="266"/>
      <c r="D106" s="189"/>
      <c r="E106" s="189"/>
      <c r="F106" s="188"/>
      <c r="G106" s="206"/>
      <c r="H106" s="207"/>
      <c r="I106" s="207"/>
      <c r="J106" s="208"/>
      <c r="K106" s="187"/>
      <c r="L106" s="186"/>
      <c r="M106" s="186"/>
      <c r="N106" s="186"/>
      <c r="P106" s="202"/>
      <c r="Q106" s="337"/>
      <c r="R106" s="337"/>
      <c r="S106" s="337"/>
      <c r="T106" s="202"/>
      <c r="U106" s="513"/>
      <c r="AF106" s="385"/>
    </row>
    <row r="107" spans="1:32" s="201" customFormat="1" ht="15.75" thickBot="1" x14ac:dyDescent="0.25">
      <c r="A107" s="187"/>
      <c r="B107" s="189"/>
      <c r="C107" s="266"/>
      <c r="D107" s="189"/>
      <c r="E107" s="189"/>
      <c r="F107" s="188"/>
      <c r="G107" s="206"/>
      <c r="H107" s="207"/>
      <c r="I107" s="207"/>
      <c r="J107" s="208"/>
      <c r="K107" s="187"/>
      <c r="L107" s="186"/>
      <c r="M107" s="186"/>
      <c r="N107" s="186"/>
      <c r="P107" s="202"/>
      <c r="Q107" s="337"/>
      <c r="R107" s="337"/>
      <c r="S107" s="337"/>
      <c r="T107" s="337"/>
      <c r="AF107" s="385"/>
    </row>
    <row r="108" spans="1:32" s="146" customFormat="1" ht="33.75" customHeight="1" x14ac:dyDescent="0.2">
      <c r="A108" s="595" t="s">
        <v>243</v>
      </c>
      <c r="B108" s="596"/>
      <c r="C108" s="596"/>
      <c r="D108" s="596"/>
      <c r="E108" s="596"/>
      <c r="F108" s="596"/>
      <c r="G108" s="596"/>
      <c r="H108" s="596"/>
      <c r="I108" s="596"/>
      <c r="J108" s="596"/>
      <c r="K108" s="596"/>
      <c r="L108" s="596"/>
      <c r="M108" s="596"/>
      <c r="N108" s="596"/>
      <c r="O108" s="596"/>
      <c r="P108" s="596"/>
      <c r="Q108" s="596"/>
      <c r="R108" s="596"/>
      <c r="S108" s="596"/>
      <c r="T108" s="596"/>
      <c r="U108" s="596"/>
      <c r="V108" s="597"/>
      <c r="W108" s="132"/>
      <c r="X108" s="132"/>
    </row>
    <row r="109" spans="1:32" s="146" customFormat="1" ht="30" customHeight="1" x14ac:dyDescent="0.2">
      <c r="A109" s="338" t="s">
        <v>194</v>
      </c>
      <c r="B109" s="339"/>
      <c r="C109" s="340"/>
      <c r="D109" s="341"/>
      <c r="E109" s="340"/>
      <c r="F109" s="340"/>
      <c r="G109" s="342"/>
      <c r="H109" s="343"/>
      <c r="I109" s="343"/>
      <c r="J109" s="339"/>
      <c r="K109" s="344"/>
      <c r="L109" s="345"/>
      <c r="M109" s="345"/>
      <c r="N109" s="345"/>
      <c r="O109" s="346" t="s">
        <v>230</v>
      </c>
      <c r="P109" s="347">
        <f>P110+P111</f>
        <v>0</v>
      </c>
      <c r="Q109" s="348"/>
      <c r="R109" s="342"/>
      <c r="S109" s="342"/>
      <c r="T109" s="342"/>
      <c r="U109" s="342"/>
      <c r="V109" s="349"/>
      <c r="W109" s="132"/>
      <c r="X109" s="132"/>
    </row>
    <row r="110" spans="1:32" s="146" customFormat="1" x14ac:dyDescent="0.2">
      <c r="A110" s="587" t="s">
        <v>195</v>
      </c>
      <c r="B110" s="588"/>
      <c r="C110" s="350" t="s">
        <v>152</v>
      </c>
      <c r="D110" s="351"/>
      <c r="E110" s="561" t="s">
        <v>106</v>
      </c>
      <c r="F110" s="352"/>
      <c r="G110" s="353"/>
      <c r="H110" s="190"/>
      <c r="I110" s="190"/>
      <c r="J110" s="354"/>
      <c r="K110" s="355"/>
      <c r="L110" s="356"/>
      <c r="M110" s="356"/>
      <c r="N110" s="356"/>
      <c r="O110" s="131">
        <f>IF(G110="",0,IF(G110="Ne treba raditi na predm.",1+SUM(L110:N110),(SUM(L110:N110)/G110)))</f>
        <v>0</v>
      </c>
      <c r="P110" s="157">
        <f t="shared" ref="P110:P138" si="15">IF(K110&gt;0,IF(G110="Ne treba raditi na predm.",O110,O110*(J110/(J110-K110))),O110)</f>
        <v>0</v>
      </c>
      <c r="Q110" s="241"/>
      <c r="R110" s="242"/>
      <c r="S110" s="242"/>
      <c r="T110" s="242"/>
      <c r="U110" s="158" t="str">
        <f>IF(Q110="","",(R110+R111)/(Q110+Q111-S110-S111))</f>
        <v/>
      </c>
      <c r="V110" s="263">
        <f>IF(P110="","",IF(C110="Ne","",IF(G110="Ne treba raditi na predm.","",IF((P110+P111)&gt;1,20,IF(U110="",IF((P110+P111)&gt;0.9,18,IF((P110+P111)&gt;0.8,16,IF((P110+P111)&gt;0.7,12,IF((P110+P111)&gt;0.6,8,IF((P110+P111)&gt;0.5,4,0))))),IF((U110+U111)&gt;0.94,20,IF((U110+U111)&gt;0.9,18,IF((U110+U111)&gt;0.8,16,IF((U110+U111)&gt;0.7,12,IF((U110+U111)&gt;0.6,8,IF((U110+U111)&gt;0.5,4,0)))))))))))</f>
        <v>0</v>
      </c>
    </row>
    <row r="111" spans="1:32" s="146" customFormat="1" x14ac:dyDescent="0.2">
      <c r="A111" s="587" t="s">
        <v>196</v>
      </c>
      <c r="B111" s="588"/>
      <c r="C111" s="350"/>
      <c r="D111" s="171"/>
      <c r="E111" s="167"/>
      <c r="F111" s="569" t="str">
        <f t="shared" ref="F111" si="16">IF(E111="Sudija",1,IF(E111="Stručni saradnik",1,IF(E111="Član VSTV-a",2,"")))</f>
        <v/>
      </c>
      <c r="G111" s="168"/>
      <c r="H111" s="190"/>
      <c r="I111" s="190"/>
      <c r="J111" s="354"/>
      <c r="K111" s="355"/>
      <c r="L111" s="356"/>
      <c r="M111" s="356"/>
      <c r="N111" s="356"/>
      <c r="O111" s="131">
        <f>IF(G111="",0,IF(G111="Ne treba raditi na predm.",1+SUM(L111:N111),(SUM(L111:N111)/G111)))</f>
        <v>0</v>
      </c>
      <c r="P111" s="157">
        <f t="shared" si="15"/>
        <v>0</v>
      </c>
      <c r="Q111" s="241"/>
      <c r="R111" s="242"/>
      <c r="S111" s="242"/>
      <c r="T111" s="242"/>
      <c r="U111" s="158"/>
      <c r="V111" s="571">
        <f>IF(P111="","",IF(C111="Ne","",IF(G111="Ne treba raditi na predm.","",IF((P110+P111)&gt;1,40,IF(U111="",IF((P110+P111)&gt;0.9,35,IF((P110+P111)&gt;0.8,30,IF((P110+P111)&gt;0.7,20,IF((P110+P111)&gt;0.6,15,IF((P110+P111)&gt;0.5,10,0))))),IF((U110+U111)&gt;0.94,40,IF((U110+U111)&gt;0.9,35,IF((U110+U111)&gt;0.8,30,IF((U110+U111)&gt;0.7,20,IF((U110+U111)&gt;0.6,15,IF((U110+U111)&gt;0.5,10,0)))))))))))</f>
        <v>0</v>
      </c>
    </row>
    <row r="112" spans="1:32" s="146" customFormat="1" ht="30" customHeight="1" x14ac:dyDescent="0.2">
      <c r="A112" s="338" t="s">
        <v>197</v>
      </c>
      <c r="B112" s="339"/>
      <c r="C112" s="340"/>
      <c r="D112" s="341"/>
      <c r="E112" s="340"/>
      <c r="F112" s="340"/>
      <c r="G112" s="342"/>
      <c r="H112" s="357"/>
      <c r="I112" s="357"/>
      <c r="J112" s="358"/>
      <c r="K112" s="340"/>
      <c r="L112" s="340"/>
      <c r="M112" s="340"/>
      <c r="N112" s="340"/>
      <c r="O112" s="346" t="s">
        <v>229</v>
      </c>
      <c r="P112" s="347">
        <f>P113+P114</f>
        <v>0</v>
      </c>
      <c r="Q112" s="342"/>
      <c r="R112" s="342"/>
      <c r="S112" s="342"/>
      <c r="T112" s="342"/>
      <c r="U112" s="342"/>
      <c r="V112" s="349"/>
      <c r="W112" s="132"/>
      <c r="X112" s="132"/>
    </row>
    <row r="113" spans="1:24" s="146" customFormat="1" x14ac:dyDescent="0.2">
      <c r="A113" s="587" t="s">
        <v>195</v>
      </c>
      <c r="B113" s="588"/>
      <c r="C113" s="350"/>
      <c r="D113" s="171"/>
      <c r="E113" s="167"/>
      <c r="F113" s="569" t="str">
        <f t="shared" ref="F113:F114" si="17">IF(E113="Sudija",1,IF(E113="Stručni saradnik",1,IF(E113="Član VSTV-a",2,"")))</f>
        <v/>
      </c>
      <c r="G113" s="168"/>
      <c r="H113" s="190"/>
      <c r="I113" s="190"/>
      <c r="J113" s="354"/>
      <c r="K113" s="355"/>
      <c r="L113" s="356"/>
      <c r="M113" s="356"/>
      <c r="N113" s="356"/>
      <c r="O113" s="131">
        <f>IF(G113="",0,IF(G113="Ne treba raditi na predm.",1+SUM(L113:N113),(SUM(L113:N113)/G113)))</f>
        <v>0</v>
      </c>
      <c r="P113" s="157">
        <f t="shared" si="15"/>
        <v>0</v>
      </c>
      <c r="Q113" s="241"/>
      <c r="R113" s="242"/>
      <c r="S113" s="242"/>
      <c r="T113" s="242"/>
      <c r="U113" s="158" t="str">
        <f>IF(Q113="","",(R113+R114)/(Q113+Q114-S113-S114))</f>
        <v/>
      </c>
      <c r="V113" s="263">
        <f>IF(P113="","",IF(C113="Ne","",IF(G113="Ne treba raditi na predm.","",IF((P113+P114)&gt;1,40,IF(U113="",IF((P113+P114)&gt;0.9,35,IF((P113+P114)&gt;0.8,30,IF((P113+P114)&gt;0.7,20,IF((P113+P114)&gt;0.6,15,IF((P113+P114)&gt;0.5,10,0))))),IF((U113+U114)&gt;0.94,40,IF((U113+U114)&gt;0.9,35,IF((U113+U114)&gt;0.8,30,IF((U113+U114)&gt;0.7,20,IF((U113+U114)&gt;0.6,15,IF((U113+U114)&gt;0.5,10,0)))))))))))</f>
        <v>0</v>
      </c>
    </row>
    <row r="114" spans="1:24" s="146" customFormat="1" x14ac:dyDescent="0.2">
      <c r="A114" s="587" t="s">
        <v>196</v>
      </c>
      <c r="B114" s="588"/>
      <c r="C114" s="350"/>
      <c r="D114" s="171"/>
      <c r="E114" s="167"/>
      <c r="F114" s="569" t="str">
        <f t="shared" si="17"/>
        <v/>
      </c>
      <c r="G114" s="168"/>
      <c r="H114" s="190"/>
      <c r="I114" s="190"/>
      <c r="J114" s="354"/>
      <c r="K114" s="355"/>
      <c r="L114" s="356"/>
      <c r="M114" s="356"/>
      <c r="N114" s="356"/>
      <c r="O114" s="131">
        <f>IF(G114="",0,IF(G114="Ne treba raditi na predm.",1+SUM(L114:N114),(SUM(L114:N114)/G114)))</f>
        <v>0</v>
      </c>
      <c r="P114" s="157">
        <f t="shared" si="15"/>
        <v>0</v>
      </c>
      <c r="Q114" s="241"/>
      <c r="R114" s="242"/>
      <c r="S114" s="242"/>
      <c r="T114" s="242"/>
      <c r="U114" s="158"/>
      <c r="V114" s="571">
        <f>IF(P114="","",IF(C114="Ne","",IF(G114="Ne treba raditi na predm.","",IF((P113+P114)&gt;1,40,IF(U114="",IF((P113+P114)&gt;0.9,35,IF((P113+P114)&gt;0.8,30,IF((P113+P114)&gt;0.7,20,IF((P113+P114)&gt;0.6,15,IF((P113+P114)&gt;0.5,10,0))))),IF((U113+U114)&gt;0.94,40,IF((U113+U114)&gt;0.9,35,IF((U113+U114)&gt;0.8,30,IF((U113+U114)&gt;0.7,20,IF((U113+U114)&gt;0.6,15,IF((U113+U114)&gt;0.5,10,0)))))))))))</f>
        <v>0</v>
      </c>
    </row>
    <row r="115" spans="1:24" s="146" customFormat="1" ht="30" customHeight="1" x14ac:dyDescent="0.2">
      <c r="A115" s="338" t="s">
        <v>197</v>
      </c>
      <c r="B115" s="339"/>
      <c r="C115" s="340"/>
      <c r="D115" s="341"/>
      <c r="E115" s="340"/>
      <c r="F115" s="340"/>
      <c r="G115" s="342"/>
      <c r="H115" s="357"/>
      <c r="I115" s="357"/>
      <c r="J115" s="358"/>
      <c r="K115" s="340"/>
      <c r="L115" s="340"/>
      <c r="M115" s="340"/>
      <c r="N115" s="340"/>
      <c r="O115" s="346" t="s">
        <v>230</v>
      </c>
      <c r="P115" s="347">
        <f>P116+P117</f>
        <v>0</v>
      </c>
      <c r="Q115" s="342"/>
      <c r="R115" s="342"/>
      <c r="S115" s="342"/>
      <c r="T115" s="342"/>
      <c r="U115" s="342"/>
      <c r="V115" s="349"/>
      <c r="W115" s="132"/>
      <c r="X115" s="132"/>
    </row>
    <row r="116" spans="1:24" s="146" customFormat="1" x14ac:dyDescent="0.2">
      <c r="A116" s="587" t="s">
        <v>195</v>
      </c>
      <c r="B116" s="588"/>
      <c r="C116" s="350"/>
      <c r="D116" s="171"/>
      <c r="E116" s="167"/>
      <c r="F116" s="569" t="str">
        <f t="shared" ref="F116:F117" si="18">IF(E116="Sudija",1,IF(E116="Stručni saradnik",1,IF(E116="Član VSTV-a",2,"")))</f>
        <v/>
      </c>
      <c r="G116" s="168"/>
      <c r="H116" s="190"/>
      <c r="I116" s="190"/>
      <c r="J116" s="354"/>
      <c r="K116" s="355"/>
      <c r="L116" s="356"/>
      <c r="M116" s="356"/>
      <c r="N116" s="356"/>
      <c r="O116" s="131">
        <f>IF(G116="",0,IF(G116="Ne treba raditi na predm.",1+SUM(L116:N116),(SUM(L116:N116)/G116)))</f>
        <v>0</v>
      </c>
      <c r="P116" s="157">
        <f t="shared" si="15"/>
        <v>0</v>
      </c>
      <c r="Q116" s="241"/>
      <c r="R116" s="242"/>
      <c r="S116" s="242"/>
      <c r="T116" s="242"/>
      <c r="U116" s="158" t="str">
        <f>IF(Q116="","",(R116+R117)/(Q116+Q117-S116-S117))</f>
        <v/>
      </c>
      <c r="V116" s="263">
        <f>IF(P116="","",IF(C116="Ne","",IF(G116="Ne treba raditi na predm.","",IF((P116+P117)&gt;1,40,IF(U116="",IF((P116+P117)&gt;0.9,35,IF((P116+P117)&gt;0.8,30,IF((P116+P117)&gt;0.7,20,IF((P116+P117)&gt;0.6,15,IF((P116+P117)&gt;0.5,10,0))))),IF((U116+U117)&gt;0.94,40,IF((U116+U117)&gt;0.9,35,IF((U116+U117)&gt;0.8,30,IF((U116+U117)&gt;0.7,20,IF((U116+U117)&gt;0.6,15,IF((U116+U117)&gt;0.5,10,0)))))))))))</f>
        <v>0</v>
      </c>
    </row>
    <row r="117" spans="1:24" s="146" customFormat="1" x14ac:dyDescent="0.2">
      <c r="A117" s="587" t="s">
        <v>196</v>
      </c>
      <c r="B117" s="588"/>
      <c r="C117" s="350"/>
      <c r="D117" s="171"/>
      <c r="E117" s="167"/>
      <c r="F117" s="569" t="str">
        <f t="shared" si="18"/>
        <v/>
      </c>
      <c r="G117" s="168"/>
      <c r="H117" s="190"/>
      <c r="I117" s="190"/>
      <c r="J117" s="354"/>
      <c r="K117" s="355"/>
      <c r="L117" s="356"/>
      <c r="M117" s="356"/>
      <c r="N117" s="356"/>
      <c r="O117" s="131">
        <f>IF(G117="",0,IF(G117="Ne treba raditi na predm.",1+SUM(L117:N117),(SUM(L117:N117)/G117)))</f>
        <v>0</v>
      </c>
      <c r="P117" s="157">
        <f t="shared" si="15"/>
        <v>0</v>
      </c>
      <c r="Q117" s="241"/>
      <c r="R117" s="242"/>
      <c r="S117" s="242"/>
      <c r="T117" s="242"/>
      <c r="U117" s="158"/>
      <c r="V117" s="571">
        <f>IF(P117="","",IF(C117="Ne","",IF(G117="Ne treba raditi na predm.","",IF((P116+P117)&gt;1,40,IF(U117="",IF((P116+P117)&gt;0.9,35,IF((P116+P117)&gt;0.8,30,IF((P116+P117)&gt;0.7,20,IF((P116+P117)&gt;0.6,15,IF((P116+P117)&gt;0.5,10,0))))),IF((U116+U117)&gt;0.94,40,IF((U116+U117)&gt;0.9,35,IF((U116+U117)&gt;0.8,30,IF((U116+U117)&gt;0.7,20,IF((U116+U117)&gt;0.6,15,IF((U116+U117)&gt;0.5,10,0)))))))))))</f>
        <v>0</v>
      </c>
    </row>
    <row r="118" spans="1:24" s="146" customFormat="1" ht="30" customHeight="1" x14ac:dyDescent="0.2">
      <c r="A118" s="338" t="s">
        <v>197</v>
      </c>
      <c r="B118" s="339"/>
      <c r="C118" s="340"/>
      <c r="D118" s="341"/>
      <c r="E118" s="340"/>
      <c r="F118" s="340"/>
      <c r="G118" s="342"/>
      <c r="H118" s="357"/>
      <c r="I118" s="357"/>
      <c r="J118" s="358"/>
      <c r="K118" s="340"/>
      <c r="L118" s="340"/>
      <c r="M118" s="340"/>
      <c r="N118" s="340"/>
      <c r="O118" s="346" t="s">
        <v>230</v>
      </c>
      <c r="P118" s="347">
        <f>P119+P120</f>
        <v>0</v>
      </c>
      <c r="Q118" s="342"/>
      <c r="R118" s="342"/>
      <c r="S118" s="342"/>
      <c r="T118" s="342"/>
      <c r="U118" s="342"/>
      <c r="V118" s="359"/>
      <c r="W118" s="132"/>
      <c r="X118" s="132"/>
    </row>
    <row r="119" spans="1:24" s="146" customFormat="1" x14ac:dyDescent="0.2">
      <c r="A119" s="587" t="s">
        <v>195</v>
      </c>
      <c r="B119" s="588"/>
      <c r="C119" s="350"/>
      <c r="D119" s="171"/>
      <c r="E119" s="167"/>
      <c r="F119" s="569" t="str">
        <f t="shared" ref="F119:F120" si="19">IF(E119="Sudija",1,IF(E119="Stručni saradnik",1,IF(E119="Član VSTV-a",2,"")))</f>
        <v/>
      </c>
      <c r="G119" s="168"/>
      <c r="H119" s="190"/>
      <c r="I119" s="190"/>
      <c r="J119" s="354"/>
      <c r="K119" s="355"/>
      <c r="L119" s="356"/>
      <c r="M119" s="356"/>
      <c r="N119" s="356"/>
      <c r="O119" s="131">
        <f>IF(G119="",0,IF(G119="Ne treba raditi na predm.",1+SUM(L119:N119),(SUM(L119:N119)/G119)))</f>
        <v>0</v>
      </c>
      <c r="P119" s="157">
        <f t="shared" si="15"/>
        <v>0</v>
      </c>
      <c r="Q119" s="241"/>
      <c r="R119" s="242"/>
      <c r="S119" s="242"/>
      <c r="T119" s="242"/>
      <c r="U119" s="158" t="str">
        <f>IF(Q119="","",(R119+R120)/(Q119+Q120-S119-S120))</f>
        <v/>
      </c>
      <c r="V119" s="263">
        <f>IF(P119="","",IF(C119="Ne","",IF(G119="Ne treba raditi na predm.","",IF((P119+P120)&gt;1,40,IF(U119="",IF((P119+P120)&gt;0.9,35,IF((P119+P120)&gt;0.8,30,IF((P119+P120)&gt;0.7,20,IF((P119+P120)&gt;0.6,15,IF((P119+P120)&gt;0.5,10,0))))),IF((U119+U120)&gt;0.94,40,IF((U119+U120)&gt;0.9,35,IF((U119+U120)&gt;0.8,30,IF((U119+U120)&gt;0.7,20,IF((U119+U120)&gt;0.6,15,IF((U119+U120)&gt;0.5,10,0)))))))))))</f>
        <v>0</v>
      </c>
    </row>
    <row r="120" spans="1:24" s="146" customFormat="1" x14ac:dyDescent="0.2">
      <c r="A120" s="587" t="s">
        <v>196</v>
      </c>
      <c r="B120" s="588"/>
      <c r="C120" s="350"/>
      <c r="D120" s="171"/>
      <c r="E120" s="167"/>
      <c r="F120" s="569" t="str">
        <f t="shared" si="19"/>
        <v/>
      </c>
      <c r="G120" s="168"/>
      <c r="H120" s="190"/>
      <c r="I120" s="190"/>
      <c r="J120" s="354"/>
      <c r="K120" s="355"/>
      <c r="L120" s="356"/>
      <c r="M120" s="356"/>
      <c r="N120" s="356"/>
      <c r="O120" s="131">
        <f>IF(G120="",0,IF(G120="Ne treba raditi na predm.",1+SUM(L120:N120),(SUM(L120:N120)/G120)))</f>
        <v>0</v>
      </c>
      <c r="P120" s="157">
        <f t="shared" si="15"/>
        <v>0</v>
      </c>
      <c r="Q120" s="241"/>
      <c r="R120" s="242"/>
      <c r="S120" s="242"/>
      <c r="T120" s="242"/>
      <c r="U120" s="158"/>
      <c r="V120" s="571">
        <f>IF(P120="","",IF(C120="Ne","",IF(G120="Ne treba raditi na predm.","",IF((P119+P120)&gt;1,40,IF(U120="",IF((P119+P120)&gt;0.9,35,IF((P119+P120)&gt;0.8,30,IF((P119+P120)&gt;0.7,20,IF((P119+P120)&gt;0.6,15,IF((P119+P120)&gt;0.5,10,0))))),IF((U119+U120)&gt;0.94,40,IF((U119+U120)&gt;0.9,35,IF((U119+U120)&gt;0.8,30,IF((U119+U120)&gt;0.7,20,IF((U119+U120)&gt;0.6,15,IF((U119+U120)&gt;0.5,10,0)))))))))))</f>
        <v>0</v>
      </c>
    </row>
    <row r="121" spans="1:24" s="146" customFormat="1" ht="30" customHeight="1" x14ac:dyDescent="0.2">
      <c r="A121" s="338" t="s">
        <v>197</v>
      </c>
      <c r="B121" s="339"/>
      <c r="C121" s="340"/>
      <c r="D121" s="341"/>
      <c r="E121" s="340"/>
      <c r="F121" s="340"/>
      <c r="G121" s="342"/>
      <c r="H121" s="357"/>
      <c r="I121" s="357"/>
      <c r="J121" s="358"/>
      <c r="K121" s="340"/>
      <c r="L121" s="340"/>
      <c r="M121" s="340"/>
      <c r="N121" s="340"/>
      <c r="O121" s="346" t="s">
        <v>230</v>
      </c>
      <c r="P121" s="347">
        <f>P122+P123</f>
        <v>0</v>
      </c>
      <c r="Q121" s="342"/>
      <c r="R121" s="342"/>
      <c r="S121" s="342"/>
      <c r="T121" s="342"/>
      <c r="U121" s="342"/>
      <c r="V121" s="359"/>
      <c r="W121" s="132"/>
      <c r="X121" s="132"/>
    </row>
    <row r="122" spans="1:24" s="146" customFormat="1" x14ac:dyDescent="0.2">
      <c r="A122" s="587" t="s">
        <v>195</v>
      </c>
      <c r="B122" s="588"/>
      <c r="C122" s="350"/>
      <c r="D122" s="171"/>
      <c r="E122" s="167"/>
      <c r="F122" s="569" t="str">
        <f t="shared" ref="F122:F123" si="20">IF(E122="Sudija",1,IF(E122="Stručni saradnik",1,IF(E122="Član VSTV-a",2,"")))</f>
        <v/>
      </c>
      <c r="G122" s="168"/>
      <c r="H122" s="190"/>
      <c r="I122" s="190"/>
      <c r="J122" s="354"/>
      <c r="K122" s="355"/>
      <c r="L122" s="356"/>
      <c r="M122" s="356"/>
      <c r="N122" s="356"/>
      <c r="O122" s="131">
        <f>IF(G122="",0,IF(G122="Ne treba raditi na predm.",1+SUM(L122:N122),(SUM(L122:N122)/G122)))</f>
        <v>0</v>
      </c>
      <c r="P122" s="157">
        <f t="shared" si="15"/>
        <v>0</v>
      </c>
      <c r="Q122" s="241"/>
      <c r="R122" s="242"/>
      <c r="S122" s="242"/>
      <c r="T122" s="242"/>
      <c r="U122" s="158" t="str">
        <f>IF(Q122="","",(R122+R123)/(Q122+Q123-S122-S123))</f>
        <v/>
      </c>
      <c r="V122" s="263">
        <f>IF(P122="","",IF(C122="Ne","",IF(G122="Ne treba raditi na predm.","",IF((P122+P123)&gt;1,40,IF(U122="",IF((P122+P123)&gt;0.9,35,IF((P122+P123)&gt;0.8,30,IF((P122+P123)&gt;0.7,20,IF((P122+P123)&gt;0.6,15,IF((P122+P123)&gt;0.5,10,0))))),IF((U122+U123)&gt;0.94,40,IF((U122+U123)&gt;0.9,35,IF((U122+U123)&gt;0.8,30,IF((U122+U123)&gt;0.7,20,IF((U122+U123)&gt;0.6,15,IF((U122+U123)&gt;0.5,10,0)))))))))))</f>
        <v>0</v>
      </c>
    </row>
    <row r="123" spans="1:24" s="146" customFormat="1" x14ac:dyDescent="0.2">
      <c r="A123" s="587" t="s">
        <v>196</v>
      </c>
      <c r="B123" s="588"/>
      <c r="C123" s="350"/>
      <c r="D123" s="171"/>
      <c r="E123" s="167"/>
      <c r="F123" s="569" t="str">
        <f t="shared" si="20"/>
        <v/>
      </c>
      <c r="G123" s="168"/>
      <c r="H123" s="190"/>
      <c r="I123" s="190"/>
      <c r="J123" s="354"/>
      <c r="K123" s="355"/>
      <c r="L123" s="356"/>
      <c r="M123" s="356"/>
      <c r="N123" s="356"/>
      <c r="O123" s="131">
        <f>IF(G123="",0,IF(G123="Ne treba raditi na predm.",1+SUM(L123:N123),(SUM(L123:N123)/G123)))</f>
        <v>0</v>
      </c>
      <c r="P123" s="157">
        <f t="shared" si="15"/>
        <v>0</v>
      </c>
      <c r="Q123" s="241"/>
      <c r="R123" s="242"/>
      <c r="S123" s="242"/>
      <c r="T123" s="242"/>
      <c r="U123" s="158"/>
      <c r="V123" s="571">
        <f>IF(P123="","",IF(C123="Ne","",IF(G123="Ne treba raditi na predm.","",IF((P122+P123)&gt;1,40,IF(U123="",IF((P122+P123)&gt;0.9,35,IF((P122+P123)&gt;0.8,30,IF((P122+P123)&gt;0.7,20,IF((P122+P123)&gt;0.6,15,IF((P122+P123)&gt;0.5,10,0))))),IF((U122+U123)&gt;0.94,40,IF((U122+U123)&gt;0.9,35,IF((U122+U123)&gt;0.8,30,IF((U122+U123)&gt;0.7,20,IF((U122+U123)&gt;0.6,15,IF((U122+U123)&gt;0.5,10,0)))))))))))</f>
        <v>0</v>
      </c>
    </row>
    <row r="124" spans="1:24" s="146" customFormat="1" ht="30" customHeight="1" x14ac:dyDescent="0.2">
      <c r="A124" s="338" t="s">
        <v>197</v>
      </c>
      <c r="B124" s="339"/>
      <c r="C124" s="340"/>
      <c r="D124" s="341"/>
      <c r="E124" s="340"/>
      <c r="F124" s="340"/>
      <c r="G124" s="342"/>
      <c r="H124" s="357"/>
      <c r="I124" s="357"/>
      <c r="J124" s="358"/>
      <c r="K124" s="340"/>
      <c r="L124" s="340"/>
      <c r="M124" s="340"/>
      <c r="N124" s="340"/>
      <c r="O124" s="346" t="s">
        <v>230</v>
      </c>
      <c r="P124" s="347">
        <f>P125+P126</f>
        <v>0</v>
      </c>
      <c r="Q124" s="342"/>
      <c r="R124" s="342"/>
      <c r="S124" s="342"/>
      <c r="T124" s="342"/>
      <c r="U124" s="342"/>
      <c r="V124" s="359"/>
      <c r="W124" s="132"/>
      <c r="X124" s="132"/>
    </row>
    <row r="125" spans="1:24" s="146" customFormat="1" x14ac:dyDescent="0.2">
      <c r="A125" s="587" t="s">
        <v>195</v>
      </c>
      <c r="B125" s="588"/>
      <c r="C125" s="350"/>
      <c r="D125" s="171"/>
      <c r="E125" s="167"/>
      <c r="F125" s="569" t="str">
        <f t="shared" ref="F125:F126" si="21">IF(E125="Sudija",1,IF(E125="Stručni saradnik",1,IF(E125="Član VSTV-a",2,"")))</f>
        <v/>
      </c>
      <c r="G125" s="168"/>
      <c r="H125" s="190"/>
      <c r="I125" s="190"/>
      <c r="J125" s="360"/>
      <c r="K125" s="355"/>
      <c r="L125" s="356"/>
      <c r="M125" s="356"/>
      <c r="N125" s="356"/>
      <c r="O125" s="131">
        <f>IF(G125="",0,IF(G125="Ne treba raditi na predm.",1+SUM(L125:N125),(SUM(L125:N125)/G125)))</f>
        <v>0</v>
      </c>
      <c r="P125" s="157">
        <f t="shared" si="15"/>
        <v>0</v>
      </c>
      <c r="Q125" s="241"/>
      <c r="R125" s="242"/>
      <c r="S125" s="242"/>
      <c r="T125" s="242"/>
      <c r="U125" s="158" t="str">
        <f>IF(Q125="","",(R125+R126)/(Q125+Q126-S125-S126))</f>
        <v/>
      </c>
      <c r="V125" s="263">
        <f>IF(P125="","",IF(C125="Ne","",IF(G125="Ne treba raditi na predm.","",IF((P125+P126)&gt;1,40,IF(U125="",IF((P125+P126)&gt;0.9,35,IF((P125+P126)&gt;0.8,30,IF((P125+P126)&gt;0.7,20,IF((P125+P126)&gt;0.6,15,IF((P125+P126)&gt;0.5,10,0))))),IF((U125+U126)&gt;0.94,40,IF((U125+U126)&gt;0.9,35,IF((U125+U126)&gt;0.8,30,IF((U125+U126)&gt;0.7,20,IF((U125+U126)&gt;0.6,15,IF((U125+U126)&gt;0.5,10,0)))))))))))</f>
        <v>0</v>
      </c>
    </row>
    <row r="126" spans="1:24" s="146" customFormat="1" x14ac:dyDescent="0.2">
      <c r="A126" s="587" t="s">
        <v>196</v>
      </c>
      <c r="B126" s="588"/>
      <c r="C126" s="350"/>
      <c r="D126" s="171"/>
      <c r="E126" s="167"/>
      <c r="F126" s="569" t="str">
        <f t="shared" si="21"/>
        <v/>
      </c>
      <c r="G126" s="168"/>
      <c r="H126" s="190"/>
      <c r="I126" s="190"/>
      <c r="J126" s="360"/>
      <c r="K126" s="355"/>
      <c r="L126" s="356"/>
      <c r="M126" s="356"/>
      <c r="N126" s="356"/>
      <c r="O126" s="131">
        <f>IF(G126="",0,IF(G126="Ne treba raditi na predm.",1+SUM(L126:N126),(SUM(L126:N126)/G126)))</f>
        <v>0</v>
      </c>
      <c r="P126" s="157">
        <f t="shared" si="15"/>
        <v>0</v>
      </c>
      <c r="Q126" s="241"/>
      <c r="R126" s="242"/>
      <c r="S126" s="242"/>
      <c r="T126" s="242"/>
      <c r="U126" s="158"/>
      <c r="V126" s="571">
        <f>IF(P126="","",IF(C126="Ne","",IF(G126="Ne treba raditi na predm.","",IF((P125+P126)&gt;1,40,IF(U126="",IF((P125+P126)&gt;0.9,35,IF((P125+P126)&gt;0.8,30,IF((P125+P126)&gt;0.7,20,IF((P125+P126)&gt;0.6,15,IF((P125+P126)&gt;0.5,10,0))))),IF((U125+U126)&gt;0.94,40,IF((U125+U126)&gt;0.9,35,IF((U125+U126)&gt;0.8,30,IF((U125+U126)&gt;0.7,20,IF((U125+U126)&gt;0.6,15,IF((U125+U126)&gt;0.5,10,0)))))))))))</f>
        <v>0</v>
      </c>
    </row>
    <row r="127" spans="1:24" s="146" customFormat="1" ht="30" customHeight="1" x14ac:dyDescent="0.2">
      <c r="A127" s="338" t="s">
        <v>197</v>
      </c>
      <c r="B127" s="339"/>
      <c r="C127" s="340"/>
      <c r="D127" s="341"/>
      <c r="E127" s="340"/>
      <c r="F127" s="340"/>
      <c r="G127" s="342"/>
      <c r="H127" s="357"/>
      <c r="I127" s="357"/>
      <c r="J127" s="358"/>
      <c r="K127" s="340"/>
      <c r="L127" s="340"/>
      <c r="M127" s="340"/>
      <c r="N127" s="340"/>
      <c r="O127" s="346" t="s">
        <v>230</v>
      </c>
      <c r="P127" s="347">
        <f>P128+P129</f>
        <v>0</v>
      </c>
      <c r="Q127" s="342"/>
      <c r="R127" s="342"/>
      <c r="S127" s="342"/>
      <c r="T127" s="342"/>
      <c r="U127" s="342"/>
      <c r="V127" s="359"/>
      <c r="W127" s="132"/>
      <c r="X127" s="132"/>
    </row>
    <row r="128" spans="1:24" s="146" customFormat="1" x14ac:dyDescent="0.2">
      <c r="A128" s="587" t="s">
        <v>195</v>
      </c>
      <c r="B128" s="588"/>
      <c r="C128" s="350"/>
      <c r="D128" s="171"/>
      <c r="E128" s="167"/>
      <c r="F128" s="569" t="str">
        <f t="shared" ref="F128:F129" si="22">IF(E128="Sudija",1,IF(E128="Stručni saradnik",1,IF(E128="Član VSTV-a",2,"")))</f>
        <v/>
      </c>
      <c r="G128" s="168"/>
      <c r="H128" s="190"/>
      <c r="I128" s="190"/>
      <c r="J128" s="360"/>
      <c r="K128" s="355"/>
      <c r="L128" s="356"/>
      <c r="M128" s="356"/>
      <c r="N128" s="356"/>
      <c r="O128" s="131">
        <f>IF(G128="",0,IF(G128="Ne treba raditi na predm.",1+SUM(L128:N128),(SUM(L128:N128)/G128)))</f>
        <v>0</v>
      </c>
      <c r="P128" s="157">
        <f t="shared" si="15"/>
        <v>0</v>
      </c>
      <c r="Q128" s="241"/>
      <c r="R128" s="242"/>
      <c r="S128" s="242"/>
      <c r="T128" s="242"/>
      <c r="U128" s="158" t="str">
        <f>IF(Q128="","",(R128+R129)/(Q128+Q129-S128-S129))</f>
        <v/>
      </c>
      <c r="V128" s="263">
        <f>IF(P128="","",IF(C128="Ne","",IF(G128="Ne treba raditi na predm.","",IF((P128+P129)&gt;1,40,IF(U128="",IF((P128+P129)&gt;0.9,35,IF((P128+P129)&gt;0.8,30,IF((P128+P129)&gt;0.7,20,IF((P128+P129)&gt;0.6,15,IF((P128+P129)&gt;0.5,10,0))))),IF((U128+U129)&gt;0.94,40,IF((U128+U129)&gt;0.9,35,IF((U128+U129)&gt;0.8,30,IF((U128+U129)&gt;0.7,20,IF((U128+U129)&gt;0.6,15,IF((U128+U129)&gt;0.5,10,0)))))))))))</f>
        <v>0</v>
      </c>
    </row>
    <row r="129" spans="1:24" s="146" customFormat="1" x14ac:dyDescent="0.2">
      <c r="A129" s="587" t="s">
        <v>196</v>
      </c>
      <c r="B129" s="588"/>
      <c r="C129" s="350"/>
      <c r="D129" s="171"/>
      <c r="E129" s="167"/>
      <c r="F129" s="569" t="str">
        <f t="shared" si="22"/>
        <v/>
      </c>
      <c r="G129" s="168"/>
      <c r="H129" s="190"/>
      <c r="I129" s="190"/>
      <c r="J129" s="360"/>
      <c r="K129" s="355"/>
      <c r="L129" s="356"/>
      <c r="M129" s="356"/>
      <c r="N129" s="356"/>
      <c r="O129" s="131">
        <f>IF(G129="",0,IF(G129="Ne treba raditi na predm.",1+SUM(L129:N129),(SUM(L129:N129)/G129)))</f>
        <v>0</v>
      </c>
      <c r="P129" s="157">
        <f t="shared" si="15"/>
        <v>0</v>
      </c>
      <c r="Q129" s="241"/>
      <c r="R129" s="242"/>
      <c r="S129" s="242"/>
      <c r="T129" s="242"/>
      <c r="U129" s="158"/>
      <c r="V129" s="571">
        <f>IF(P129="","",IF(C129="Ne","",IF(G129="Ne treba raditi na predm.","",IF((P128+P129)&gt;1,40,IF(U129="",IF((P128+P129)&gt;0.9,35,IF((P128+P129)&gt;0.8,30,IF((P128+P129)&gt;0.7,20,IF((P128+P129)&gt;0.6,15,IF((P128+P129)&gt;0.5,10,0))))),IF((U128+U129)&gt;0.94,40,IF((U128+U129)&gt;0.9,35,IF((U128+U129)&gt;0.8,30,IF((U128+U129)&gt;0.7,20,IF((U128+U129)&gt;0.6,15,IF((U128+U129)&gt;0.5,10,0)))))))))))</f>
        <v>0</v>
      </c>
    </row>
    <row r="130" spans="1:24" s="146" customFormat="1" ht="30" customHeight="1" x14ac:dyDescent="0.2">
      <c r="A130" s="338" t="s">
        <v>197</v>
      </c>
      <c r="B130" s="339"/>
      <c r="C130" s="340"/>
      <c r="D130" s="341"/>
      <c r="E130" s="340"/>
      <c r="F130" s="340"/>
      <c r="G130" s="342"/>
      <c r="H130" s="357"/>
      <c r="I130" s="357"/>
      <c r="J130" s="358"/>
      <c r="K130" s="340"/>
      <c r="L130" s="340"/>
      <c r="M130" s="340"/>
      <c r="N130" s="340"/>
      <c r="O130" s="346" t="s">
        <v>230</v>
      </c>
      <c r="P130" s="347">
        <f>P131+P132</f>
        <v>0</v>
      </c>
      <c r="Q130" s="342"/>
      <c r="R130" s="342"/>
      <c r="S130" s="342"/>
      <c r="T130" s="342"/>
      <c r="U130" s="342"/>
      <c r="V130" s="359"/>
      <c r="W130" s="132"/>
      <c r="X130" s="132"/>
    </row>
    <row r="131" spans="1:24" s="146" customFormat="1" x14ac:dyDescent="0.2">
      <c r="A131" s="587" t="s">
        <v>195</v>
      </c>
      <c r="B131" s="588"/>
      <c r="C131" s="350"/>
      <c r="D131" s="171"/>
      <c r="E131" s="167"/>
      <c r="F131" s="569" t="str">
        <f t="shared" ref="F131:F132" si="23">IF(E131="Sudija",1,IF(E131="Stručni saradnik",1,IF(E131="Član VSTV-a",2,"")))</f>
        <v/>
      </c>
      <c r="G131" s="168"/>
      <c r="H131" s="190"/>
      <c r="I131" s="190"/>
      <c r="J131" s="360"/>
      <c r="K131" s="355"/>
      <c r="L131" s="356"/>
      <c r="M131" s="356"/>
      <c r="N131" s="356"/>
      <c r="O131" s="131">
        <f>IF(G131="",0,IF(G131="Ne treba raditi na predm.",1+SUM(L131:N131),(SUM(L131:N131)/G131)))</f>
        <v>0</v>
      </c>
      <c r="P131" s="157">
        <f t="shared" si="15"/>
        <v>0</v>
      </c>
      <c r="Q131" s="241"/>
      <c r="R131" s="242"/>
      <c r="S131" s="242"/>
      <c r="T131" s="242"/>
      <c r="U131" s="158" t="str">
        <f>IF(Q131="","",(R131+R132)/(Q131+Q132-S131-S132))</f>
        <v/>
      </c>
      <c r="V131" s="263">
        <f>IF(P131="","",IF(C131="Ne","",IF(G131="Ne treba raditi na predm.","",IF((P131+P132)&gt;1,40,IF(U131="",IF((P131+P132)&gt;0.9,35,IF((P131+P132)&gt;0.8,30,IF((P131+P132)&gt;0.7,20,IF((P131+P132)&gt;0.6,15,IF((P131+P132)&gt;0.5,10,0))))),IF((U131+U132)&gt;0.94,40,IF((U131+U132)&gt;0.9,35,IF((U131+U132)&gt;0.8,30,IF((U131+U132)&gt;0.7,20,IF((U131+U132)&gt;0.6,15,IF((U131+U132)&gt;0.5,10,0)))))))))))</f>
        <v>0</v>
      </c>
    </row>
    <row r="132" spans="1:24" s="146" customFormat="1" x14ac:dyDescent="0.2">
      <c r="A132" s="587" t="s">
        <v>196</v>
      </c>
      <c r="B132" s="588"/>
      <c r="C132" s="350"/>
      <c r="D132" s="171"/>
      <c r="E132" s="167"/>
      <c r="F132" s="569" t="str">
        <f t="shared" si="23"/>
        <v/>
      </c>
      <c r="G132" s="168"/>
      <c r="H132" s="190"/>
      <c r="I132" s="190"/>
      <c r="J132" s="360"/>
      <c r="K132" s="355"/>
      <c r="L132" s="356"/>
      <c r="M132" s="356"/>
      <c r="N132" s="356"/>
      <c r="O132" s="131">
        <f>IF(G132="",0,IF(G132="Ne treba raditi na predm.",1+SUM(L132:N132),(SUM(L132:N132)/G132)))</f>
        <v>0</v>
      </c>
      <c r="P132" s="157">
        <f t="shared" si="15"/>
        <v>0</v>
      </c>
      <c r="Q132" s="241"/>
      <c r="R132" s="242"/>
      <c r="S132" s="242"/>
      <c r="T132" s="242"/>
      <c r="U132" s="158"/>
      <c r="V132" s="571">
        <f>IF(P132="","",IF(C132="Ne","",IF(G132="Ne treba raditi na predm.","",IF((P131+P132)&gt;1,40,IF(U132="",IF((P131+P132)&gt;0.9,35,IF((P131+P132)&gt;0.8,30,IF((P131+P132)&gt;0.7,20,IF((P131+P132)&gt;0.6,15,IF((P131+P132)&gt;0.5,10,0))))),IF((U131+U132)&gt;0.94,40,IF((U131+U132)&gt;0.9,35,IF((U131+U132)&gt;0.8,30,IF((U131+U132)&gt;0.7,20,IF((U131+U132)&gt;0.6,15,IF((U131+U132)&gt;0.5,10,0)))))))))))</f>
        <v>0</v>
      </c>
    </row>
    <row r="133" spans="1:24" s="146" customFormat="1" ht="30" customHeight="1" x14ac:dyDescent="0.2">
      <c r="A133" s="338" t="s">
        <v>197</v>
      </c>
      <c r="B133" s="339"/>
      <c r="C133" s="340"/>
      <c r="D133" s="341"/>
      <c r="E133" s="340"/>
      <c r="F133" s="340"/>
      <c r="G133" s="342"/>
      <c r="H133" s="357"/>
      <c r="I133" s="357"/>
      <c r="J133" s="358"/>
      <c r="K133" s="340"/>
      <c r="L133" s="340"/>
      <c r="M133" s="340"/>
      <c r="N133" s="340"/>
      <c r="O133" s="346" t="s">
        <v>230</v>
      </c>
      <c r="P133" s="347">
        <f>P134+P135</f>
        <v>0</v>
      </c>
      <c r="Q133" s="342"/>
      <c r="R133" s="342"/>
      <c r="S133" s="342"/>
      <c r="T133" s="342"/>
      <c r="U133" s="342"/>
      <c r="V133" s="359"/>
      <c r="W133" s="132"/>
      <c r="X133" s="132"/>
    </row>
    <row r="134" spans="1:24" s="146" customFormat="1" x14ac:dyDescent="0.2">
      <c r="A134" s="587" t="s">
        <v>195</v>
      </c>
      <c r="B134" s="588"/>
      <c r="C134" s="350"/>
      <c r="D134" s="171"/>
      <c r="E134" s="167"/>
      <c r="F134" s="569" t="str">
        <f t="shared" ref="F134:F135" si="24">IF(E134="Sudija",1,IF(E134="Stručni saradnik",1,IF(E134="Član VSTV-a",2,"")))</f>
        <v/>
      </c>
      <c r="G134" s="172"/>
      <c r="H134" s="190"/>
      <c r="I134" s="190"/>
      <c r="J134" s="360"/>
      <c r="K134" s="355"/>
      <c r="L134" s="356"/>
      <c r="M134" s="356"/>
      <c r="N134" s="356"/>
      <c r="O134" s="131">
        <f>IF(G134="",0,IF(G134="Ne treba raditi na predm.",1+SUM(L134:N134),(SUM(L134:N134)/G134)))</f>
        <v>0</v>
      </c>
      <c r="P134" s="157">
        <f t="shared" si="15"/>
        <v>0</v>
      </c>
      <c r="Q134" s="241"/>
      <c r="R134" s="242"/>
      <c r="S134" s="242"/>
      <c r="T134" s="242"/>
      <c r="U134" s="158" t="str">
        <f>IF(Q134="","",(R134+R135)/(Q134+Q135-S134-S135))</f>
        <v/>
      </c>
      <c r="V134" s="263">
        <f>IF(P134="","",IF(C134="Ne","",IF(G134="Ne treba raditi na predm.","",IF((P134+P135)&gt;1,40,IF(U134="",IF((P134+P135)&gt;0.9,35,IF((P134+P135)&gt;0.8,30,IF((P134+P135)&gt;0.7,20,IF((P134+P135)&gt;0.6,15,IF((P134+P135)&gt;0.5,10,0))))),IF((U134+U135)&gt;0.94,40,IF((U134+U135)&gt;0.9,35,IF((U134+U135)&gt;0.8,30,IF((U134+U135)&gt;0.7,20,IF((U134+U135)&gt;0.6,15,IF((U134+U135)&gt;0.5,10,0)))))))))))</f>
        <v>0</v>
      </c>
    </row>
    <row r="135" spans="1:24" s="146" customFormat="1" x14ac:dyDescent="0.2">
      <c r="A135" s="587" t="s">
        <v>196</v>
      </c>
      <c r="B135" s="588"/>
      <c r="C135" s="350"/>
      <c r="D135" s="171"/>
      <c r="E135" s="167"/>
      <c r="F135" s="569" t="str">
        <f t="shared" si="24"/>
        <v/>
      </c>
      <c r="G135" s="172"/>
      <c r="H135" s="190"/>
      <c r="I135" s="190"/>
      <c r="J135" s="360"/>
      <c r="K135" s="355"/>
      <c r="L135" s="356"/>
      <c r="M135" s="356"/>
      <c r="N135" s="356"/>
      <c r="O135" s="131">
        <f>IF(G135="",0,IF(G135="Ne treba raditi na predm.",1+SUM(L135:N135),(SUM(L135:N135)/G135)))</f>
        <v>0</v>
      </c>
      <c r="P135" s="157">
        <f t="shared" si="15"/>
        <v>0</v>
      </c>
      <c r="Q135" s="241"/>
      <c r="R135" s="242"/>
      <c r="S135" s="242"/>
      <c r="T135" s="242"/>
      <c r="U135" s="158"/>
      <c r="V135" s="571">
        <f>IF(P135="","",IF(C135="Ne","",IF(G135="Ne treba raditi na predm.","",IF((P134+P135)&gt;1,40,IF(U135="",IF((P134+P135)&gt;0.9,35,IF((P134+P135)&gt;0.8,30,IF((P134+P135)&gt;0.7,20,IF((P134+P135)&gt;0.6,15,IF((P134+P135)&gt;0.5,10,0))))),IF((U134+U135)&gt;0.94,40,IF((U134+U135)&gt;0.9,35,IF((U134+U135)&gt;0.8,30,IF((U134+U135)&gt;0.7,20,IF((U134+U135)&gt;0.6,15,IF((U134+U135)&gt;0.5,10,0)))))))))))</f>
        <v>0</v>
      </c>
    </row>
    <row r="136" spans="1:24" s="146" customFormat="1" ht="30" customHeight="1" x14ac:dyDescent="0.2">
      <c r="A136" s="338" t="s">
        <v>197</v>
      </c>
      <c r="B136" s="339"/>
      <c r="C136" s="340"/>
      <c r="D136" s="341"/>
      <c r="E136" s="340"/>
      <c r="F136" s="340"/>
      <c r="G136" s="342"/>
      <c r="H136" s="357"/>
      <c r="I136" s="357"/>
      <c r="J136" s="358"/>
      <c r="K136" s="340"/>
      <c r="L136" s="340"/>
      <c r="M136" s="340"/>
      <c r="N136" s="340"/>
      <c r="O136" s="346" t="s">
        <v>229</v>
      </c>
      <c r="P136" s="347">
        <f>P137+P138</f>
        <v>0</v>
      </c>
      <c r="Q136" s="342"/>
      <c r="R136" s="342"/>
      <c r="S136" s="342"/>
      <c r="T136" s="342"/>
      <c r="U136" s="342"/>
      <c r="V136" s="359"/>
      <c r="W136" s="132"/>
      <c r="X136" s="132"/>
    </row>
    <row r="137" spans="1:24" s="146" customFormat="1" x14ac:dyDescent="0.2">
      <c r="A137" s="587" t="s">
        <v>195</v>
      </c>
      <c r="B137" s="588"/>
      <c r="C137" s="350"/>
      <c r="D137" s="171"/>
      <c r="E137" s="167"/>
      <c r="F137" s="569" t="str">
        <f t="shared" ref="F137:F138" si="25">IF(E137="Sudija",1,IF(E137="Stručni saradnik",1,IF(E137="Član VSTV-a",2,"")))</f>
        <v/>
      </c>
      <c r="G137" s="172"/>
      <c r="H137" s="190"/>
      <c r="I137" s="190"/>
      <c r="J137" s="360"/>
      <c r="K137" s="355"/>
      <c r="L137" s="356"/>
      <c r="M137" s="356"/>
      <c r="N137" s="356"/>
      <c r="O137" s="131">
        <f>IF(G137="",0,IF(G137="Ne treba raditi na predm.",1+SUM(L137:N137),(SUM(L137:N137)/G137)))</f>
        <v>0</v>
      </c>
      <c r="P137" s="157">
        <f>IF(K137&gt;0,IF(G137="Ne treba raditi na predm.",O137,O137*(J137/(J137-K137))),O137)</f>
        <v>0</v>
      </c>
      <c r="Q137" s="241"/>
      <c r="R137" s="242"/>
      <c r="S137" s="242"/>
      <c r="T137" s="242"/>
      <c r="U137" s="158" t="str">
        <f>IF(Q137="","",(R137+R138)/(Q137+Q138-S137-S138))</f>
        <v/>
      </c>
      <c r="V137" s="263">
        <f>IF(P137="","",IF(C137="Ne","",IF(G137="Ne treba raditi na predm.","",IF((P137+P138)&gt;1,40,IF(U137="",IF((P137+P138)&gt;0.9,35,IF((P137+P138)&gt;0.8,30,IF((P137+P138)&gt;0.7,20,IF((P137+P138)&gt;0.6,15,IF((P137+P138)&gt;0.5,10,0))))),IF((U137+U138)&gt;0.94,40,IF((U137+U138)&gt;0.9,35,IF((U137+U138)&gt;0.8,30,IF((U137+U138)&gt;0.7,20,IF((U137+U138)&gt;0.6,15,IF((U137+U138)&gt;0.5,10,0)))))))))))</f>
        <v>0</v>
      </c>
    </row>
    <row r="138" spans="1:24" s="146" customFormat="1" ht="15.75" thickBot="1" x14ac:dyDescent="0.25">
      <c r="A138" s="617" t="s">
        <v>196</v>
      </c>
      <c r="B138" s="618"/>
      <c r="C138" s="361"/>
      <c r="D138" s="292"/>
      <c r="E138" s="362"/>
      <c r="F138" s="569" t="str">
        <f t="shared" si="25"/>
        <v/>
      </c>
      <c r="G138" s="294"/>
      <c r="H138" s="295"/>
      <c r="I138" s="295"/>
      <c r="J138" s="363"/>
      <c r="K138" s="364"/>
      <c r="L138" s="365"/>
      <c r="M138" s="365"/>
      <c r="N138" s="365"/>
      <c r="O138" s="299">
        <f>IF(G138="",0,IF(G138="Ne treba raditi na predm.",1+SUM(L138:N138),(SUM(L138:N138)/G138)))</f>
        <v>0</v>
      </c>
      <c r="P138" s="302">
        <f t="shared" si="15"/>
        <v>0</v>
      </c>
      <c r="Q138" s="300"/>
      <c r="R138" s="301"/>
      <c r="S138" s="301"/>
      <c r="T138" s="301"/>
      <c r="U138" s="302"/>
      <c r="V138" s="572">
        <f>IF(P138="","",IF(C138="Ne","",IF(G138="Ne treba raditi na predm.","",IF((P137+P138)&gt;1,40,IF(U138="",IF((P137+P138)&gt;0.9,35,IF((P137+P138)&gt;0.8,30,IF((P137+P138)&gt;0.7,20,IF((P137+P138)&gt;0.6,15,IF((P137+P138)&gt;0.5,10,0))))),IF((U137+U138)&gt;0.94,40,IF((U137+U138)&gt;0.9,35,IF((U137+U138)&gt;0.8,30,IF((U137+U138)&gt;0.7,20,IF((U137+U138)&gt;0.6,15,IF((U137+U138)&gt;0.5,10,0)))))))))))</f>
        <v>0</v>
      </c>
    </row>
    <row r="139" spans="1:24" s="387" customFormat="1" x14ac:dyDescent="0.25">
      <c r="A139" s="173"/>
      <c r="B139" s="366"/>
      <c r="C139" s="367"/>
      <c r="D139" s="367"/>
      <c r="E139" s="368"/>
      <c r="F139" s="368"/>
      <c r="G139" s="369"/>
      <c r="H139" s="369"/>
      <c r="I139" s="369"/>
      <c r="J139" s="370"/>
      <c r="K139" s="173"/>
      <c r="L139" s="174"/>
      <c r="M139" s="174"/>
      <c r="N139" s="174"/>
      <c r="O139" s="371"/>
      <c r="P139" s="372"/>
      <c r="Q139" s="372"/>
      <c r="R139" s="372"/>
      <c r="S139" s="372"/>
      <c r="T139" s="372"/>
      <c r="U139" s="372"/>
      <c r="V139" s="373"/>
      <c r="W139" s="386"/>
      <c r="X139" s="386"/>
    </row>
    <row r="140" spans="1:24" ht="66.75" customHeight="1" x14ac:dyDescent="0.25">
      <c r="B140" s="584" t="s">
        <v>277</v>
      </c>
      <c r="C140" s="584"/>
      <c r="D140" s="584"/>
      <c r="E140" s="584"/>
      <c r="F140" s="584"/>
      <c r="G140" s="584"/>
      <c r="H140" s="584"/>
      <c r="I140" s="584"/>
      <c r="J140" s="584"/>
      <c r="K140" s="584"/>
      <c r="L140" s="584"/>
      <c r="M140" s="584"/>
      <c r="N140" s="584"/>
      <c r="O140" s="584"/>
      <c r="P140" s="584"/>
      <c r="Q140" s="584"/>
      <c r="R140" s="584"/>
      <c r="S140" s="584"/>
      <c r="T140" s="584"/>
      <c r="U140" s="584"/>
    </row>
    <row r="141" spans="1:24" ht="15" customHeight="1" x14ac:dyDescent="0.25">
      <c r="B141" s="330"/>
      <c r="C141" s="330"/>
      <c r="D141" s="330"/>
      <c r="E141" s="330"/>
      <c r="F141" s="330"/>
      <c r="G141" s="330"/>
      <c r="H141" s="330"/>
      <c r="I141" s="330"/>
      <c r="J141" s="330"/>
      <c r="K141" s="330"/>
      <c r="L141" s="330"/>
      <c r="M141" s="330"/>
      <c r="N141" s="330"/>
      <c r="O141" s="330"/>
      <c r="P141" s="330"/>
      <c r="Q141" s="330"/>
      <c r="R141" s="330"/>
      <c r="S141" s="330"/>
      <c r="T141" s="330"/>
      <c r="U141" s="330"/>
    </row>
    <row r="142" spans="1:24" ht="30" customHeight="1" x14ac:dyDescent="0.25">
      <c r="B142" s="584" t="s">
        <v>247</v>
      </c>
      <c r="C142" s="584"/>
      <c r="D142" s="584"/>
      <c r="E142" s="584"/>
      <c r="F142" s="584"/>
      <c r="G142" s="584"/>
      <c r="H142" s="584"/>
      <c r="I142" s="584"/>
      <c r="J142" s="584"/>
      <c r="K142" s="584"/>
      <c r="L142" s="584"/>
      <c r="M142" s="584"/>
      <c r="N142" s="584"/>
      <c r="O142" s="584"/>
      <c r="P142" s="584"/>
      <c r="Q142" s="584"/>
      <c r="R142" s="584"/>
      <c r="S142" s="584"/>
      <c r="T142" s="584"/>
      <c r="U142" s="584"/>
    </row>
    <row r="143" spans="1:24" ht="6.75" customHeight="1" x14ac:dyDescent="0.25">
      <c r="B143" s="330"/>
      <c r="C143" s="330"/>
      <c r="D143" s="330"/>
      <c r="E143" s="330"/>
      <c r="F143" s="330"/>
      <c r="G143" s="330"/>
      <c r="H143" s="330"/>
      <c r="I143" s="330"/>
      <c r="J143" s="330"/>
      <c r="K143" s="330"/>
      <c r="L143" s="330"/>
      <c r="M143" s="330"/>
      <c r="N143" s="330"/>
      <c r="O143" s="330"/>
      <c r="P143" s="330"/>
      <c r="Q143" s="330"/>
      <c r="R143" s="330"/>
      <c r="S143" s="330"/>
      <c r="T143" s="330"/>
      <c r="U143" s="330"/>
    </row>
    <row r="144" spans="1:24" ht="55.5" customHeight="1" x14ac:dyDescent="0.25">
      <c r="B144" s="583" t="s">
        <v>281</v>
      </c>
      <c r="C144" s="583"/>
      <c r="D144" s="583"/>
      <c r="E144" s="583"/>
      <c r="F144" s="583"/>
      <c r="G144" s="583"/>
      <c r="H144" s="583"/>
      <c r="I144" s="583"/>
      <c r="J144" s="583"/>
      <c r="K144" s="583"/>
      <c r="L144" s="583"/>
      <c r="M144" s="583"/>
      <c r="N144" s="583"/>
      <c r="O144" s="583"/>
      <c r="P144" s="583"/>
      <c r="Q144" s="583"/>
      <c r="R144" s="583"/>
      <c r="S144" s="583"/>
      <c r="T144" s="583"/>
      <c r="U144" s="583"/>
    </row>
    <row r="145" spans="2:22" ht="42.75" customHeight="1" x14ac:dyDescent="0.25">
      <c r="B145" s="583"/>
      <c r="C145" s="583"/>
      <c r="D145" s="583"/>
      <c r="E145" s="583"/>
      <c r="F145" s="583"/>
      <c r="G145" s="583"/>
      <c r="H145" s="583"/>
      <c r="I145" s="583"/>
      <c r="J145" s="583"/>
      <c r="K145" s="583"/>
      <c r="L145" s="583"/>
      <c r="M145" s="583"/>
      <c r="N145" s="583"/>
      <c r="O145" s="583"/>
      <c r="P145" s="583"/>
      <c r="Q145" s="583"/>
      <c r="R145" s="583"/>
      <c r="S145" s="583"/>
      <c r="T145" s="583"/>
      <c r="U145" s="583"/>
    </row>
    <row r="146" spans="2:22" ht="64.5" customHeight="1" x14ac:dyDescent="0.25">
      <c r="B146" s="583" t="s">
        <v>256</v>
      </c>
      <c r="C146" s="583"/>
      <c r="D146" s="583"/>
      <c r="E146" s="583"/>
      <c r="F146" s="583"/>
      <c r="G146" s="583"/>
      <c r="H146" s="583"/>
      <c r="I146" s="583"/>
      <c r="J146" s="583"/>
      <c r="K146" s="583"/>
      <c r="L146" s="583"/>
      <c r="M146" s="583"/>
      <c r="N146" s="583"/>
      <c r="O146" s="583"/>
      <c r="P146" s="583"/>
      <c r="Q146" s="583"/>
      <c r="R146" s="583"/>
      <c r="S146" s="583"/>
      <c r="T146" s="583"/>
      <c r="U146" s="583"/>
      <c r="V146" s="583"/>
    </row>
    <row r="147" spans="2:22" ht="15" customHeight="1" x14ac:dyDescent="0.25">
      <c r="B147" s="331"/>
      <c r="C147" s="331"/>
      <c r="D147" s="331"/>
      <c r="E147" s="331"/>
      <c r="F147" s="331"/>
      <c r="G147" s="331"/>
      <c r="H147" s="331"/>
      <c r="I147" s="331"/>
      <c r="J147" s="331"/>
      <c r="K147" s="331"/>
      <c r="L147" s="331"/>
      <c r="M147" s="331"/>
      <c r="N147" s="331"/>
      <c r="O147" s="331"/>
      <c r="P147" s="331"/>
      <c r="Q147" s="331"/>
      <c r="R147" s="331"/>
      <c r="S147" s="331"/>
      <c r="T147" s="331"/>
      <c r="U147" s="331"/>
    </row>
    <row r="148" spans="2:22" ht="15" customHeight="1" x14ac:dyDescent="0.25">
      <c r="B148" s="319" t="s">
        <v>258</v>
      </c>
    </row>
    <row r="149" spans="2:22" ht="15" customHeight="1" x14ac:dyDescent="0.25"/>
    <row r="150" spans="2:22" ht="15" customHeight="1" x14ac:dyDescent="0.25">
      <c r="B150" s="319" t="s">
        <v>257</v>
      </c>
    </row>
    <row r="151" spans="2:22" ht="15" customHeight="1" x14ac:dyDescent="0.25">
      <c r="B151" s="319"/>
    </row>
    <row r="152" spans="2:22" ht="15" customHeight="1" x14ac:dyDescent="0.25">
      <c r="B152" s="374" t="s">
        <v>269</v>
      </c>
    </row>
    <row r="153" spans="2:22" s="514" customFormat="1" ht="21" customHeight="1" x14ac:dyDescent="0.25">
      <c r="B153" s="580" t="s">
        <v>279</v>
      </c>
      <c r="C153" s="580"/>
      <c r="D153" s="580"/>
      <c r="E153" s="515"/>
      <c r="F153" s="515"/>
      <c r="G153" s="515"/>
      <c r="H153" s="515"/>
      <c r="I153" s="515"/>
      <c r="J153" s="515"/>
      <c r="K153" s="515"/>
      <c r="L153" s="515"/>
      <c r="M153" s="515"/>
    </row>
    <row r="154" spans="2:22" s="514" customFormat="1" ht="12" customHeight="1" x14ac:dyDescent="0.25">
      <c r="B154" s="542"/>
      <c r="C154" s="515"/>
      <c r="D154" s="515"/>
      <c r="E154" s="515"/>
      <c r="F154" s="515"/>
      <c r="G154" s="515"/>
      <c r="H154" s="515"/>
      <c r="I154" s="515"/>
      <c r="J154" s="515"/>
      <c r="K154" s="515"/>
      <c r="L154" s="515"/>
      <c r="M154" s="515"/>
    </row>
    <row r="155" spans="2:22" x14ac:dyDescent="0.25">
      <c r="B155" s="319" t="s">
        <v>244</v>
      </c>
    </row>
  </sheetData>
  <sheetProtection algorithmName="SHA-512" hashValue="XdmwKLn2B03gKXeCE3f5xkEWaDgRzJiR+0D/D4GHoeVGT+KxXu7LOOZxqgq++9VV615Zpgm4PVOltwZkbkng1Q==" saltValue="16rBV/xPgHmbLITS1wuAhA==" spinCount="100000" sheet="1" insertRows="0"/>
  <mergeCells count="61">
    <mergeCell ref="A138:B138"/>
    <mergeCell ref="A126:B126"/>
    <mergeCell ref="A128:B128"/>
    <mergeCell ref="A129:B129"/>
    <mergeCell ref="A131:B131"/>
    <mergeCell ref="A132:B132"/>
    <mergeCell ref="A134:B134"/>
    <mergeCell ref="A135:B135"/>
    <mergeCell ref="L7:L8"/>
    <mergeCell ref="A137:B137"/>
    <mergeCell ref="A122:B122"/>
    <mergeCell ref="A123:B123"/>
    <mergeCell ref="A125:B125"/>
    <mergeCell ref="A117:B117"/>
    <mergeCell ref="A10:A11"/>
    <mergeCell ref="B10:B11"/>
    <mergeCell ref="C10:C11"/>
    <mergeCell ref="D10:D11"/>
    <mergeCell ref="D91:E91"/>
    <mergeCell ref="D92:E92"/>
    <mergeCell ref="D93:E93"/>
    <mergeCell ref="A103:O103"/>
    <mergeCell ref="A119:B119"/>
    <mergeCell ref="A120:B120"/>
    <mergeCell ref="F7:F8"/>
    <mergeCell ref="G7:G8"/>
    <mergeCell ref="H7:I7"/>
    <mergeCell ref="J7:J8"/>
    <mergeCell ref="K7:K8"/>
    <mergeCell ref="A3:D3"/>
    <mergeCell ref="A4:C4"/>
    <mergeCell ref="A108:V108"/>
    <mergeCell ref="A110:B110"/>
    <mergeCell ref="A111:B111"/>
    <mergeCell ref="V7:V8"/>
    <mergeCell ref="M7:M8"/>
    <mergeCell ref="N7:N8"/>
    <mergeCell ref="O7:O8"/>
    <mergeCell ref="P7:P8"/>
    <mergeCell ref="Q7:U7"/>
    <mergeCell ref="A7:A8"/>
    <mergeCell ref="B7:B8"/>
    <mergeCell ref="C7:C8"/>
    <mergeCell ref="D7:D8"/>
    <mergeCell ref="E7:E8"/>
    <mergeCell ref="B153:D153"/>
    <mergeCell ref="D99:E99"/>
    <mergeCell ref="D100:E100"/>
    <mergeCell ref="D94:E94"/>
    <mergeCell ref="D95:E95"/>
    <mergeCell ref="D96:E96"/>
    <mergeCell ref="D97:E97"/>
    <mergeCell ref="D98:E98"/>
    <mergeCell ref="B144:U145"/>
    <mergeCell ref="B140:U140"/>
    <mergeCell ref="B142:U142"/>
    <mergeCell ref="Q102:U102"/>
    <mergeCell ref="B146:V146"/>
    <mergeCell ref="A113:B113"/>
    <mergeCell ref="A114:B114"/>
    <mergeCell ref="A116:B116"/>
  </mergeCells>
  <conditionalFormatting sqref="I11 I18 I83:I85 I41 I44 I64:I77">
    <cfRule type="expression" dxfId="92" priority="95">
      <formula>AND(G11=1,I11&gt;0,I11&lt;1)</formula>
    </cfRule>
  </conditionalFormatting>
  <conditionalFormatting sqref="G86 G104 G101:G102 G88 G106:G107">
    <cfRule type="expression" dxfId="91" priority="94">
      <formula>AND(F86=1,G86&gt;0,G86&lt;1)</formula>
    </cfRule>
  </conditionalFormatting>
  <conditionalFormatting sqref="H110:H111">
    <cfRule type="expression" dxfId="90" priority="92">
      <formula>AND(G110=1,H110&gt;0,H110&lt;1)</formula>
    </cfRule>
  </conditionalFormatting>
  <conditionalFormatting sqref="I110:I111">
    <cfRule type="expression" dxfId="89" priority="93">
      <formula>AND(G110=1,I110&gt;0,I110&lt;1)</formula>
    </cfRule>
  </conditionalFormatting>
  <conditionalFormatting sqref="H119:H120">
    <cfRule type="expression" dxfId="88" priority="90">
      <formula>AND(G119=1,H119&gt;0,H119&lt;1)</formula>
    </cfRule>
  </conditionalFormatting>
  <conditionalFormatting sqref="I119:I120">
    <cfRule type="expression" dxfId="87" priority="91">
      <formula>AND(G119=1,I119&gt;0,I119&lt;1)</formula>
    </cfRule>
  </conditionalFormatting>
  <conditionalFormatting sqref="H122:H123">
    <cfRule type="expression" dxfId="86" priority="88">
      <formula>AND(G122=1,H122&gt;0,H122&lt;1)</formula>
    </cfRule>
  </conditionalFormatting>
  <conditionalFormatting sqref="I122:I123">
    <cfRule type="expression" dxfId="85" priority="89">
      <formula>AND(G122=1,I122&gt;0,I122&lt;1)</formula>
    </cfRule>
  </conditionalFormatting>
  <conditionalFormatting sqref="H125:H126">
    <cfRule type="expression" dxfId="84" priority="86">
      <formula>AND(G125=1,H125&gt;0,H125&lt;1)</formula>
    </cfRule>
  </conditionalFormatting>
  <conditionalFormatting sqref="I125:I126">
    <cfRule type="expression" dxfId="83" priority="87">
      <formula>AND(G125=1,I125&gt;0,I125&lt;1)</formula>
    </cfRule>
  </conditionalFormatting>
  <conditionalFormatting sqref="H113:H114">
    <cfRule type="expression" dxfId="82" priority="83">
      <formula>AND(G113=1,H113&gt;0,H113&lt;1)</formula>
    </cfRule>
  </conditionalFormatting>
  <conditionalFormatting sqref="I113:I114">
    <cfRule type="expression" dxfId="81" priority="84">
      <formula>AND(G113=1,I113&gt;0,I113&lt;1)</formula>
    </cfRule>
  </conditionalFormatting>
  <conditionalFormatting sqref="H116:H117">
    <cfRule type="expression" dxfId="80" priority="81">
      <formula>AND(G116=1,H116&gt;0,H116&lt;1)</formula>
    </cfRule>
  </conditionalFormatting>
  <conditionalFormatting sqref="I116:I117">
    <cfRule type="expression" dxfId="79" priority="82">
      <formula>AND(G116=1,I116&gt;0,I116&lt;1)</formula>
    </cfRule>
  </conditionalFormatting>
  <conditionalFormatting sqref="Q110:Q111">
    <cfRule type="cellIs" dxfId="78" priority="80" operator="notEqual">
      <formula>R110+S110+T110</formula>
    </cfRule>
  </conditionalFormatting>
  <conditionalFormatting sqref="Q125:Q126 Q122:Q123 Q119:Q120 Q116:Q117 Q113:Q114">
    <cfRule type="cellIs" dxfId="77" priority="79" operator="notEqual">
      <formula>R113+S113+T113</formula>
    </cfRule>
  </conditionalFormatting>
  <conditionalFormatting sqref="Q10:Q77 Q83:Q85">
    <cfRule type="cellIs" dxfId="76" priority="78" operator="notEqual">
      <formula>R10+S10+T10</formula>
    </cfRule>
  </conditionalFormatting>
  <conditionalFormatting sqref="H128:H129">
    <cfRule type="expression" dxfId="75" priority="73">
      <formula>AND(G128=1,H128&gt;0,H128&lt;1)</formula>
    </cfRule>
  </conditionalFormatting>
  <conditionalFormatting sqref="I128:I129">
    <cfRule type="expression" dxfId="74" priority="74">
      <formula>AND(G128=1,I128&gt;0,I128&lt;1)</formula>
    </cfRule>
  </conditionalFormatting>
  <conditionalFormatting sqref="Q128:Q129">
    <cfRule type="cellIs" dxfId="73" priority="72" operator="notEqual">
      <formula>R128+S128+T128</formula>
    </cfRule>
  </conditionalFormatting>
  <conditionalFormatting sqref="H131:H132">
    <cfRule type="expression" dxfId="72" priority="69">
      <formula>AND(G131=1,H131&gt;0,H131&lt;1)</formula>
    </cfRule>
  </conditionalFormatting>
  <conditionalFormatting sqref="I131:I132">
    <cfRule type="expression" dxfId="71" priority="70">
      <formula>AND(G131=1,I131&gt;0,I131&lt;1)</formula>
    </cfRule>
  </conditionalFormatting>
  <conditionalFormatting sqref="Q131:Q132">
    <cfRule type="cellIs" dxfId="70" priority="68" operator="notEqual">
      <formula>R131+S131+T131</formula>
    </cfRule>
  </conditionalFormatting>
  <conditionalFormatting sqref="H134:H135">
    <cfRule type="expression" dxfId="69" priority="65">
      <formula>AND(G134=1,H134&gt;0,H134&lt;1)</formula>
    </cfRule>
  </conditionalFormatting>
  <conditionalFormatting sqref="I134:I135">
    <cfRule type="expression" dxfId="68" priority="66">
      <formula>AND(G134=1,I134&gt;0,I134&lt;1)</formula>
    </cfRule>
  </conditionalFormatting>
  <conditionalFormatting sqref="Q134:Q135">
    <cfRule type="cellIs" dxfId="67" priority="64" operator="notEqual">
      <formula>R134+S134+T134</formula>
    </cfRule>
  </conditionalFormatting>
  <conditionalFormatting sqref="H137:H138">
    <cfRule type="expression" dxfId="66" priority="62">
      <formula>AND(G137=1,H137&gt;0,H137&lt;1)</formula>
    </cfRule>
  </conditionalFormatting>
  <conditionalFormatting sqref="I137:I138">
    <cfRule type="expression" dxfId="65" priority="63">
      <formula>AND(G137=1,I137&gt;0,I137&lt;1)</formula>
    </cfRule>
  </conditionalFormatting>
  <conditionalFormatting sqref="Q137:Q138">
    <cfRule type="cellIs" dxfId="64" priority="61" operator="notEqual">
      <formula>R137+S137+T137</formula>
    </cfRule>
  </conditionalFormatting>
  <conditionalFormatting sqref="Q104">
    <cfRule type="cellIs" dxfId="63" priority="59" operator="notEqual">
      <formula>R104+S104+T104</formula>
    </cfRule>
  </conditionalFormatting>
  <conditionalFormatting sqref="I78">
    <cfRule type="expression" dxfId="62" priority="58">
      <formula>AND(G78=1,I78&gt;0,I78&lt;1)</formula>
    </cfRule>
  </conditionalFormatting>
  <conditionalFormatting sqref="Q78">
    <cfRule type="cellIs" dxfId="61" priority="57" operator="notEqual">
      <formula>R78+S78+T78</formula>
    </cfRule>
  </conditionalFormatting>
  <conditionalFormatting sqref="I82">
    <cfRule type="expression" dxfId="60" priority="56">
      <formula>AND(G82=1,I82&gt;0,I82&lt;1)</formula>
    </cfRule>
  </conditionalFormatting>
  <conditionalFormatting sqref="Q82">
    <cfRule type="cellIs" dxfId="59" priority="55" operator="notEqual">
      <formula>R82+S82+T82</formula>
    </cfRule>
  </conditionalFormatting>
  <conditionalFormatting sqref="I79">
    <cfRule type="expression" dxfId="58" priority="54">
      <formula>AND(G79=1,I79&gt;0,I79&lt;1)</formula>
    </cfRule>
  </conditionalFormatting>
  <conditionalFormatting sqref="Q79">
    <cfRule type="cellIs" dxfId="57" priority="53" operator="notEqual">
      <formula>R79+S79+T79</formula>
    </cfRule>
  </conditionalFormatting>
  <conditionalFormatting sqref="I80">
    <cfRule type="expression" dxfId="56" priority="52">
      <formula>AND(G80=1,I80&gt;0,I80&lt;1)</formula>
    </cfRule>
  </conditionalFormatting>
  <conditionalFormatting sqref="Q80">
    <cfRule type="cellIs" dxfId="55" priority="51" operator="notEqual">
      <formula>R80+S80+T80</formula>
    </cfRule>
  </conditionalFormatting>
  <conditionalFormatting sqref="I81">
    <cfRule type="expression" dxfId="54" priority="50">
      <formula>AND(G81=1,I81&gt;0,I81&lt;1)</formula>
    </cfRule>
  </conditionalFormatting>
  <conditionalFormatting sqref="Q81">
    <cfRule type="cellIs" dxfId="53" priority="49" operator="notEqual">
      <formula>R81+S81+T81</formula>
    </cfRule>
  </conditionalFormatting>
  <conditionalFormatting sqref="G96 G100">
    <cfRule type="expression" dxfId="52" priority="35">
      <formula>AND(#REF!=1,G96&gt;0,G96&lt;1)</formula>
    </cfRule>
  </conditionalFormatting>
  <conditionalFormatting sqref="G97">
    <cfRule type="expression" dxfId="51" priority="34">
      <formula>AND(#REF!=1,G97&gt;0,G97&lt;1)</formula>
    </cfRule>
  </conditionalFormatting>
  <conditionalFormatting sqref="H101">
    <cfRule type="expression" dxfId="50" priority="41">
      <formula>AND(G101=1,H101&gt;0,H101&lt;1)</formula>
    </cfRule>
  </conditionalFormatting>
  <conditionalFormatting sqref="G90">
    <cfRule type="expression" dxfId="49" priority="40">
      <formula>AND(#REF!=1,G90&gt;0,G90&lt;1)</formula>
    </cfRule>
  </conditionalFormatting>
  <conditionalFormatting sqref="G91:G94">
    <cfRule type="expression" dxfId="48" priority="39">
      <formula>AND(#REF!=1,G91&gt;0,G91&lt;1)</formula>
    </cfRule>
  </conditionalFormatting>
  <conditionalFormatting sqref="G95">
    <cfRule type="expression" dxfId="47" priority="38">
      <formula>AND(#REF!=1,G95&gt;0,G95&lt;1)</formula>
    </cfRule>
  </conditionalFormatting>
  <conditionalFormatting sqref="G99">
    <cfRule type="expression" dxfId="46" priority="37">
      <formula>AND(#REF!=1,G99&gt;0,G99&lt;1)</formula>
    </cfRule>
  </conditionalFormatting>
  <conditionalFormatting sqref="G98">
    <cfRule type="expression" dxfId="45" priority="36">
      <formula>AND(#REF!=1,G98&gt;0,G98&lt;1)</formula>
    </cfRule>
  </conditionalFormatting>
  <conditionalFormatting sqref="I17">
    <cfRule type="expression" dxfId="44" priority="32">
      <formula>AND(G17=1,I17&gt;0,I17&lt;1)</formula>
    </cfRule>
  </conditionalFormatting>
  <conditionalFormatting sqref="I40">
    <cfRule type="expression" dxfId="43" priority="30">
      <formula>AND(G40=1,I40&gt;0,I40&lt;1)</formula>
    </cfRule>
  </conditionalFormatting>
  <conditionalFormatting sqref="I43">
    <cfRule type="expression" dxfId="42" priority="29">
      <formula>AND(G43=1,I43&gt;0,I43&lt;1)</formula>
    </cfRule>
  </conditionalFormatting>
  <conditionalFormatting sqref="G87">
    <cfRule type="expression" dxfId="41" priority="27">
      <formula>AND(F87=1,G87&gt;0,G87&lt;1)</formula>
    </cfRule>
  </conditionalFormatting>
  <conditionalFormatting sqref="G105">
    <cfRule type="expression" dxfId="40" priority="26">
      <formula>AND(F105=1,G105&gt;0,G105&lt;1)</formula>
    </cfRule>
  </conditionalFormatting>
  <conditionalFormatting sqref="G12:G75">
    <cfRule type="expression" dxfId="39" priority="21">
      <formula>AND(F12=2,G12&gt;0,G12&lt;&gt;0.5)</formula>
    </cfRule>
    <cfRule type="expression" dxfId="38" priority="22">
      <formula>AND(F12=1,G12&gt;0,G12&lt;1)</formula>
    </cfRule>
  </conditionalFormatting>
  <conditionalFormatting sqref="G111">
    <cfRule type="expression" dxfId="37" priority="19">
      <formula>AND(F111=2,G111&gt;0,G111&lt;&gt;0.5)</formula>
    </cfRule>
    <cfRule type="expression" dxfId="36" priority="20">
      <formula>AND(F111=1,G111&gt;0,G111&lt;1)</formula>
    </cfRule>
  </conditionalFormatting>
  <conditionalFormatting sqref="G113:G114">
    <cfRule type="expression" dxfId="35" priority="17">
      <formula>AND(F113=2,G113&gt;0,G113&lt;&gt;0.5)</formula>
    </cfRule>
    <cfRule type="expression" dxfId="34" priority="18">
      <formula>AND(F113=1,G113&gt;0,G113&lt;1)</formula>
    </cfRule>
  </conditionalFormatting>
  <conditionalFormatting sqref="G116:G117">
    <cfRule type="expression" dxfId="33" priority="15">
      <formula>AND(F116=2,G116&gt;0,G116&lt;&gt;0.5)</formula>
    </cfRule>
    <cfRule type="expression" dxfId="32" priority="16">
      <formula>AND(F116=1,G116&gt;0,G116&lt;1)</formula>
    </cfRule>
  </conditionalFormatting>
  <conditionalFormatting sqref="G119:G120">
    <cfRule type="expression" dxfId="31" priority="13">
      <formula>AND(F119=2,G119&gt;0,G119&lt;&gt;0.5)</formula>
    </cfRule>
    <cfRule type="expression" dxfId="30" priority="14">
      <formula>AND(F119=1,G119&gt;0,G119&lt;1)</formula>
    </cfRule>
  </conditionalFormatting>
  <conditionalFormatting sqref="G122:G123">
    <cfRule type="expression" dxfId="29" priority="11">
      <formula>AND(F122=2,G122&gt;0,G122&lt;&gt;0.5)</formula>
    </cfRule>
    <cfRule type="expression" dxfId="28" priority="12">
      <formula>AND(F122=1,G122&gt;0,G122&lt;1)</formula>
    </cfRule>
  </conditionalFormatting>
  <conditionalFormatting sqref="G125:G126">
    <cfRule type="expression" dxfId="27" priority="9">
      <formula>AND(F125=2,G125&gt;0,G125&lt;&gt;0.5)</formula>
    </cfRule>
    <cfRule type="expression" dxfId="26" priority="10">
      <formula>AND(F125=1,G125&gt;0,G125&lt;1)</formula>
    </cfRule>
  </conditionalFormatting>
  <conditionalFormatting sqref="G128:G129">
    <cfRule type="expression" dxfId="25" priority="7">
      <formula>AND(F128=2,G128&gt;0,G128&lt;&gt;0.5)</formula>
    </cfRule>
    <cfRule type="expression" dxfId="24" priority="8">
      <formula>AND(F128=1,G128&gt;0,G128&lt;1)</formula>
    </cfRule>
  </conditionalFormatting>
  <conditionalFormatting sqref="G131:G132">
    <cfRule type="expression" dxfId="23" priority="5">
      <formula>AND(F131=2,G131&gt;0,G131&lt;&gt;0.5)</formula>
    </cfRule>
    <cfRule type="expression" dxfId="22" priority="6">
      <formula>AND(F131=1,G131&gt;0,G131&lt;1)</formula>
    </cfRule>
  </conditionalFormatting>
  <dataValidations count="8">
    <dataValidation type="list" allowBlank="1" showInputMessage="1" showErrorMessage="1" sqref="C88 C101:C102 D101 C86 C104 C106:C107">
      <formula1>$R$12:$S$12</formula1>
    </dataValidation>
    <dataValidation type="list" allowBlank="1" showInputMessage="1" showErrorMessage="1" sqref="E88 F101 E102 E86 E104 E106:E107">
      <formula1>$R$7:$U$7</formula1>
    </dataValidation>
    <dataValidation type="list" allowBlank="1" showInputMessage="1" showErrorMessage="1" sqref="C10 C12:C85 C119:C120 C122:C123 C116:C117 C110:C111 C113:C114 C125:C126 C128:C129 C131:C132 C134:C135 C137:C138">
      <formula1>$W$12:$X$12</formula1>
    </dataValidation>
    <dataValidation type="list" allowBlank="1" showInputMessage="1" showErrorMessage="1" sqref="G10 G110">
      <formula1>$W$10:$AA$10</formula1>
    </dataValidation>
    <dataValidation type="list" allowBlank="1" showInputMessage="1" showErrorMessage="1" sqref="E12:E85 E111 E113:E114 E116:E117 E119:E120 E122:E123 E125:E126 E128:E129 E131:E132 E134:E135 E137:E138">
      <formula1>$W$7:$AA$7</formula1>
    </dataValidation>
    <dataValidation type="list" allowBlank="1" showInputMessage="1" showErrorMessage="1" sqref="C87 C105">
      <formula1>$R$10:$S$10</formula1>
    </dataValidation>
    <dataValidation type="list" allowBlank="1" showInputMessage="1" showErrorMessage="1" sqref="E87 E105">
      <formula1>$R$5:$U$5</formula1>
    </dataValidation>
    <dataValidation type="list" allowBlank="1" showInputMessage="1" showErrorMessage="1" sqref="G131:G132 G111 G116:G117 G122:G123 G12:G75 G113:G114 G119:G120 G125:G126 G128:G129">
      <formula1>$W$9:$AD$9</formula1>
    </dataValidation>
  </dataValidations>
  <hyperlinks>
    <hyperlink ref="B153" r:id="rId1"/>
  </hyperlinks>
  <pageMargins left="0.7" right="0.7" top="0.75" bottom="0.75" header="0.3" footer="0.3"/>
  <pageSetup paperSize="9" scale="16"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topLeftCell="A37" zoomScale="70" zoomScaleNormal="70" zoomScaleSheetLayoutView="55" workbookViewId="0">
      <selection activeCell="A2" sqref="A2:V77"/>
    </sheetView>
  </sheetViews>
  <sheetFormatPr defaultColWidth="9.140625" defaultRowHeight="15" x14ac:dyDescent="0.25"/>
  <cols>
    <col min="1" max="2" width="6.28515625" style="178" customWidth="1"/>
    <col min="3" max="3" width="18.42578125" style="193" customWidth="1"/>
    <col min="4" max="4" width="9.85546875" style="193" customWidth="1"/>
    <col min="5" max="5" width="20.42578125" style="193" customWidth="1"/>
    <col min="6" max="6" width="22" style="192" customWidth="1"/>
    <col min="7" max="7" width="11.5703125" style="178" customWidth="1"/>
    <col min="8" max="8" width="11.42578125" style="178" customWidth="1"/>
    <col min="9" max="10" width="11" style="178" customWidth="1"/>
    <col min="11" max="12" width="9.85546875" style="178" customWidth="1"/>
    <col min="13" max="13" width="11" style="178" customWidth="1"/>
    <col min="14" max="14" width="10.140625" style="178" customWidth="1"/>
    <col min="15" max="15" width="9" style="178" customWidth="1"/>
    <col min="16" max="16" width="12.140625" style="178" customWidth="1"/>
    <col min="17" max="17" width="11" style="178" customWidth="1"/>
    <col min="18" max="18" width="7.42578125" style="178" customWidth="1"/>
    <col min="19" max="19" width="6.85546875" style="178" customWidth="1"/>
    <col min="20" max="21" width="6.140625" style="178" customWidth="1"/>
    <col min="22" max="26" width="9.140625" style="178" customWidth="1"/>
    <col min="27" max="16384" width="9.140625" style="178"/>
  </cols>
  <sheetData>
    <row r="1" spans="1:26" s="198" customFormat="1" ht="45" customHeight="1" x14ac:dyDescent="0.25">
      <c r="A1" s="194" t="s">
        <v>127</v>
      </c>
      <c r="B1" s="194" t="s">
        <v>136</v>
      </c>
      <c r="C1" s="194" t="s">
        <v>128</v>
      </c>
      <c r="D1" s="194" t="s">
        <v>182</v>
      </c>
      <c r="E1" s="194" t="s">
        <v>154</v>
      </c>
      <c r="F1" s="194" t="s">
        <v>129</v>
      </c>
      <c r="G1" s="194" t="s">
        <v>164</v>
      </c>
      <c r="H1" s="196" t="s">
        <v>163</v>
      </c>
      <c r="I1" s="196" t="s">
        <v>162</v>
      </c>
      <c r="J1" s="196" t="s">
        <v>161</v>
      </c>
      <c r="K1" s="194" t="s">
        <v>160</v>
      </c>
      <c r="L1" s="194" t="s">
        <v>159</v>
      </c>
      <c r="M1" s="194" t="s">
        <v>158</v>
      </c>
      <c r="N1" s="194" t="s">
        <v>157</v>
      </c>
      <c r="O1" s="194" t="s">
        <v>156</v>
      </c>
      <c r="P1" s="194" t="s">
        <v>155</v>
      </c>
      <c r="Q1" s="248" t="s">
        <v>167</v>
      </c>
      <c r="R1" s="248" t="s">
        <v>168</v>
      </c>
      <c r="S1" s="248" t="s">
        <v>169</v>
      </c>
      <c r="T1" s="248" t="s">
        <v>170</v>
      </c>
      <c r="U1" s="248" t="s">
        <v>171</v>
      </c>
      <c r="V1" s="269" t="s">
        <v>183</v>
      </c>
      <c r="X1" s="199"/>
      <c r="Y1" s="199"/>
      <c r="Z1" s="199"/>
    </row>
    <row r="2" spans="1:26" s="192" customFormat="1" x14ac:dyDescent="0.25">
      <c r="A2" s="18">
        <f>'Tabela I'!$J$1</f>
        <v>2024</v>
      </c>
      <c r="B2" s="18">
        <f>'Tabela I'!$J$2</f>
        <v>114</v>
      </c>
      <c r="C2" s="393">
        <f>'Tabela I'!B10</f>
        <v>0</v>
      </c>
      <c r="D2" s="393">
        <f>'Tabela I'!C10</f>
        <v>0</v>
      </c>
      <c r="E2" s="393">
        <f>'Tabela I'!D10</f>
        <v>0</v>
      </c>
      <c r="F2" s="393" t="str">
        <f>'Tabela I'!E10</f>
        <v>Predsjednik suda</v>
      </c>
      <c r="G2" s="393">
        <f>'Tabela I'!G10</f>
        <v>0</v>
      </c>
      <c r="H2" s="393">
        <f>'Tabela I'!H10</f>
        <v>0</v>
      </c>
      <c r="I2" s="393">
        <f>'Tabela I'!I10</f>
        <v>0</v>
      </c>
      <c r="J2" s="393">
        <f>'Tabela I'!J10</f>
        <v>262</v>
      </c>
      <c r="K2" s="393">
        <f>'Tabela I'!K10</f>
        <v>0</v>
      </c>
      <c r="L2" s="393">
        <f>'Tabela I'!L10</f>
        <v>0</v>
      </c>
      <c r="M2" s="393">
        <f>'Tabela I'!M10</f>
        <v>0</v>
      </c>
      <c r="N2" s="393">
        <f>'Tabela I'!N10</f>
        <v>0</v>
      </c>
      <c r="O2" s="393" t="str">
        <f>'Tabela I'!O10</f>
        <v/>
      </c>
      <c r="P2" s="393" t="str">
        <f>'Tabela I'!P10</f>
        <v/>
      </c>
      <c r="Q2" s="393">
        <f>'Tabela I'!Q10</f>
        <v>0</v>
      </c>
      <c r="R2" s="393">
        <f>'Tabela I'!R10</f>
        <v>0</v>
      </c>
      <c r="S2" s="393">
        <f>'Tabela I'!S10</f>
        <v>0</v>
      </c>
      <c r="T2" s="393">
        <f>'Tabela I'!T10</f>
        <v>0</v>
      </c>
      <c r="U2" s="393" t="str">
        <f>'Tabela I'!U10</f>
        <v/>
      </c>
      <c r="V2" s="393" t="str">
        <f>'Tabela I'!V10</f>
        <v/>
      </c>
      <c r="W2" s="197"/>
      <c r="X2" s="197"/>
      <c r="Y2" s="197"/>
    </row>
    <row r="3" spans="1:26" s="195" customFormat="1" x14ac:dyDescent="0.2">
      <c r="A3" s="18">
        <f>'Tabela I'!$J$1</f>
        <v>2024</v>
      </c>
      <c r="B3" s="18">
        <f>'Tabela I'!$J$2</f>
        <v>114</v>
      </c>
      <c r="C3" s="393">
        <f>C2</f>
        <v>0</v>
      </c>
      <c r="D3" s="393">
        <f t="shared" ref="D3:F3" si="0">D2</f>
        <v>0</v>
      </c>
      <c r="E3" s="393">
        <f t="shared" si="0"/>
        <v>0</v>
      </c>
      <c r="F3" s="393" t="str">
        <f t="shared" si="0"/>
        <v>Predsjednik suda</v>
      </c>
      <c r="G3" s="393">
        <f>'Tabela I'!G11</f>
        <v>0</v>
      </c>
      <c r="H3" s="393">
        <f>'Tabela I'!H11</f>
        <v>0</v>
      </c>
      <c r="I3" s="393">
        <f>'Tabela I'!I11</f>
        <v>0</v>
      </c>
      <c r="J3" s="393">
        <f>'Tabela I'!J11</f>
        <v>262</v>
      </c>
      <c r="K3" s="393">
        <f>'Tabela I'!K11</f>
        <v>0</v>
      </c>
      <c r="L3" s="393">
        <f>'Tabela I'!L11</f>
        <v>0</v>
      </c>
      <c r="M3" s="393">
        <f>'Tabela I'!M11</f>
        <v>0</v>
      </c>
      <c r="N3" s="393">
        <f>'Tabela I'!N11</f>
        <v>0</v>
      </c>
      <c r="O3" s="393" t="str">
        <f>'Tabela I'!O11</f>
        <v/>
      </c>
      <c r="P3" s="393" t="str">
        <f>'Tabela I'!P11</f>
        <v/>
      </c>
      <c r="Q3" s="393">
        <f>'Tabela I'!Q11</f>
        <v>0</v>
      </c>
      <c r="R3" s="393">
        <f>'Tabela I'!R11</f>
        <v>0</v>
      </c>
      <c r="S3" s="393">
        <f>'Tabela I'!S11</f>
        <v>0</v>
      </c>
      <c r="T3" s="393">
        <f>'Tabela I'!T11</f>
        <v>0</v>
      </c>
      <c r="U3" s="393" t="str">
        <f>'Tabela I'!U11</f>
        <v/>
      </c>
      <c r="V3" s="393" t="str">
        <f>'Tabela I'!V11</f>
        <v/>
      </c>
    </row>
    <row r="4" spans="1:26" s="195" customFormat="1" x14ac:dyDescent="0.2">
      <c r="A4" s="18">
        <f>'Tabela I'!$J$1</f>
        <v>2024</v>
      </c>
      <c r="B4" s="18">
        <f>'Tabela I'!$J$2</f>
        <v>114</v>
      </c>
      <c r="C4" s="393">
        <f>'Tabela I'!B12</f>
        <v>0</v>
      </c>
      <c r="D4" s="393">
        <f>'Tabela I'!C12</f>
        <v>0</v>
      </c>
      <c r="E4" s="393">
        <f>'Tabela I'!D12</f>
        <v>0</v>
      </c>
      <c r="F4" s="393">
        <f>'Tabela I'!E12</f>
        <v>0</v>
      </c>
      <c r="G4" s="393">
        <f>'Tabela I'!G12</f>
        <v>0</v>
      </c>
      <c r="H4" s="393">
        <f>'Tabela I'!H12</f>
        <v>0</v>
      </c>
      <c r="I4" s="393">
        <f>'Tabela I'!I12</f>
        <v>0</v>
      </c>
      <c r="J4" s="393">
        <f>'Tabela I'!J12</f>
        <v>262</v>
      </c>
      <c r="K4" s="393">
        <f>'Tabela I'!K12</f>
        <v>0</v>
      </c>
      <c r="L4" s="393">
        <f>'Tabela I'!L12</f>
        <v>0</v>
      </c>
      <c r="M4" s="393">
        <f>'Tabela I'!M12</f>
        <v>0</v>
      </c>
      <c r="N4" s="393">
        <f>'Tabela I'!N12</f>
        <v>0</v>
      </c>
      <c r="O4" s="393" t="str">
        <f>'Tabela I'!O12</f>
        <v/>
      </c>
      <c r="P4" s="393" t="str">
        <f>'Tabela I'!P12</f>
        <v/>
      </c>
      <c r="Q4" s="393">
        <f>'Tabela I'!Q12</f>
        <v>0</v>
      </c>
      <c r="R4" s="393">
        <f>'Tabela I'!R12</f>
        <v>0</v>
      </c>
      <c r="S4" s="393">
        <f>'Tabela I'!S12</f>
        <v>0</v>
      </c>
      <c r="T4" s="393">
        <f>'Tabela I'!T12</f>
        <v>0</v>
      </c>
      <c r="U4" s="393" t="str">
        <f>'Tabela I'!U12</f>
        <v/>
      </c>
      <c r="V4" s="393" t="str">
        <f>'Tabela I'!V12</f>
        <v/>
      </c>
    </row>
    <row r="5" spans="1:26" s="195" customFormat="1" x14ac:dyDescent="0.2">
      <c r="A5" s="18">
        <f>'Tabela I'!$J$1</f>
        <v>2024</v>
      </c>
      <c r="B5" s="18">
        <f>'Tabela I'!$J$2</f>
        <v>114</v>
      </c>
      <c r="C5" s="393">
        <f>'Tabela I'!B13</f>
        <v>0</v>
      </c>
      <c r="D5" s="393">
        <f>'Tabela I'!C13</f>
        <v>0</v>
      </c>
      <c r="E5" s="393">
        <f>'Tabela I'!D13</f>
        <v>0</v>
      </c>
      <c r="F5" s="393">
        <f>'Tabela I'!E13</f>
        <v>0</v>
      </c>
      <c r="G5" s="393">
        <f>'Tabela I'!G13</f>
        <v>0</v>
      </c>
      <c r="H5" s="393">
        <f>'Tabela I'!H13</f>
        <v>0</v>
      </c>
      <c r="I5" s="393">
        <f>'Tabela I'!I13</f>
        <v>0</v>
      </c>
      <c r="J5" s="393">
        <f>'Tabela I'!J13</f>
        <v>262</v>
      </c>
      <c r="K5" s="393">
        <f>'Tabela I'!K13</f>
        <v>0</v>
      </c>
      <c r="L5" s="393">
        <f>'Tabela I'!L13</f>
        <v>0</v>
      </c>
      <c r="M5" s="393">
        <f>'Tabela I'!M13</f>
        <v>0</v>
      </c>
      <c r="N5" s="393">
        <f>'Tabela I'!N13</f>
        <v>0</v>
      </c>
      <c r="O5" s="393" t="str">
        <f>'Tabela I'!O13</f>
        <v/>
      </c>
      <c r="P5" s="393" t="str">
        <f>'Tabela I'!P13</f>
        <v/>
      </c>
      <c r="Q5" s="393">
        <f>'Tabela I'!Q13</f>
        <v>0</v>
      </c>
      <c r="R5" s="393">
        <f>'Tabela I'!R13</f>
        <v>0</v>
      </c>
      <c r="S5" s="393">
        <f>'Tabela I'!S13</f>
        <v>0</v>
      </c>
      <c r="T5" s="393">
        <f>'Tabela I'!T13</f>
        <v>0</v>
      </c>
      <c r="U5" s="393" t="str">
        <f>'Tabela I'!U13</f>
        <v/>
      </c>
      <c r="V5" s="393" t="str">
        <f>'Tabela I'!V13</f>
        <v/>
      </c>
    </row>
    <row r="6" spans="1:26" s="195" customFormat="1" x14ac:dyDescent="0.2">
      <c r="A6" s="18">
        <f>'Tabela I'!$J$1</f>
        <v>2024</v>
      </c>
      <c r="B6" s="18">
        <f>'Tabela I'!$J$2</f>
        <v>114</v>
      </c>
      <c r="C6" s="393">
        <f>'Tabela I'!B14</f>
        <v>0</v>
      </c>
      <c r="D6" s="393">
        <f>'Tabela I'!C14</f>
        <v>0</v>
      </c>
      <c r="E6" s="393">
        <f>'Tabela I'!D14</f>
        <v>0</v>
      </c>
      <c r="F6" s="393">
        <f>'Tabela I'!E14</f>
        <v>0</v>
      </c>
      <c r="G6" s="393">
        <f>'Tabela I'!G14</f>
        <v>0</v>
      </c>
      <c r="H6" s="393">
        <f>'Tabela I'!H14</f>
        <v>0</v>
      </c>
      <c r="I6" s="393">
        <f>'Tabela I'!I14</f>
        <v>0</v>
      </c>
      <c r="J6" s="393">
        <f>'Tabela I'!J14</f>
        <v>262</v>
      </c>
      <c r="K6" s="393">
        <f>'Tabela I'!K14</f>
        <v>0</v>
      </c>
      <c r="L6" s="393">
        <f>'Tabela I'!L14</f>
        <v>0</v>
      </c>
      <c r="M6" s="393">
        <f>'Tabela I'!M14</f>
        <v>0</v>
      </c>
      <c r="N6" s="393">
        <f>'Tabela I'!N14</f>
        <v>0</v>
      </c>
      <c r="O6" s="393" t="str">
        <f>'Tabela I'!O14</f>
        <v/>
      </c>
      <c r="P6" s="393" t="str">
        <f>'Tabela I'!P14</f>
        <v/>
      </c>
      <c r="Q6" s="393">
        <f>'Tabela I'!Q14</f>
        <v>0</v>
      </c>
      <c r="R6" s="393">
        <f>'Tabela I'!R14</f>
        <v>0</v>
      </c>
      <c r="S6" s="393">
        <f>'Tabela I'!S14</f>
        <v>0</v>
      </c>
      <c r="T6" s="393">
        <f>'Tabela I'!T14</f>
        <v>0</v>
      </c>
      <c r="U6" s="393" t="str">
        <f>'Tabela I'!U14</f>
        <v/>
      </c>
      <c r="V6" s="393" t="str">
        <f>'Tabela I'!V14</f>
        <v/>
      </c>
    </row>
    <row r="7" spans="1:26" s="195" customFormat="1" x14ac:dyDescent="0.2">
      <c r="A7" s="18">
        <f>'Tabela I'!$J$1</f>
        <v>2024</v>
      </c>
      <c r="B7" s="18">
        <f>'Tabela I'!$J$2</f>
        <v>114</v>
      </c>
      <c r="C7" s="393">
        <f>'Tabela I'!B15</f>
        <v>0</v>
      </c>
      <c r="D7" s="393">
        <f>'Tabela I'!C15</f>
        <v>0</v>
      </c>
      <c r="E7" s="393">
        <f>'Tabela I'!D15</f>
        <v>0</v>
      </c>
      <c r="F7" s="393">
        <f>'Tabela I'!E15</f>
        <v>0</v>
      </c>
      <c r="G7" s="393">
        <f>'Tabela I'!G15</f>
        <v>0</v>
      </c>
      <c r="H7" s="393">
        <f>'Tabela I'!H15</f>
        <v>0</v>
      </c>
      <c r="I7" s="393">
        <f>'Tabela I'!I15</f>
        <v>0</v>
      </c>
      <c r="J7" s="393">
        <f>'Tabela I'!J15</f>
        <v>262</v>
      </c>
      <c r="K7" s="393">
        <f>'Tabela I'!K15</f>
        <v>0</v>
      </c>
      <c r="L7" s="393">
        <f>'Tabela I'!L15</f>
        <v>0</v>
      </c>
      <c r="M7" s="393">
        <f>'Tabela I'!M15</f>
        <v>0</v>
      </c>
      <c r="N7" s="393">
        <f>'Tabela I'!N15</f>
        <v>0</v>
      </c>
      <c r="O7" s="393" t="str">
        <f>'Tabela I'!O15</f>
        <v/>
      </c>
      <c r="P7" s="393" t="str">
        <f>'Tabela I'!P15</f>
        <v/>
      </c>
      <c r="Q7" s="393">
        <f>'Tabela I'!Q15</f>
        <v>0</v>
      </c>
      <c r="R7" s="393">
        <f>'Tabela I'!R15</f>
        <v>0</v>
      </c>
      <c r="S7" s="393">
        <f>'Tabela I'!S15</f>
        <v>0</v>
      </c>
      <c r="T7" s="393">
        <f>'Tabela I'!T15</f>
        <v>0</v>
      </c>
      <c r="U7" s="393" t="str">
        <f>'Tabela I'!U15</f>
        <v/>
      </c>
      <c r="V7" s="393" t="str">
        <f>'Tabela I'!V15</f>
        <v/>
      </c>
    </row>
    <row r="8" spans="1:26" s="195" customFormat="1" x14ac:dyDescent="0.2">
      <c r="A8" s="18">
        <f>'Tabela I'!$J$1</f>
        <v>2024</v>
      </c>
      <c r="B8" s="18">
        <f>'Tabela I'!$J$2</f>
        <v>114</v>
      </c>
      <c r="C8" s="393">
        <f>'Tabela I'!B16</f>
        <v>0</v>
      </c>
      <c r="D8" s="393">
        <f>'Tabela I'!C16</f>
        <v>0</v>
      </c>
      <c r="E8" s="393">
        <f>'Tabela I'!D16</f>
        <v>0</v>
      </c>
      <c r="F8" s="393">
        <f>'Tabela I'!E16</f>
        <v>0</v>
      </c>
      <c r="G8" s="393">
        <f>'Tabela I'!G16</f>
        <v>0</v>
      </c>
      <c r="H8" s="393">
        <f>'Tabela I'!H16</f>
        <v>0</v>
      </c>
      <c r="I8" s="393">
        <f>'Tabela I'!I16</f>
        <v>0</v>
      </c>
      <c r="J8" s="393">
        <f>'Tabela I'!J16</f>
        <v>262</v>
      </c>
      <c r="K8" s="393">
        <f>'Tabela I'!K16</f>
        <v>0</v>
      </c>
      <c r="L8" s="393">
        <f>'Tabela I'!L16</f>
        <v>0</v>
      </c>
      <c r="M8" s="393">
        <f>'Tabela I'!M16</f>
        <v>0</v>
      </c>
      <c r="N8" s="393">
        <f>'Tabela I'!N16</f>
        <v>0</v>
      </c>
      <c r="O8" s="393" t="str">
        <f>'Tabela I'!O16</f>
        <v/>
      </c>
      <c r="P8" s="393" t="str">
        <f>'Tabela I'!P16</f>
        <v/>
      </c>
      <c r="Q8" s="393">
        <f>'Tabela I'!Q16</f>
        <v>0</v>
      </c>
      <c r="R8" s="393">
        <f>'Tabela I'!R16</f>
        <v>0</v>
      </c>
      <c r="S8" s="393">
        <f>'Tabela I'!S16</f>
        <v>0</v>
      </c>
      <c r="T8" s="393">
        <f>'Tabela I'!T16</f>
        <v>0</v>
      </c>
      <c r="U8" s="393" t="str">
        <f>'Tabela I'!U16</f>
        <v/>
      </c>
      <c r="V8" s="393" t="str">
        <f>'Tabela I'!V16</f>
        <v/>
      </c>
    </row>
    <row r="9" spans="1:26" s="195" customFormat="1" x14ac:dyDescent="0.2">
      <c r="A9" s="18">
        <f>'Tabela I'!$J$1</f>
        <v>2024</v>
      </c>
      <c r="B9" s="18">
        <f>'Tabela I'!$J$2</f>
        <v>114</v>
      </c>
      <c r="C9" s="393">
        <f>'Tabela I'!B17</f>
        <v>0</v>
      </c>
      <c r="D9" s="393">
        <f>'Tabela I'!C17</f>
        <v>0</v>
      </c>
      <c r="E9" s="393">
        <f>'Tabela I'!D17</f>
        <v>0</v>
      </c>
      <c r="F9" s="393">
        <f>'Tabela I'!E17</f>
        <v>0</v>
      </c>
      <c r="G9" s="393">
        <f>'Tabela I'!G17</f>
        <v>0</v>
      </c>
      <c r="H9" s="393">
        <f>'Tabela I'!H17</f>
        <v>0</v>
      </c>
      <c r="I9" s="393">
        <f>'Tabela I'!I17</f>
        <v>0</v>
      </c>
      <c r="J9" s="393">
        <f>'Tabela I'!J17</f>
        <v>262</v>
      </c>
      <c r="K9" s="393">
        <f>'Tabela I'!K17</f>
        <v>0</v>
      </c>
      <c r="L9" s="393">
        <f>'Tabela I'!L17</f>
        <v>0</v>
      </c>
      <c r="M9" s="393">
        <f>'Tabela I'!M17</f>
        <v>0</v>
      </c>
      <c r="N9" s="393">
        <f>'Tabela I'!N17</f>
        <v>0</v>
      </c>
      <c r="O9" s="393" t="str">
        <f>'Tabela I'!O17</f>
        <v/>
      </c>
      <c r="P9" s="393" t="str">
        <f>'Tabela I'!P17</f>
        <v/>
      </c>
      <c r="Q9" s="393">
        <f>'Tabela I'!Q17</f>
        <v>0</v>
      </c>
      <c r="R9" s="393">
        <f>'Tabela I'!R17</f>
        <v>0</v>
      </c>
      <c r="S9" s="393">
        <f>'Tabela I'!S17</f>
        <v>0</v>
      </c>
      <c r="T9" s="393">
        <f>'Tabela I'!T17</f>
        <v>0</v>
      </c>
      <c r="U9" s="393" t="str">
        <f>'Tabela I'!U17</f>
        <v/>
      </c>
      <c r="V9" s="393" t="str">
        <f>'Tabela I'!V17</f>
        <v/>
      </c>
    </row>
    <row r="10" spans="1:26" s="195" customFormat="1" x14ac:dyDescent="0.2">
      <c r="A10" s="18">
        <f>'Tabela I'!$J$1</f>
        <v>2024</v>
      </c>
      <c r="B10" s="18">
        <f>'Tabela I'!$J$2</f>
        <v>114</v>
      </c>
      <c r="C10" s="393">
        <f>'Tabela I'!B18</f>
        <v>0</v>
      </c>
      <c r="D10" s="393">
        <f>'Tabela I'!C18</f>
        <v>0</v>
      </c>
      <c r="E10" s="393">
        <f>'Tabela I'!D18</f>
        <v>0</v>
      </c>
      <c r="F10" s="393">
        <f>'Tabela I'!E18</f>
        <v>0</v>
      </c>
      <c r="G10" s="393">
        <f>'Tabela I'!G18</f>
        <v>0</v>
      </c>
      <c r="H10" s="393">
        <f>'Tabela I'!H18</f>
        <v>0</v>
      </c>
      <c r="I10" s="393">
        <f>'Tabela I'!I18</f>
        <v>0</v>
      </c>
      <c r="J10" s="393">
        <f>'Tabela I'!J18</f>
        <v>262</v>
      </c>
      <c r="K10" s="393">
        <f>'Tabela I'!K18</f>
        <v>0</v>
      </c>
      <c r="L10" s="393">
        <f>'Tabela I'!L18</f>
        <v>0</v>
      </c>
      <c r="M10" s="393">
        <f>'Tabela I'!M18</f>
        <v>0</v>
      </c>
      <c r="N10" s="393">
        <f>'Tabela I'!N18</f>
        <v>0</v>
      </c>
      <c r="O10" s="393" t="str">
        <f>'Tabela I'!O18</f>
        <v/>
      </c>
      <c r="P10" s="393" t="str">
        <f>'Tabela I'!P18</f>
        <v/>
      </c>
      <c r="Q10" s="393">
        <f>'Tabela I'!Q18</f>
        <v>0</v>
      </c>
      <c r="R10" s="393">
        <f>'Tabela I'!R18</f>
        <v>0</v>
      </c>
      <c r="S10" s="393">
        <f>'Tabela I'!S18</f>
        <v>0</v>
      </c>
      <c r="T10" s="393">
        <f>'Tabela I'!T18</f>
        <v>0</v>
      </c>
      <c r="U10" s="393" t="str">
        <f>'Tabela I'!U18</f>
        <v/>
      </c>
      <c r="V10" s="393" t="str">
        <f>'Tabela I'!V18</f>
        <v/>
      </c>
    </row>
    <row r="11" spans="1:26" s="195" customFormat="1" x14ac:dyDescent="0.2">
      <c r="A11" s="18">
        <f>'Tabela I'!$J$1</f>
        <v>2024</v>
      </c>
      <c r="B11" s="18">
        <f>'Tabela I'!$J$2</f>
        <v>114</v>
      </c>
      <c r="C11" s="393">
        <f>'Tabela I'!B19</f>
        <v>0</v>
      </c>
      <c r="D11" s="393">
        <f>'Tabela I'!C19</f>
        <v>0</v>
      </c>
      <c r="E11" s="393">
        <f>'Tabela I'!D19</f>
        <v>0</v>
      </c>
      <c r="F11" s="393">
        <f>'Tabela I'!E19</f>
        <v>0</v>
      </c>
      <c r="G11" s="393">
        <f>'Tabela I'!G19</f>
        <v>0</v>
      </c>
      <c r="H11" s="393">
        <f>'Tabela I'!H19</f>
        <v>0</v>
      </c>
      <c r="I11" s="393">
        <f>'Tabela I'!I19</f>
        <v>0</v>
      </c>
      <c r="J11" s="393">
        <f>'Tabela I'!J19</f>
        <v>262</v>
      </c>
      <c r="K11" s="393">
        <f>'Tabela I'!K19</f>
        <v>0</v>
      </c>
      <c r="L11" s="393">
        <f>'Tabela I'!L19</f>
        <v>0</v>
      </c>
      <c r="M11" s="393">
        <f>'Tabela I'!M19</f>
        <v>0</v>
      </c>
      <c r="N11" s="393">
        <f>'Tabela I'!N19</f>
        <v>0</v>
      </c>
      <c r="O11" s="393" t="str">
        <f>'Tabela I'!O19</f>
        <v/>
      </c>
      <c r="P11" s="393" t="str">
        <f>'Tabela I'!P19</f>
        <v/>
      </c>
      <c r="Q11" s="393">
        <f>'Tabela I'!Q19</f>
        <v>0</v>
      </c>
      <c r="R11" s="393">
        <f>'Tabela I'!R19</f>
        <v>0</v>
      </c>
      <c r="S11" s="393">
        <f>'Tabela I'!S19</f>
        <v>0</v>
      </c>
      <c r="T11" s="393">
        <f>'Tabela I'!T19</f>
        <v>0</v>
      </c>
      <c r="U11" s="393" t="str">
        <f>'Tabela I'!U19</f>
        <v/>
      </c>
      <c r="V11" s="393" t="str">
        <f>'Tabela I'!V19</f>
        <v/>
      </c>
    </row>
    <row r="12" spans="1:26" s="195" customFormat="1" x14ac:dyDescent="0.2">
      <c r="A12" s="18">
        <f>'Tabela I'!$J$1</f>
        <v>2024</v>
      </c>
      <c r="B12" s="18">
        <f>'Tabela I'!$J$2</f>
        <v>114</v>
      </c>
      <c r="C12" s="393">
        <f>'Tabela I'!B20</f>
        <v>0</v>
      </c>
      <c r="D12" s="393">
        <f>'Tabela I'!C20</f>
        <v>0</v>
      </c>
      <c r="E12" s="393">
        <f>'Tabela I'!D20</f>
        <v>0</v>
      </c>
      <c r="F12" s="393">
        <f>'Tabela I'!E20</f>
        <v>0</v>
      </c>
      <c r="G12" s="393">
        <f>'Tabela I'!G20</f>
        <v>0</v>
      </c>
      <c r="H12" s="393">
        <f>'Tabela I'!H20</f>
        <v>0</v>
      </c>
      <c r="I12" s="393">
        <f>'Tabela I'!I20</f>
        <v>0</v>
      </c>
      <c r="J12" s="393">
        <f>'Tabela I'!J20</f>
        <v>262</v>
      </c>
      <c r="K12" s="393">
        <f>'Tabela I'!K20</f>
        <v>0</v>
      </c>
      <c r="L12" s="393">
        <f>'Tabela I'!L20</f>
        <v>0</v>
      </c>
      <c r="M12" s="393">
        <f>'Tabela I'!M20</f>
        <v>0</v>
      </c>
      <c r="N12" s="393">
        <f>'Tabela I'!N20</f>
        <v>0</v>
      </c>
      <c r="O12" s="393" t="str">
        <f>'Tabela I'!O20</f>
        <v/>
      </c>
      <c r="P12" s="393" t="str">
        <f>'Tabela I'!P20</f>
        <v/>
      </c>
      <c r="Q12" s="393">
        <f>'Tabela I'!Q20</f>
        <v>0</v>
      </c>
      <c r="R12" s="393">
        <f>'Tabela I'!R20</f>
        <v>0</v>
      </c>
      <c r="S12" s="393">
        <f>'Tabela I'!S20</f>
        <v>0</v>
      </c>
      <c r="T12" s="393">
        <f>'Tabela I'!T20</f>
        <v>0</v>
      </c>
      <c r="U12" s="393" t="str">
        <f>'Tabela I'!U20</f>
        <v/>
      </c>
      <c r="V12" s="393" t="str">
        <f>'Tabela I'!V20</f>
        <v/>
      </c>
    </row>
    <row r="13" spans="1:26" s="195" customFormat="1" x14ac:dyDescent="0.2">
      <c r="A13" s="18">
        <f>'Tabela I'!$J$1</f>
        <v>2024</v>
      </c>
      <c r="B13" s="18">
        <f>'Tabela I'!$J$2</f>
        <v>114</v>
      </c>
      <c r="C13" s="393">
        <f>'Tabela I'!B21</f>
        <v>0</v>
      </c>
      <c r="D13" s="393">
        <f>'Tabela I'!C21</f>
        <v>0</v>
      </c>
      <c r="E13" s="393">
        <f>'Tabela I'!D21</f>
        <v>0</v>
      </c>
      <c r="F13" s="393">
        <f>'Tabela I'!E21</f>
        <v>0</v>
      </c>
      <c r="G13" s="393">
        <f>'Tabela I'!G21</f>
        <v>0</v>
      </c>
      <c r="H13" s="393">
        <f>'Tabela I'!H21</f>
        <v>0</v>
      </c>
      <c r="I13" s="393">
        <f>'Tabela I'!I21</f>
        <v>0</v>
      </c>
      <c r="J13" s="393">
        <f>'Tabela I'!J21</f>
        <v>262</v>
      </c>
      <c r="K13" s="393">
        <f>'Tabela I'!K21</f>
        <v>0</v>
      </c>
      <c r="L13" s="393">
        <f>'Tabela I'!L21</f>
        <v>0</v>
      </c>
      <c r="M13" s="393">
        <f>'Tabela I'!M21</f>
        <v>0</v>
      </c>
      <c r="N13" s="393">
        <f>'Tabela I'!N21</f>
        <v>0</v>
      </c>
      <c r="O13" s="393" t="str">
        <f>'Tabela I'!O21</f>
        <v/>
      </c>
      <c r="P13" s="393" t="str">
        <f>'Tabela I'!P21</f>
        <v/>
      </c>
      <c r="Q13" s="393">
        <f>'Tabela I'!Q21</f>
        <v>0</v>
      </c>
      <c r="R13" s="393">
        <f>'Tabela I'!R21</f>
        <v>0</v>
      </c>
      <c r="S13" s="393">
        <f>'Tabela I'!S21</f>
        <v>0</v>
      </c>
      <c r="T13" s="393">
        <f>'Tabela I'!T21</f>
        <v>0</v>
      </c>
      <c r="U13" s="393" t="str">
        <f>'Tabela I'!U21</f>
        <v/>
      </c>
      <c r="V13" s="393" t="str">
        <f>'Tabela I'!V21</f>
        <v/>
      </c>
    </row>
    <row r="14" spans="1:26" s="195" customFormat="1" x14ac:dyDescent="0.2">
      <c r="A14" s="18">
        <f>'Tabela I'!$J$1</f>
        <v>2024</v>
      </c>
      <c r="B14" s="18">
        <f>'Tabela I'!$J$2</f>
        <v>114</v>
      </c>
      <c r="C14" s="393">
        <f>'Tabela I'!B22</f>
        <v>0</v>
      </c>
      <c r="D14" s="393">
        <f>'Tabela I'!C22</f>
        <v>0</v>
      </c>
      <c r="E14" s="393">
        <f>'Tabela I'!D22</f>
        <v>0</v>
      </c>
      <c r="F14" s="393">
        <f>'Tabela I'!E22</f>
        <v>0</v>
      </c>
      <c r="G14" s="393">
        <f>'Tabela I'!G22</f>
        <v>0</v>
      </c>
      <c r="H14" s="393">
        <f>'Tabela I'!H22</f>
        <v>0</v>
      </c>
      <c r="I14" s="393">
        <f>'Tabela I'!I22</f>
        <v>0</v>
      </c>
      <c r="J14" s="393">
        <f>'Tabela I'!J22</f>
        <v>262</v>
      </c>
      <c r="K14" s="393">
        <f>'Tabela I'!K22</f>
        <v>0</v>
      </c>
      <c r="L14" s="393">
        <f>'Tabela I'!L22</f>
        <v>0</v>
      </c>
      <c r="M14" s="393">
        <f>'Tabela I'!M22</f>
        <v>0</v>
      </c>
      <c r="N14" s="393">
        <f>'Tabela I'!N22</f>
        <v>0</v>
      </c>
      <c r="O14" s="393" t="str">
        <f>'Tabela I'!O22</f>
        <v/>
      </c>
      <c r="P14" s="393" t="str">
        <f>'Tabela I'!P22</f>
        <v/>
      </c>
      <c r="Q14" s="393">
        <f>'Tabela I'!Q22</f>
        <v>0</v>
      </c>
      <c r="R14" s="393">
        <f>'Tabela I'!R22</f>
        <v>0</v>
      </c>
      <c r="S14" s="393">
        <f>'Tabela I'!S22</f>
        <v>0</v>
      </c>
      <c r="T14" s="393">
        <f>'Tabela I'!T22</f>
        <v>0</v>
      </c>
      <c r="U14" s="393" t="str">
        <f>'Tabela I'!U22</f>
        <v/>
      </c>
      <c r="V14" s="393" t="str">
        <f>'Tabela I'!V22</f>
        <v/>
      </c>
    </row>
    <row r="15" spans="1:26" s="195" customFormat="1" x14ac:dyDescent="0.2">
      <c r="A15" s="18">
        <f>'Tabela I'!$J$1</f>
        <v>2024</v>
      </c>
      <c r="B15" s="18">
        <f>'Tabela I'!$J$2</f>
        <v>114</v>
      </c>
      <c r="C15" s="393">
        <f>'Tabela I'!B23</f>
        <v>0</v>
      </c>
      <c r="D15" s="393">
        <f>'Tabela I'!C23</f>
        <v>0</v>
      </c>
      <c r="E15" s="393">
        <f>'Tabela I'!D23</f>
        <v>0</v>
      </c>
      <c r="F15" s="393">
        <f>'Tabela I'!E23</f>
        <v>0</v>
      </c>
      <c r="G15" s="393">
        <f>'Tabela I'!G23</f>
        <v>0</v>
      </c>
      <c r="H15" s="393">
        <f>'Tabela I'!H23</f>
        <v>0</v>
      </c>
      <c r="I15" s="393">
        <f>'Tabela I'!I23</f>
        <v>0</v>
      </c>
      <c r="J15" s="393">
        <f>'Tabela I'!J23</f>
        <v>262</v>
      </c>
      <c r="K15" s="393">
        <f>'Tabela I'!K23</f>
        <v>0</v>
      </c>
      <c r="L15" s="393">
        <f>'Tabela I'!L23</f>
        <v>0</v>
      </c>
      <c r="M15" s="393">
        <f>'Tabela I'!M23</f>
        <v>0</v>
      </c>
      <c r="N15" s="393">
        <f>'Tabela I'!N23</f>
        <v>0</v>
      </c>
      <c r="O15" s="393" t="str">
        <f>'Tabela I'!O23</f>
        <v/>
      </c>
      <c r="P15" s="393" t="str">
        <f>'Tabela I'!P23</f>
        <v/>
      </c>
      <c r="Q15" s="393">
        <f>'Tabela I'!Q23</f>
        <v>0</v>
      </c>
      <c r="R15" s="393">
        <f>'Tabela I'!R23</f>
        <v>0</v>
      </c>
      <c r="S15" s="393">
        <f>'Tabela I'!S23</f>
        <v>0</v>
      </c>
      <c r="T15" s="393">
        <f>'Tabela I'!T23</f>
        <v>0</v>
      </c>
      <c r="U15" s="393" t="str">
        <f>'Tabela I'!U23</f>
        <v/>
      </c>
      <c r="V15" s="393" t="str">
        <f>'Tabela I'!V23</f>
        <v/>
      </c>
    </row>
    <row r="16" spans="1:26" s="195" customFormat="1" x14ac:dyDescent="0.2">
      <c r="A16" s="18">
        <f>'Tabela I'!$J$1</f>
        <v>2024</v>
      </c>
      <c r="B16" s="18">
        <f>'Tabela I'!$J$2</f>
        <v>114</v>
      </c>
      <c r="C16" s="393">
        <f>'Tabela I'!B24</f>
        <v>0</v>
      </c>
      <c r="D16" s="393">
        <f>'Tabela I'!C24</f>
        <v>0</v>
      </c>
      <c r="E16" s="393">
        <f>'Tabela I'!D24</f>
        <v>0</v>
      </c>
      <c r="F16" s="393">
        <f>'Tabela I'!E24</f>
        <v>0</v>
      </c>
      <c r="G16" s="393">
        <f>'Tabela I'!G24</f>
        <v>0</v>
      </c>
      <c r="H16" s="393">
        <f>'Tabela I'!H24</f>
        <v>0</v>
      </c>
      <c r="I16" s="393">
        <f>'Tabela I'!I24</f>
        <v>0</v>
      </c>
      <c r="J16" s="393">
        <f>'Tabela I'!J24</f>
        <v>262</v>
      </c>
      <c r="K16" s="393">
        <f>'Tabela I'!K24</f>
        <v>0</v>
      </c>
      <c r="L16" s="393">
        <f>'Tabela I'!L24</f>
        <v>0</v>
      </c>
      <c r="M16" s="393">
        <f>'Tabela I'!M24</f>
        <v>0</v>
      </c>
      <c r="N16" s="393">
        <f>'Tabela I'!N24</f>
        <v>0</v>
      </c>
      <c r="O16" s="393" t="str">
        <f>'Tabela I'!O24</f>
        <v/>
      </c>
      <c r="P16" s="393" t="str">
        <f>'Tabela I'!P24</f>
        <v/>
      </c>
      <c r="Q16" s="393">
        <f>'Tabela I'!Q24</f>
        <v>0</v>
      </c>
      <c r="R16" s="393">
        <f>'Tabela I'!R24</f>
        <v>0</v>
      </c>
      <c r="S16" s="393">
        <f>'Tabela I'!S24</f>
        <v>0</v>
      </c>
      <c r="T16" s="393">
        <f>'Tabela I'!T24</f>
        <v>0</v>
      </c>
      <c r="U16" s="393" t="str">
        <f>'Tabela I'!U24</f>
        <v/>
      </c>
      <c r="V16" s="393" t="str">
        <f>'Tabela I'!V24</f>
        <v/>
      </c>
    </row>
    <row r="17" spans="1:22" s="195" customFormat="1" x14ac:dyDescent="0.2">
      <c r="A17" s="18">
        <f>'Tabela I'!$J$1</f>
        <v>2024</v>
      </c>
      <c r="B17" s="18">
        <f>'Tabela I'!$J$2</f>
        <v>114</v>
      </c>
      <c r="C17" s="393">
        <f>'Tabela I'!B25</f>
        <v>0</v>
      </c>
      <c r="D17" s="393">
        <f>'Tabela I'!C25</f>
        <v>0</v>
      </c>
      <c r="E17" s="393">
        <f>'Tabela I'!D25</f>
        <v>0</v>
      </c>
      <c r="F17" s="393">
        <f>'Tabela I'!E25</f>
        <v>0</v>
      </c>
      <c r="G17" s="393">
        <f>'Tabela I'!G25</f>
        <v>0</v>
      </c>
      <c r="H17" s="393">
        <f>'Tabela I'!H25</f>
        <v>0</v>
      </c>
      <c r="I17" s="393">
        <f>'Tabela I'!I25</f>
        <v>0</v>
      </c>
      <c r="J17" s="393">
        <f>'Tabela I'!J25</f>
        <v>262</v>
      </c>
      <c r="K17" s="393">
        <f>'Tabela I'!K25</f>
        <v>0</v>
      </c>
      <c r="L17" s="393">
        <f>'Tabela I'!L25</f>
        <v>0</v>
      </c>
      <c r="M17" s="393">
        <f>'Tabela I'!M25</f>
        <v>0</v>
      </c>
      <c r="N17" s="393">
        <f>'Tabela I'!N25</f>
        <v>0</v>
      </c>
      <c r="O17" s="393" t="str">
        <f>'Tabela I'!O25</f>
        <v/>
      </c>
      <c r="P17" s="393" t="str">
        <f>'Tabela I'!P25</f>
        <v/>
      </c>
      <c r="Q17" s="393">
        <f>'Tabela I'!Q25</f>
        <v>0</v>
      </c>
      <c r="R17" s="393">
        <f>'Tabela I'!R25</f>
        <v>0</v>
      </c>
      <c r="S17" s="393">
        <f>'Tabela I'!S25</f>
        <v>0</v>
      </c>
      <c r="T17" s="393">
        <f>'Tabela I'!T25</f>
        <v>0</v>
      </c>
      <c r="U17" s="393" t="str">
        <f>'Tabela I'!U25</f>
        <v/>
      </c>
      <c r="V17" s="393" t="str">
        <f>'Tabela I'!V25</f>
        <v/>
      </c>
    </row>
    <row r="18" spans="1:22" s="195" customFormat="1" x14ac:dyDescent="0.2">
      <c r="A18" s="18">
        <f>'Tabela I'!$J$1</f>
        <v>2024</v>
      </c>
      <c r="B18" s="18">
        <f>'Tabela I'!$J$2</f>
        <v>114</v>
      </c>
      <c r="C18" s="393">
        <f>'Tabela I'!B26</f>
        <v>0</v>
      </c>
      <c r="D18" s="393">
        <f>'Tabela I'!C26</f>
        <v>0</v>
      </c>
      <c r="E18" s="393">
        <f>'Tabela I'!D26</f>
        <v>0</v>
      </c>
      <c r="F18" s="393">
        <f>'Tabela I'!E26</f>
        <v>0</v>
      </c>
      <c r="G18" s="393">
        <f>'Tabela I'!G26</f>
        <v>0</v>
      </c>
      <c r="H18" s="393">
        <f>'Tabela I'!H26</f>
        <v>0</v>
      </c>
      <c r="I18" s="393">
        <f>'Tabela I'!I26</f>
        <v>0</v>
      </c>
      <c r="J18" s="393">
        <f>'Tabela I'!J26</f>
        <v>262</v>
      </c>
      <c r="K18" s="393">
        <f>'Tabela I'!K26</f>
        <v>0</v>
      </c>
      <c r="L18" s="393">
        <f>'Tabela I'!L26</f>
        <v>0</v>
      </c>
      <c r="M18" s="393">
        <f>'Tabela I'!M26</f>
        <v>0</v>
      </c>
      <c r="N18" s="393">
        <f>'Tabela I'!N26</f>
        <v>0</v>
      </c>
      <c r="O18" s="393" t="str">
        <f>'Tabela I'!O26</f>
        <v/>
      </c>
      <c r="P18" s="393" t="str">
        <f>'Tabela I'!P26</f>
        <v/>
      </c>
      <c r="Q18" s="393">
        <f>'Tabela I'!Q26</f>
        <v>0</v>
      </c>
      <c r="R18" s="393">
        <f>'Tabela I'!R26</f>
        <v>0</v>
      </c>
      <c r="S18" s="393">
        <f>'Tabela I'!S26</f>
        <v>0</v>
      </c>
      <c r="T18" s="393">
        <f>'Tabela I'!T26</f>
        <v>0</v>
      </c>
      <c r="U18" s="393" t="str">
        <f>'Tabela I'!U26</f>
        <v/>
      </c>
      <c r="V18" s="393" t="str">
        <f>'Tabela I'!V26</f>
        <v/>
      </c>
    </row>
    <row r="19" spans="1:22" s="195" customFormat="1" x14ac:dyDescent="0.2">
      <c r="A19" s="18">
        <f>'Tabela I'!$J$1</f>
        <v>2024</v>
      </c>
      <c r="B19" s="18">
        <f>'Tabela I'!$J$2</f>
        <v>114</v>
      </c>
      <c r="C19" s="393">
        <f>'Tabela I'!B27</f>
        <v>0</v>
      </c>
      <c r="D19" s="393">
        <f>'Tabela I'!C27</f>
        <v>0</v>
      </c>
      <c r="E19" s="393">
        <f>'Tabela I'!D27</f>
        <v>0</v>
      </c>
      <c r="F19" s="393">
        <f>'Tabela I'!E27</f>
        <v>0</v>
      </c>
      <c r="G19" s="393">
        <f>'Tabela I'!G27</f>
        <v>0</v>
      </c>
      <c r="H19" s="393">
        <f>'Tabela I'!H27</f>
        <v>0</v>
      </c>
      <c r="I19" s="393">
        <f>'Tabela I'!I27</f>
        <v>0</v>
      </c>
      <c r="J19" s="393">
        <f>'Tabela I'!J27</f>
        <v>262</v>
      </c>
      <c r="K19" s="393">
        <f>'Tabela I'!K27</f>
        <v>0</v>
      </c>
      <c r="L19" s="393">
        <f>'Tabela I'!L27</f>
        <v>0</v>
      </c>
      <c r="M19" s="393">
        <f>'Tabela I'!M27</f>
        <v>0</v>
      </c>
      <c r="N19" s="393">
        <f>'Tabela I'!N27</f>
        <v>0</v>
      </c>
      <c r="O19" s="393" t="str">
        <f>'Tabela I'!O27</f>
        <v/>
      </c>
      <c r="P19" s="393" t="str">
        <f>'Tabela I'!P27</f>
        <v/>
      </c>
      <c r="Q19" s="393">
        <f>'Tabela I'!Q27</f>
        <v>0</v>
      </c>
      <c r="R19" s="393">
        <f>'Tabela I'!R27</f>
        <v>0</v>
      </c>
      <c r="S19" s="393">
        <f>'Tabela I'!S27</f>
        <v>0</v>
      </c>
      <c r="T19" s="393">
        <f>'Tabela I'!T27</f>
        <v>0</v>
      </c>
      <c r="U19" s="393" t="str">
        <f>'Tabela I'!U27</f>
        <v/>
      </c>
      <c r="V19" s="393" t="str">
        <f>'Tabela I'!V27</f>
        <v/>
      </c>
    </row>
    <row r="20" spans="1:22" s="195" customFormat="1" x14ac:dyDescent="0.2">
      <c r="A20" s="18">
        <f>'Tabela I'!$J$1</f>
        <v>2024</v>
      </c>
      <c r="B20" s="18">
        <f>'Tabela I'!$J$2</f>
        <v>114</v>
      </c>
      <c r="C20" s="393">
        <f>'Tabela I'!B28</f>
        <v>0</v>
      </c>
      <c r="D20" s="393">
        <f>'Tabela I'!C28</f>
        <v>0</v>
      </c>
      <c r="E20" s="393">
        <f>'Tabela I'!D28</f>
        <v>0</v>
      </c>
      <c r="F20" s="393">
        <f>'Tabela I'!E28</f>
        <v>0</v>
      </c>
      <c r="G20" s="393">
        <f>'Tabela I'!G28</f>
        <v>0</v>
      </c>
      <c r="H20" s="393">
        <f>'Tabela I'!H28</f>
        <v>0</v>
      </c>
      <c r="I20" s="393">
        <f>'Tabela I'!I28</f>
        <v>0</v>
      </c>
      <c r="J20" s="393">
        <f>'Tabela I'!J28</f>
        <v>262</v>
      </c>
      <c r="K20" s="393">
        <f>'Tabela I'!K28</f>
        <v>0</v>
      </c>
      <c r="L20" s="393">
        <f>'Tabela I'!L28</f>
        <v>0</v>
      </c>
      <c r="M20" s="393">
        <f>'Tabela I'!M28</f>
        <v>0</v>
      </c>
      <c r="N20" s="393">
        <f>'Tabela I'!N28</f>
        <v>0</v>
      </c>
      <c r="O20" s="393" t="str">
        <f>'Tabela I'!O28</f>
        <v/>
      </c>
      <c r="P20" s="393" t="str">
        <f>'Tabela I'!P28</f>
        <v/>
      </c>
      <c r="Q20" s="393">
        <f>'Tabela I'!Q28</f>
        <v>0</v>
      </c>
      <c r="R20" s="393">
        <f>'Tabela I'!R28</f>
        <v>0</v>
      </c>
      <c r="S20" s="393">
        <f>'Tabela I'!S28</f>
        <v>0</v>
      </c>
      <c r="T20" s="393">
        <f>'Tabela I'!T28</f>
        <v>0</v>
      </c>
      <c r="U20" s="393" t="str">
        <f>'Tabela I'!U28</f>
        <v/>
      </c>
      <c r="V20" s="393" t="str">
        <f>'Tabela I'!V28</f>
        <v/>
      </c>
    </row>
    <row r="21" spans="1:22" s="195" customFormat="1" x14ac:dyDescent="0.2">
      <c r="A21" s="18">
        <f>'Tabela I'!$J$1</f>
        <v>2024</v>
      </c>
      <c r="B21" s="18">
        <f>'Tabela I'!$J$2</f>
        <v>114</v>
      </c>
      <c r="C21" s="393">
        <f>'Tabela I'!B29</f>
        <v>0</v>
      </c>
      <c r="D21" s="393">
        <f>'Tabela I'!C29</f>
        <v>0</v>
      </c>
      <c r="E21" s="393">
        <f>'Tabela I'!D29</f>
        <v>0</v>
      </c>
      <c r="F21" s="393">
        <f>'Tabela I'!E29</f>
        <v>0</v>
      </c>
      <c r="G21" s="393">
        <f>'Tabela I'!G29</f>
        <v>0</v>
      </c>
      <c r="H21" s="393">
        <f>'Tabela I'!H29</f>
        <v>0</v>
      </c>
      <c r="I21" s="393">
        <f>'Tabela I'!I29</f>
        <v>0</v>
      </c>
      <c r="J21" s="393">
        <f>'Tabela I'!J29</f>
        <v>262</v>
      </c>
      <c r="K21" s="393">
        <f>'Tabela I'!K29</f>
        <v>0</v>
      </c>
      <c r="L21" s="393">
        <f>'Tabela I'!L29</f>
        <v>0</v>
      </c>
      <c r="M21" s="393">
        <f>'Tabela I'!M29</f>
        <v>0</v>
      </c>
      <c r="N21" s="393">
        <f>'Tabela I'!N29</f>
        <v>0</v>
      </c>
      <c r="O21" s="393" t="str">
        <f>'Tabela I'!O29</f>
        <v/>
      </c>
      <c r="P21" s="393" t="str">
        <f>'Tabela I'!P29</f>
        <v/>
      </c>
      <c r="Q21" s="393">
        <f>'Tabela I'!Q29</f>
        <v>0</v>
      </c>
      <c r="R21" s="393">
        <f>'Tabela I'!R29</f>
        <v>0</v>
      </c>
      <c r="S21" s="393">
        <f>'Tabela I'!S29</f>
        <v>0</v>
      </c>
      <c r="T21" s="393">
        <f>'Tabela I'!T29</f>
        <v>0</v>
      </c>
      <c r="U21" s="393" t="str">
        <f>'Tabela I'!U29</f>
        <v/>
      </c>
      <c r="V21" s="393" t="str">
        <f>'Tabela I'!V29</f>
        <v/>
      </c>
    </row>
    <row r="22" spans="1:22" s="195" customFormat="1" x14ac:dyDescent="0.2">
      <c r="A22" s="18">
        <f>'Tabela I'!$J$1</f>
        <v>2024</v>
      </c>
      <c r="B22" s="18">
        <f>'Tabela I'!$J$2</f>
        <v>114</v>
      </c>
      <c r="C22" s="393">
        <f>'Tabela I'!B30</f>
        <v>0</v>
      </c>
      <c r="D22" s="393">
        <f>'Tabela I'!C30</f>
        <v>0</v>
      </c>
      <c r="E22" s="393">
        <f>'Tabela I'!D30</f>
        <v>0</v>
      </c>
      <c r="F22" s="393">
        <f>'Tabela I'!E30</f>
        <v>0</v>
      </c>
      <c r="G22" s="393">
        <f>'Tabela I'!G30</f>
        <v>0</v>
      </c>
      <c r="H22" s="393">
        <f>'Tabela I'!H30</f>
        <v>0</v>
      </c>
      <c r="I22" s="393">
        <f>'Tabela I'!I30</f>
        <v>0</v>
      </c>
      <c r="J22" s="393">
        <f>'Tabela I'!J30</f>
        <v>262</v>
      </c>
      <c r="K22" s="393">
        <f>'Tabela I'!K30</f>
        <v>0</v>
      </c>
      <c r="L22" s="393">
        <f>'Tabela I'!L30</f>
        <v>0</v>
      </c>
      <c r="M22" s="393">
        <f>'Tabela I'!M30</f>
        <v>0</v>
      </c>
      <c r="N22" s="393">
        <f>'Tabela I'!N30</f>
        <v>0</v>
      </c>
      <c r="O22" s="393" t="str">
        <f>'Tabela I'!O30</f>
        <v/>
      </c>
      <c r="P22" s="393" t="str">
        <f>'Tabela I'!P30</f>
        <v/>
      </c>
      <c r="Q22" s="393">
        <f>'Tabela I'!Q30</f>
        <v>0</v>
      </c>
      <c r="R22" s="393">
        <f>'Tabela I'!R30</f>
        <v>0</v>
      </c>
      <c r="S22" s="393">
        <f>'Tabela I'!S30</f>
        <v>0</v>
      </c>
      <c r="T22" s="393">
        <f>'Tabela I'!T30</f>
        <v>0</v>
      </c>
      <c r="U22" s="393" t="str">
        <f>'Tabela I'!U30</f>
        <v/>
      </c>
      <c r="V22" s="393" t="str">
        <f>'Tabela I'!V30</f>
        <v/>
      </c>
    </row>
    <row r="23" spans="1:22" s="195" customFormat="1" x14ac:dyDescent="0.2">
      <c r="A23" s="18">
        <f>'Tabela I'!$J$1</f>
        <v>2024</v>
      </c>
      <c r="B23" s="18">
        <f>'Tabela I'!$J$2</f>
        <v>114</v>
      </c>
      <c r="C23" s="393">
        <f>'Tabela I'!B31</f>
        <v>0</v>
      </c>
      <c r="D23" s="393">
        <f>'Tabela I'!C31</f>
        <v>0</v>
      </c>
      <c r="E23" s="393">
        <f>'Tabela I'!D31</f>
        <v>0</v>
      </c>
      <c r="F23" s="393">
        <f>'Tabela I'!E31</f>
        <v>0</v>
      </c>
      <c r="G23" s="393">
        <f>'Tabela I'!G31</f>
        <v>0</v>
      </c>
      <c r="H23" s="393">
        <f>'Tabela I'!H31</f>
        <v>0</v>
      </c>
      <c r="I23" s="393">
        <f>'Tabela I'!I31</f>
        <v>0</v>
      </c>
      <c r="J23" s="393">
        <f>'Tabela I'!J31</f>
        <v>262</v>
      </c>
      <c r="K23" s="393">
        <f>'Tabela I'!K31</f>
        <v>0</v>
      </c>
      <c r="L23" s="393">
        <f>'Tabela I'!L31</f>
        <v>0</v>
      </c>
      <c r="M23" s="393">
        <f>'Tabela I'!M31</f>
        <v>0</v>
      </c>
      <c r="N23" s="393">
        <f>'Tabela I'!N31</f>
        <v>0</v>
      </c>
      <c r="O23" s="393" t="str">
        <f>'Tabela I'!O31</f>
        <v/>
      </c>
      <c r="P23" s="393" t="str">
        <f>'Tabela I'!P31</f>
        <v/>
      </c>
      <c r="Q23" s="393">
        <f>'Tabela I'!Q31</f>
        <v>0</v>
      </c>
      <c r="R23" s="393">
        <f>'Tabela I'!R31</f>
        <v>0</v>
      </c>
      <c r="S23" s="393">
        <f>'Tabela I'!S31</f>
        <v>0</v>
      </c>
      <c r="T23" s="393">
        <f>'Tabela I'!T31</f>
        <v>0</v>
      </c>
      <c r="U23" s="393" t="str">
        <f>'Tabela I'!U31</f>
        <v/>
      </c>
      <c r="V23" s="393" t="str">
        <f>'Tabela I'!V31</f>
        <v/>
      </c>
    </row>
    <row r="24" spans="1:22" s="195" customFormat="1" x14ac:dyDescent="0.2">
      <c r="A24" s="18">
        <f>'Tabela I'!$J$1</f>
        <v>2024</v>
      </c>
      <c r="B24" s="18">
        <f>'Tabela I'!$J$2</f>
        <v>114</v>
      </c>
      <c r="C24" s="393">
        <f>'Tabela I'!B32</f>
        <v>0</v>
      </c>
      <c r="D24" s="393">
        <f>'Tabela I'!C32</f>
        <v>0</v>
      </c>
      <c r="E24" s="393">
        <f>'Tabela I'!D32</f>
        <v>0</v>
      </c>
      <c r="F24" s="393">
        <f>'Tabela I'!E32</f>
        <v>0</v>
      </c>
      <c r="G24" s="393">
        <f>'Tabela I'!G32</f>
        <v>0</v>
      </c>
      <c r="H24" s="393">
        <f>'Tabela I'!H32</f>
        <v>0</v>
      </c>
      <c r="I24" s="393">
        <f>'Tabela I'!I32</f>
        <v>0</v>
      </c>
      <c r="J24" s="393">
        <f>'Tabela I'!J32</f>
        <v>262</v>
      </c>
      <c r="K24" s="393">
        <f>'Tabela I'!K32</f>
        <v>0</v>
      </c>
      <c r="L24" s="393">
        <f>'Tabela I'!L32</f>
        <v>0</v>
      </c>
      <c r="M24" s="393">
        <f>'Tabela I'!M32</f>
        <v>0</v>
      </c>
      <c r="N24" s="393">
        <f>'Tabela I'!N32</f>
        <v>0</v>
      </c>
      <c r="O24" s="393" t="str">
        <f>'Tabela I'!O32</f>
        <v/>
      </c>
      <c r="P24" s="393" t="str">
        <f>'Tabela I'!P32</f>
        <v/>
      </c>
      <c r="Q24" s="393">
        <f>'Tabela I'!Q32</f>
        <v>0</v>
      </c>
      <c r="R24" s="393">
        <f>'Tabela I'!R32</f>
        <v>0</v>
      </c>
      <c r="S24" s="393">
        <f>'Tabela I'!S32</f>
        <v>0</v>
      </c>
      <c r="T24" s="393">
        <f>'Tabela I'!T32</f>
        <v>0</v>
      </c>
      <c r="U24" s="393" t="str">
        <f>'Tabela I'!U32</f>
        <v/>
      </c>
      <c r="V24" s="393" t="str">
        <f>'Tabela I'!V32</f>
        <v/>
      </c>
    </row>
    <row r="25" spans="1:22" s="195" customFormat="1" x14ac:dyDescent="0.2">
      <c r="A25" s="18">
        <f>'Tabela I'!$J$1</f>
        <v>2024</v>
      </c>
      <c r="B25" s="18">
        <f>'Tabela I'!$J$2</f>
        <v>114</v>
      </c>
      <c r="C25" s="393">
        <f>'Tabela I'!B33</f>
        <v>0</v>
      </c>
      <c r="D25" s="393">
        <f>'Tabela I'!C33</f>
        <v>0</v>
      </c>
      <c r="E25" s="393">
        <f>'Tabela I'!D33</f>
        <v>0</v>
      </c>
      <c r="F25" s="393">
        <f>'Tabela I'!E33</f>
        <v>0</v>
      </c>
      <c r="G25" s="393">
        <f>'Tabela I'!G33</f>
        <v>0</v>
      </c>
      <c r="H25" s="393">
        <f>'Tabela I'!H33</f>
        <v>0</v>
      </c>
      <c r="I25" s="393">
        <f>'Tabela I'!I33</f>
        <v>0</v>
      </c>
      <c r="J25" s="393">
        <f>'Tabela I'!J33</f>
        <v>262</v>
      </c>
      <c r="K25" s="393">
        <f>'Tabela I'!K33</f>
        <v>0</v>
      </c>
      <c r="L25" s="393">
        <f>'Tabela I'!L33</f>
        <v>0</v>
      </c>
      <c r="M25" s="393">
        <f>'Tabela I'!M33</f>
        <v>0</v>
      </c>
      <c r="N25" s="393">
        <f>'Tabela I'!N33</f>
        <v>0</v>
      </c>
      <c r="O25" s="393" t="str">
        <f>'Tabela I'!O33</f>
        <v/>
      </c>
      <c r="P25" s="393" t="str">
        <f>'Tabela I'!P33</f>
        <v/>
      </c>
      <c r="Q25" s="393">
        <f>'Tabela I'!Q33</f>
        <v>0</v>
      </c>
      <c r="R25" s="393">
        <f>'Tabela I'!R33</f>
        <v>0</v>
      </c>
      <c r="S25" s="393">
        <f>'Tabela I'!S33</f>
        <v>0</v>
      </c>
      <c r="T25" s="393">
        <f>'Tabela I'!T33</f>
        <v>0</v>
      </c>
      <c r="U25" s="393" t="str">
        <f>'Tabela I'!U33</f>
        <v/>
      </c>
      <c r="V25" s="393" t="str">
        <f>'Tabela I'!V33</f>
        <v/>
      </c>
    </row>
    <row r="26" spans="1:22" s="195" customFormat="1" x14ac:dyDescent="0.2">
      <c r="A26" s="18">
        <f>'Tabela I'!$J$1</f>
        <v>2024</v>
      </c>
      <c r="B26" s="18">
        <f>'Tabela I'!$J$2</f>
        <v>114</v>
      </c>
      <c r="C26" s="393">
        <f>'Tabela I'!B34</f>
        <v>0</v>
      </c>
      <c r="D26" s="393">
        <f>'Tabela I'!C34</f>
        <v>0</v>
      </c>
      <c r="E26" s="393">
        <f>'Tabela I'!D34</f>
        <v>0</v>
      </c>
      <c r="F26" s="393">
        <f>'Tabela I'!E34</f>
        <v>0</v>
      </c>
      <c r="G26" s="393">
        <f>'Tabela I'!G34</f>
        <v>0</v>
      </c>
      <c r="H26" s="393">
        <f>'Tabela I'!H34</f>
        <v>0</v>
      </c>
      <c r="I26" s="393">
        <f>'Tabela I'!I34</f>
        <v>0</v>
      </c>
      <c r="J26" s="393">
        <f>'Tabela I'!J34</f>
        <v>262</v>
      </c>
      <c r="K26" s="393">
        <f>'Tabela I'!K34</f>
        <v>0</v>
      </c>
      <c r="L26" s="393">
        <f>'Tabela I'!L34</f>
        <v>0</v>
      </c>
      <c r="M26" s="393">
        <f>'Tabela I'!M34</f>
        <v>0</v>
      </c>
      <c r="N26" s="393">
        <f>'Tabela I'!N34</f>
        <v>0</v>
      </c>
      <c r="O26" s="393" t="str">
        <f>'Tabela I'!O34</f>
        <v/>
      </c>
      <c r="P26" s="393" t="str">
        <f>'Tabela I'!P34</f>
        <v/>
      </c>
      <c r="Q26" s="393">
        <f>'Tabela I'!Q34</f>
        <v>0</v>
      </c>
      <c r="R26" s="393">
        <f>'Tabela I'!R34</f>
        <v>0</v>
      </c>
      <c r="S26" s="393">
        <f>'Tabela I'!S34</f>
        <v>0</v>
      </c>
      <c r="T26" s="393">
        <f>'Tabela I'!T34</f>
        <v>0</v>
      </c>
      <c r="U26" s="393" t="str">
        <f>'Tabela I'!U34</f>
        <v/>
      </c>
      <c r="V26" s="393" t="str">
        <f>'Tabela I'!V34</f>
        <v/>
      </c>
    </row>
    <row r="27" spans="1:22" s="195" customFormat="1" x14ac:dyDescent="0.2">
      <c r="A27" s="18">
        <f>'Tabela I'!$J$1</f>
        <v>2024</v>
      </c>
      <c r="B27" s="18">
        <f>'Tabela I'!$J$2</f>
        <v>114</v>
      </c>
      <c r="C27" s="393">
        <f>'Tabela I'!B35</f>
        <v>0</v>
      </c>
      <c r="D27" s="393">
        <f>'Tabela I'!C35</f>
        <v>0</v>
      </c>
      <c r="E27" s="393">
        <f>'Tabela I'!D35</f>
        <v>0</v>
      </c>
      <c r="F27" s="393">
        <f>'Tabela I'!E35</f>
        <v>0</v>
      </c>
      <c r="G27" s="393">
        <f>'Tabela I'!G35</f>
        <v>0</v>
      </c>
      <c r="H27" s="393">
        <f>'Tabela I'!H35</f>
        <v>0</v>
      </c>
      <c r="I27" s="393">
        <f>'Tabela I'!I35</f>
        <v>0</v>
      </c>
      <c r="J27" s="393">
        <f>'Tabela I'!J35</f>
        <v>262</v>
      </c>
      <c r="K27" s="393">
        <f>'Tabela I'!K35</f>
        <v>0</v>
      </c>
      <c r="L27" s="393">
        <f>'Tabela I'!L35</f>
        <v>0</v>
      </c>
      <c r="M27" s="393">
        <f>'Tabela I'!M35</f>
        <v>0</v>
      </c>
      <c r="N27" s="393">
        <f>'Tabela I'!N35</f>
        <v>0</v>
      </c>
      <c r="O27" s="393" t="str">
        <f>'Tabela I'!O35</f>
        <v/>
      </c>
      <c r="P27" s="393" t="str">
        <f>'Tabela I'!P35</f>
        <v/>
      </c>
      <c r="Q27" s="393">
        <f>'Tabela I'!Q35</f>
        <v>0</v>
      </c>
      <c r="R27" s="393">
        <f>'Tabela I'!R35</f>
        <v>0</v>
      </c>
      <c r="S27" s="393">
        <f>'Tabela I'!S35</f>
        <v>0</v>
      </c>
      <c r="T27" s="393">
        <f>'Tabela I'!T35</f>
        <v>0</v>
      </c>
      <c r="U27" s="393" t="str">
        <f>'Tabela I'!U35</f>
        <v/>
      </c>
      <c r="V27" s="393" t="str">
        <f>'Tabela I'!V35</f>
        <v/>
      </c>
    </row>
    <row r="28" spans="1:22" s="195" customFormat="1" x14ac:dyDescent="0.2">
      <c r="A28" s="18">
        <f>'Tabela I'!$J$1</f>
        <v>2024</v>
      </c>
      <c r="B28" s="18">
        <f>'Tabela I'!$J$2</f>
        <v>114</v>
      </c>
      <c r="C28" s="393">
        <f>'Tabela I'!B36</f>
        <v>0</v>
      </c>
      <c r="D28" s="393">
        <f>'Tabela I'!C36</f>
        <v>0</v>
      </c>
      <c r="E28" s="393">
        <f>'Tabela I'!D36</f>
        <v>0</v>
      </c>
      <c r="F28" s="393">
        <f>'Tabela I'!E36</f>
        <v>0</v>
      </c>
      <c r="G28" s="393">
        <f>'Tabela I'!G36</f>
        <v>0</v>
      </c>
      <c r="H28" s="393">
        <f>'Tabela I'!H36</f>
        <v>0</v>
      </c>
      <c r="I28" s="393">
        <f>'Tabela I'!I36</f>
        <v>0</v>
      </c>
      <c r="J28" s="393">
        <f>'Tabela I'!J36</f>
        <v>262</v>
      </c>
      <c r="K28" s="393">
        <f>'Tabela I'!K36</f>
        <v>0</v>
      </c>
      <c r="L28" s="393">
        <f>'Tabela I'!L36</f>
        <v>0</v>
      </c>
      <c r="M28" s="393">
        <f>'Tabela I'!M36</f>
        <v>0</v>
      </c>
      <c r="N28" s="393">
        <f>'Tabela I'!N36</f>
        <v>0</v>
      </c>
      <c r="O28" s="393" t="str">
        <f>'Tabela I'!O36</f>
        <v/>
      </c>
      <c r="P28" s="393" t="str">
        <f>'Tabela I'!P36</f>
        <v/>
      </c>
      <c r="Q28" s="393">
        <f>'Tabela I'!Q36</f>
        <v>0</v>
      </c>
      <c r="R28" s="393">
        <f>'Tabela I'!R36</f>
        <v>0</v>
      </c>
      <c r="S28" s="393">
        <f>'Tabela I'!S36</f>
        <v>0</v>
      </c>
      <c r="T28" s="393">
        <f>'Tabela I'!T36</f>
        <v>0</v>
      </c>
      <c r="U28" s="393" t="str">
        <f>'Tabela I'!U36</f>
        <v/>
      </c>
      <c r="V28" s="393" t="str">
        <f>'Tabela I'!V36</f>
        <v/>
      </c>
    </row>
    <row r="29" spans="1:22" s="195" customFormat="1" x14ac:dyDescent="0.2">
      <c r="A29" s="18">
        <f>'Tabela I'!$J$1</f>
        <v>2024</v>
      </c>
      <c r="B29" s="18">
        <f>'Tabela I'!$J$2</f>
        <v>114</v>
      </c>
      <c r="C29" s="393">
        <f>'Tabela I'!B37</f>
        <v>0</v>
      </c>
      <c r="D29" s="393">
        <f>'Tabela I'!C37</f>
        <v>0</v>
      </c>
      <c r="E29" s="393">
        <f>'Tabela I'!D37</f>
        <v>0</v>
      </c>
      <c r="F29" s="393">
        <f>'Tabela I'!E37</f>
        <v>0</v>
      </c>
      <c r="G29" s="393">
        <f>'Tabela I'!G37</f>
        <v>0</v>
      </c>
      <c r="H29" s="393">
        <f>'Tabela I'!H37</f>
        <v>0</v>
      </c>
      <c r="I29" s="393">
        <f>'Tabela I'!I37</f>
        <v>0</v>
      </c>
      <c r="J29" s="393">
        <f>'Tabela I'!J37</f>
        <v>262</v>
      </c>
      <c r="K29" s="393">
        <f>'Tabela I'!K37</f>
        <v>0</v>
      </c>
      <c r="L29" s="393">
        <f>'Tabela I'!L37</f>
        <v>0</v>
      </c>
      <c r="M29" s="393">
        <f>'Tabela I'!M37</f>
        <v>0</v>
      </c>
      <c r="N29" s="393">
        <f>'Tabela I'!N37</f>
        <v>0</v>
      </c>
      <c r="O29" s="393" t="str">
        <f>'Tabela I'!O37</f>
        <v/>
      </c>
      <c r="P29" s="393" t="str">
        <f>'Tabela I'!P37</f>
        <v/>
      </c>
      <c r="Q29" s="393">
        <f>'Tabela I'!Q37</f>
        <v>0</v>
      </c>
      <c r="R29" s="393">
        <f>'Tabela I'!R37</f>
        <v>0</v>
      </c>
      <c r="S29" s="393">
        <f>'Tabela I'!S37</f>
        <v>0</v>
      </c>
      <c r="T29" s="393">
        <f>'Tabela I'!T37</f>
        <v>0</v>
      </c>
      <c r="U29" s="393" t="str">
        <f>'Tabela I'!U37</f>
        <v/>
      </c>
      <c r="V29" s="393" t="str">
        <f>'Tabela I'!V37</f>
        <v/>
      </c>
    </row>
    <row r="30" spans="1:22" s="195" customFormat="1" x14ac:dyDescent="0.2">
      <c r="A30" s="18">
        <f>'Tabela I'!$J$1</f>
        <v>2024</v>
      </c>
      <c r="B30" s="18">
        <f>'Tabela I'!$J$2</f>
        <v>114</v>
      </c>
      <c r="C30" s="393">
        <f>'Tabela I'!B38</f>
        <v>0</v>
      </c>
      <c r="D30" s="393">
        <f>'Tabela I'!C38</f>
        <v>0</v>
      </c>
      <c r="E30" s="393">
        <f>'Tabela I'!D38</f>
        <v>0</v>
      </c>
      <c r="F30" s="393">
        <f>'Tabela I'!E38</f>
        <v>0</v>
      </c>
      <c r="G30" s="393">
        <f>'Tabela I'!G38</f>
        <v>0</v>
      </c>
      <c r="H30" s="393">
        <f>'Tabela I'!H38</f>
        <v>0</v>
      </c>
      <c r="I30" s="393">
        <f>'Tabela I'!I38</f>
        <v>0</v>
      </c>
      <c r="J30" s="393">
        <f>'Tabela I'!J38</f>
        <v>262</v>
      </c>
      <c r="K30" s="393">
        <f>'Tabela I'!K38</f>
        <v>0</v>
      </c>
      <c r="L30" s="393">
        <f>'Tabela I'!L38</f>
        <v>0</v>
      </c>
      <c r="M30" s="393">
        <f>'Tabela I'!M38</f>
        <v>0</v>
      </c>
      <c r="N30" s="393">
        <f>'Tabela I'!N38</f>
        <v>0</v>
      </c>
      <c r="O30" s="393" t="str">
        <f>'Tabela I'!O38</f>
        <v/>
      </c>
      <c r="P30" s="393" t="str">
        <f>'Tabela I'!P38</f>
        <v/>
      </c>
      <c r="Q30" s="393">
        <f>'Tabela I'!Q38</f>
        <v>0</v>
      </c>
      <c r="R30" s="393">
        <f>'Tabela I'!R38</f>
        <v>0</v>
      </c>
      <c r="S30" s="393">
        <f>'Tabela I'!S38</f>
        <v>0</v>
      </c>
      <c r="T30" s="393">
        <f>'Tabela I'!T38</f>
        <v>0</v>
      </c>
      <c r="U30" s="393" t="str">
        <f>'Tabela I'!U38</f>
        <v/>
      </c>
      <c r="V30" s="393" t="str">
        <f>'Tabela I'!V38</f>
        <v/>
      </c>
    </row>
    <row r="31" spans="1:22" s="195" customFormat="1" x14ac:dyDescent="0.2">
      <c r="A31" s="18">
        <f>'Tabela I'!$J$1</f>
        <v>2024</v>
      </c>
      <c r="B31" s="18">
        <f>'Tabela I'!$J$2</f>
        <v>114</v>
      </c>
      <c r="C31" s="393">
        <f>'Tabela I'!B39</f>
        <v>0</v>
      </c>
      <c r="D31" s="393">
        <f>'Tabela I'!C39</f>
        <v>0</v>
      </c>
      <c r="E31" s="393">
        <f>'Tabela I'!D39</f>
        <v>0</v>
      </c>
      <c r="F31" s="393">
        <f>'Tabela I'!E39</f>
        <v>0</v>
      </c>
      <c r="G31" s="393">
        <f>'Tabela I'!G39</f>
        <v>0</v>
      </c>
      <c r="H31" s="393">
        <f>'Tabela I'!H39</f>
        <v>0</v>
      </c>
      <c r="I31" s="393">
        <f>'Tabela I'!I39</f>
        <v>0</v>
      </c>
      <c r="J31" s="393">
        <f>'Tabela I'!J39</f>
        <v>262</v>
      </c>
      <c r="K31" s="393">
        <f>'Tabela I'!K39</f>
        <v>0</v>
      </c>
      <c r="L31" s="393">
        <f>'Tabela I'!L39</f>
        <v>0</v>
      </c>
      <c r="M31" s="393">
        <f>'Tabela I'!M39</f>
        <v>0</v>
      </c>
      <c r="N31" s="393">
        <f>'Tabela I'!N39</f>
        <v>0</v>
      </c>
      <c r="O31" s="393" t="str">
        <f>'Tabela I'!O39</f>
        <v/>
      </c>
      <c r="P31" s="393" t="str">
        <f>'Tabela I'!P39</f>
        <v/>
      </c>
      <c r="Q31" s="393">
        <f>'Tabela I'!Q39</f>
        <v>0</v>
      </c>
      <c r="R31" s="393">
        <f>'Tabela I'!R39</f>
        <v>0</v>
      </c>
      <c r="S31" s="393">
        <f>'Tabela I'!S39</f>
        <v>0</v>
      </c>
      <c r="T31" s="393">
        <f>'Tabela I'!T39</f>
        <v>0</v>
      </c>
      <c r="U31" s="393" t="str">
        <f>'Tabela I'!U39</f>
        <v/>
      </c>
      <c r="V31" s="393" t="str">
        <f>'Tabela I'!V39</f>
        <v/>
      </c>
    </row>
    <row r="32" spans="1:22" s="195" customFormat="1" x14ac:dyDescent="0.2">
      <c r="A32" s="18">
        <f>'Tabela I'!$J$1</f>
        <v>2024</v>
      </c>
      <c r="B32" s="18">
        <f>'Tabela I'!$J$2</f>
        <v>114</v>
      </c>
      <c r="C32" s="393">
        <f>'Tabela I'!B40</f>
        <v>0</v>
      </c>
      <c r="D32" s="393">
        <f>'Tabela I'!C40</f>
        <v>0</v>
      </c>
      <c r="E32" s="393">
        <f>'Tabela I'!D40</f>
        <v>0</v>
      </c>
      <c r="F32" s="393">
        <f>'Tabela I'!E40</f>
        <v>0</v>
      </c>
      <c r="G32" s="393">
        <f>'Tabela I'!G40</f>
        <v>0</v>
      </c>
      <c r="H32" s="393">
        <f>'Tabela I'!H40</f>
        <v>0</v>
      </c>
      <c r="I32" s="393">
        <f>'Tabela I'!I40</f>
        <v>0</v>
      </c>
      <c r="J32" s="393">
        <f>'Tabela I'!J40</f>
        <v>262</v>
      </c>
      <c r="K32" s="393">
        <f>'Tabela I'!K40</f>
        <v>0</v>
      </c>
      <c r="L32" s="393">
        <f>'Tabela I'!L40</f>
        <v>0</v>
      </c>
      <c r="M32" s="393">
        <f>'Tabela I'!M40</f>
        <v>0</v>
      </c>
      <c r="N32" s="393">
        <f>'Tabela I'!N40</f>
        <v>0</v>
      </c>
      <c r="O32" s="393" t="str">
        <f>'Tabela I'!O40</f>
        <v/>
      </c>
      <c r="P32" s="393" t="str">
        <f>'Tabela I'!P40</f>
        <v/>
      </c>
      <c r="Q32" s="393">
        <f>'Tabela I'!Q40</f>
        <v>0</v>
      </c>
      <c r="R32" s="393">
        <f>'Tabela I'!R40</f>
        <v>0</v>
      </c>
      <c r="S32" s="393">
        <f>'Tabela I'!S40</f>
        <v>0</v>
      </c>
      <c r="T32" s="393">
        <f>'Tabela I'!T40</f>
        <v>0</v>
      </c>
      <c r="U32" s="393" t="str">
        <f>'Tabela I'!U40</f>
        <v/>
      </c>
      <c r="V32" s="393" t="str">
        <f>'Tabela I'!V40</f>
        <v/>
      </c>
    </row>
    <row r="33" spans="1:22" s="195" customFormat="1" x14ac:dyDescent="0.2">
      <c r="A33" s="18">
        <f>'Tabela I'!$J$1</f>
        <v>2024</v>
      </c>
      <c r="B33" s="18">
        <f>'Tabela I'!$J$2</f>
        <v>114</v>
      </c>
      <c r="C33" s="393">
        <f>'Tabela I'!B41</f>
        <v>0</v>
      </c>
      <c r="D33" s="393">
        <f>'Tabela I'!C41</f>
        <v>0</v>
      </c>
      <c r="E33" s="393">
        <f>'Tabela I'!D41</f>
        <v>0</v>
      </c>
      <c r="F33" s="393">
        <f>'Tabela I'!E41</f>
        <v>0</v>
      </c>
      <c r="G33" s="393">
        <f>'Tabela I'!G41</f>
        <v>0</v>
      </c>
      <c r="H33" s="393">
        <f>'Tabela I'!H41</f>
        <v>0</v>
      </c>
      <c r="I33" s="393">
        <f>'Tabela I'!I41</f>
        <v>0</v>
      </c>
      <c r="J33" s="393">
        <f>'Tabela I'!J41</f>
        <v>262</v>
      </c>
      <c r="K33" s="393">
        <f>'Tabela I'!K41</f>
        <v>0</v>
      </c>
      <c r="L33" s="393">
        <f>'Tabela I'!L41</f>
        <v>0</v>
      </c>
      <c r="M33" s="393">
        <f>'Tabela I'!M41</f>
        <v>0</v>
      </c>
      <c r="N33" s="393">
        <f>'Tabela I'!N41</f>
        <v>0</v>
      </c>
      <c r="O33" s="393" t="str">
        <f>'Tabela I'!O41</f>
        <v/>
      </c>
      <c r="P33" s="393" t="str">
        <f>'Tabela I'!P41</f>
        <v/>
      </c>
      <c r="Q33" s="393">
        <f>'Tabela I'!Q41</f>
        <v>0</v>
      </c>
      <c r="R33" s="393">
        <f>'Tabela I'!R41</f>
        <v>0</v>
      </c>
      <c r="S33" s="393">
        <f>'Tabela I'!S41</f>
        <v>0</v>
      </c>
      <c r="T33" s="393">
        <f>'Tabela I'!T41</f>
        <v>0</v>
      </c>
      <c r="U33" s="393" t="str">
        <f>'Tabela I'!U41</f>
        <v/>
      </c>
      <c r="V33" s="393" t="str">
        <f>'Tabela I'!V41</f>
        <v/>
      </c>
    </row>
    <row r="34" spans="1:22" s="195" customFormat="1" x14ac:dyDescent="0.2">
      <c r="A34" s="18">
        <f>'Tabela I'!$J$1</f>
        <v>2024</v>
      </c>
      <c r="B34" s="18">
        <f>'Tabela I'!$J$2</f>
        <v>114</v>
      </c>
      <c r="C34" s="393">
        <f>'Tabela I'!B42</f>
        <v>0</v>
      </c>
      <c r="D34" s="393">
        <f>'Tabela I'!C42</f>
        <v>0</v>
      </c>
      <c r="E34" s="393">
        <f>'Tabela I'!D42</f>
        <v>0</v>
      </c>
      <c r="F34" s="393">
        <f>'Tabela I'!E42</f>
        <v>0</v>
      </c>
      <c r="G34" s="393">
        <f>'Tabela I'!G42</f>
        <v>0</v>
      </c>
      <c r="H34" s="393">
        <f>'Tabela I'!H42</f>
        <v>0</v>
      </c>
      <c r="I34" s="393">
        <f>'Tabela I'!I42</f>
        <v>0</v>
      </c>
      <c r="J34" s="393">
        <f>'Tabela I'!J42</f>
        <v>262</v>
      </c>
      <c r="K34" s="393">
        <f>'Tabela I'!K42</f>
        <v>0</v>
      </c>
      <c r="L34" s="393">
        <f>'Tabela I'!L42</f>
        <v>0</v>
      </c>
      <c r="M34" s="393">
        <f>'Tabela I'!M42</f>
        <v>0</v>
      </c>
      <c r="N34" s="393">
        <f>'Tabela I'!N42</f>
        <v>0</v>
      </c>
      <c r="O34" s="393" t="str">
        <f>'Tabela I'!O42</f>
        <v/>
      </c>
      <c r="P34" s="393" t="str">
        <f>'Tabela I'!P42</f>
        <v/>
      </c>
      <c r="Q34" s="393">
        <f>'Tabela I'!Q42</f>
        <v>0</v>
      </c>
      <c r="R34" s="393">
        <f>'Tabela I'!R42</f>
        <v>0</v>
      </c>
      <c r="S34" s="393">
        <f>'Tabela I'!S42</f>
        <v>0</v>
      </c>
      <c r="T34" s="393">
        <f>'Tabela I'!T42</f>
        <v>0</v>
      </c>
      <c r="U34" s="393" t="str">
        <f>'Tabela I'!U42</f>
        <v/>
      </c>
      <c r="V34" s="393" t="str">
        <f>'Tabela I'!V42</f>
        <v/>
      </c>
    </row>
    <row r="35" spans="1:22" s="195" customFormat="1" x14ac:dyDescent="0.2">
      <c r="A35" s="18">
        <f>'Tabela I'!$J$1</f>
        <v>2024</v>
      </c>
      <c r="B35" s="18">
        <f>'Tabela I'!$J$2</f>
        <v>114</v>
      </c>
      <c r="C35" s="393">
        <f>'Tabela I'!B43</f>
        <v>0</v>
      </c>
      <c r="D35" s="393">
        <f>'Tabela I'!C43</f>
        <v>0</v>
      </c>
      <c r="E35" s="393">
        <f>'Tabela I'!D43</f>
        <v>0</v>
      </c>
      <c r="F35" s="393">
        <f>'Tabela I'!E43</f>
        <v>0</v>
      </c>
      <c r="G35" s="393">
        <f>'Tabela I'!G43</f>
        <v>0</v>
      </c>
      <c r="H35" s="393">
        <f>'Tabela I'!H43</f>
        <v>0</v>
      </c>
      <c r="I35" s="393">
        <f>'Tabela I'!I43</f>
        <v>0</v>
      </c>
      <c r="J35" s="393">
        <f>'Tabela I'!J43</f>
        <v>262</v>
      </c>
      <c r="K35" s="393">
        <f>'Tabela I'!K43</f>
        <v>0</v>
      </c>
      <c r="L35" s="393">
        <f>'Tabela I'!L43</f>
        <v>0</v>
      </c>
      <c r="M35" s="393">
        <f>'Tabela I'!M43</f>
        <v>0</v>
      </c>
      <c r="N35" s="393">
        <f>'Tabela I'!N43</f>
        <v>0</v>
      </c>
      <c r="O35" s="393" t="str">
        <f>'Tabela I'!O43</f>
        <v/>
      </c>
      <c r="P35" s="393" t="str">
        <f>'Tabela I'!P43</f>
        <v/>
      </c>
      <c r="Q35" s="393">
        <f>'Tabela I'!Q43</f>
        <v>0</v>
      </c>
      <c r="R35" s="393">
        <f>'Tabela I'!R43</f>
        <v>0</v>
      </c>
      <c r="S35" s="393">
        <f>'Tabela I'!S43</f>
        <v>0</v>
      </c>
      <c r="T35" s="393">
        <f>'Tabela I'!T43</f>
        <v>0</v>
      </c>
      <c r="U35" s="393" t="str">
        <f>'Tabela I'!U43</f>
        <v/>
      </c>
      <c r="V35" s="393" t="str">
        <f>'Tabela I'!V43</f>
        <v/>
      </c>
    </row>
    <row r="36" spans="1:22" s="195" customFormat="1" x14ac:dyDescent="0.2">
      <c r="A36" s="18">
        <f>'Tabela I'!$J$1</f>
        <v>2024</v>
      </c>
      <c r="B36" s="18">
        <f>'Tabela I'!$J$2</f>
        <v>114</v>
      </c>
      <c r="C36" s="393">
        <f>'Tabela I'!B44</f>
        <v>0</v>
      </c>
      <c r="D36" s="393">
        <f>'Tabela I'!C44</f>
        <v>0</v>
      </c>
      <c r="E36" s="393">
        <f>'Tabela I'!D44</f>
        <v>0</v>
      </c>
      <c r="F36" s="393">
        <f>'Tabela I'!E44</f>
        <v>0</v>
      </c>
      <c r="G36" s="393">
        <f>'Tabela I'!G44</f>
        <v>0</v>
      </c>
      <c r="H36" s="393">
        <f>'Tabela I'!H44</f>
        <v>0</v>
      </c>
      <c r="I36" s="393">
        <f>'Tabela I'!I44</f>
        <v>0</v>
      </c>
      <c r="J36" s="393">
        <f>'Tabela I'!J44</f>
        <v>262</v>
      </c>
      <c r="K36" s="393">
        <f>'Tabela I'!K44</f>
        <v>0</v>
      </c>
      <c r="L36" s="393">
        <f>'Tabela I'!L44</f>
        <v>0</v>
      </c>
      <c r="M36" s="393">
        <f>'Tabela I'!M44</f>
        <v>0</v>
      </c>
      <c r="N36" s="393">
        <f>'Tabela I'!N44</f>
        <v>0</v>
      </c>
      <c r="O36" s="393" t="str">
        <f>'Tabela I'!O44</f>
        <v/>
      </c>
      <c r="P36" s="393" t="str">
        <f>'Tabela I'!P44</f>
        <v/>
      </c>
      <c r="Q36" s="393">
        <f>'Tabela I'!Q44</f>
        <v>0</v>
      </c>
      <c r="R36" s="393">
        <f>'Tabela I'!R44</f>
        <v>0</v>
      </c>
      <c r="S36" s="393">
        <f>'Tabela I'!S44</f>
        <v>0</v>
      </c>
      <c r="T36" s="393">
        <f>'Tabela I'!T44</f>
        <v>0</v>
      </c>
      <c r="U36" s="393" t="str">
        <f>'Tabela I'!U44</f>
        <v/>
      </c>
      <c r="V36" s="393" t="str">
        <f>'Tabela I'!V44</f>
        <v/>
      </c>
    </row>
    <row r="37" spans="1:22" s="195" customFormat="1" x14ac:dyDescent="0.2">
      <c r="A37" s="18">
        <f>'Tabela I'!$J$1</f>
        <v>2024</v>
      </c>
      <c r="B37" s="18">
        <f>'Tabela I'!$J$2</f>
        <v>114</v>
      </c>
      <c r="C37" s="393">
        <f>'Tabela I'!B45</f>
        <v>0</v>
      </c>
      <c r="D37" s="393">
        <f>'Tabela I'!C45</f>
        <v>0</v>
      </c>
      <c r="E37" s="393">
        <f>'Tabela I'!D45</f>
        <v>0</v>
      </c>
      <c r="F37" s="393">
        <f>'Tabela I'!E45</f>
        <v>0</v>
      </c>
      <c r="G37" s="393">
        <f>'Tabela I'!G45</f>
        <v>0</v>
      </c>
      <c r="H37" s="393">
        <f>'Tabela I'!H45</f>
        <v>0</v>
      </c>
      <c r="I37" s="393">
        <f>'Tabela I'!I45</f>
        <v>0</v>
      </c>
      <c r="J37" s="393">
        <f>'Tabela I'!J45</f>
        <v>262</v>
      </c>
      <c r="K37" s="393">
        <f>'Tabela I'!K45</f>
        <v>0</v>
      </c>
      <c r="L37" s="393">
        <f>'Tabela I'!L45</f>
        <v>0</v>
      </c>
      <c r="M37" s="393">
        <f>'Tabela I'!M45</f>
        <v>0</v>
      </c>
      <c r="N37" s="393">
        <f>'Tabela I'!N45</f>
        <v>0</v>
      </c>
      <c r="O37" s="393" t="str">
        <f>'Tabela I'!O45</f>
        <v/>
      </c>
      <c r="P37" s="393" t="str">
        <f>'Tabela I'!P45</f>
        <v/>
      </c>
      <c r="Q37" s="393">
        <f>'Tabela I'!Q45</f>
        <v>0</v>
      </c>
      <c r="R37" s="393">
        <f>'Tabela I'!R45</f>
        <v>0</v>
      </c>
      <c r="S37" s="393">
        <f>'Tabela I'!S45</f>
        <v>0</v>
      </c>
      <c r="T37" s="393">
        <f>'Tabela I'!T45</f>
        <v>0</v>
      </c>
      <c r="U37" s="393" t="str">
        <f>'Tabela I'!U45</f>
        <v/>
      </c>
      <c r="V37" s="393" t="str">
        <f>'Tabela I'!V45</f>
        <v/>
      </c>
    </row>
    <row r="38" spans="1:22" s="195" customFormat="1" x14ac:dyDescent="0.2">
      <c r="A38" s="18">
        <f>'Tabela I'!$J$1</f>
        <v>2024</v>
      </c>
      <c r="B38" s="18">
        <f>'Tabela I'!$J$2</f>
        <v>114</v>
      </c>
      <c r="C38" s="393">
        <f>'Tabela I'!B46</f>
        <v>0</v>
      </c>
      <c r="D38" s="393">
        <f>'Tabela I'!C46</f>
        <v>0</v>
      </c>
      <c r="E38" s="393">
        <f>'Tabela I'!D46</f>
        <v>0</v>
      </c>
      <c r="F38" s="393">
        <f>'Tabela I'!E46</f>
        <v>0</v>
      </c>
      <c r="G38" s="393">
        <f>'Tabela I'!G46</f>
        <v>0</v>
      </c>
      <c r="H38" s="393">
        <f>'Tabela I'!H46</f>
        <v>0</v>
      </c>
      <c r="I38" s="393">
        <f>'Tabela I'!I46</f>
        <v>0</v>
      </c>
      <c r="J38" s="393">
        <f>'Tabela I'!J46</f>
        <v>262</v>
      </c>
      <c r="K38" s="393">
        <f>'Tabela I'!K46</f>
        <v>0</v>
      </c>
      <c r="L38" s="393">
        <f>'Tabela I'!L46</f>
        <v>0</v>
      </c>
      <c r="M38" s="393">
        <f>'Tabela I'!M46</f>
        <v>0</v>
      </c>
      <c r="N38" s="393">
        <f>'Tabela I'!N46</f>
        <v>0</v>
      </c>
      <c r="O38" s="393" t="str">
        <f>'Tabela I'!O46</f>
        <v/>
      </c>
      <c r="P38" s="393" t="str">
        <f>'Tabela I'!P46</f>
        <v/>
      </c>
      <c r="Q38" s="393">
        <f>'Tabela I'!Q46</f>
        <v>0</v>
      </c>
      <c r="R38" s="393">
        <f>'Tabela I'!R46</f>
        <v>0</v>
      </c>
      <c r="S38" s="393">
        <f>'Tabela I'!S46</f>
        <v>0</v>
      </c>
      <c r="T38" s="393">
        <f>'Tabela I'!T46</f>
        <v>0</v>
      </c>
      <c r="U38" s="393" t="str">
        <f>'Tabela I'!U46</f>
        <v/>
      </c>
      <c r="V38" s="393" t="str">
        <f>'Tabela I'!V46</f>
        <v/>
      </c>
    </row>
    <row r="39" spans="1:22" s="195" customFormat="1" x14ac:dyDescent="0.2">
      <c r="A39" s="18">
        <f>'Tabela I'!$J$1</f>
        <v>2024</v>
      </c>
      <c r="B39" s="18">
        <f>'Tabela I'!$J$2</f>
        <v>114</v>
      </c>
      <c r="C39" s="393">
        <f>'Tabela I'!B47</f>
        <v>0</v>
      </c>
      <c r="D39" s="393">
        <f>'Tabela I'!C47</f>
        <v>0</v>
      </c>
      <c r="E39" s="393">
        <f>'Tabela I'!D47</f>
        <v>0</v>
      </c>
      <c r="F39" s="393">
        <f>'Tabela I'!E47</f>
        <v>0</v>
      </c>
      <c r="G39" s="393">
        <f>'Tabela I'!G47</f>
        <v>0</v>
      </c>
      <c r="H39" s="393">
        <f>'Tabela I'!H47</f>
        <v>0</v>
      </c>
      <c r="I39" s="393">
        <f>'Tabela I'!I47</f>
        <v>0</v>
      </c>
      <c r="J39" s="393">
        <f>'Tabela I'!J47</f>
        <v>262</v>
      </c>
      <c r="K39" s="393">
        <f>'Tabela I'!K47</f>
        <v>0</v>
      </c>
      <c r="L39" s="393">
        <f>'Tabela I'!L47</f>
        <v>0</v>
      </c>
      <c r="M39" s="393">
        <f>'Tabela I'!M47</f>
        <v>0</v>
      </c>
      <c r="N39" s="393">
        <f>'Tabela I'!N47</f>
        <v>0</v>
      </c>
      <c r="O39" s="393" t="str">
        <f>'Tabela I'!O47</f>
        <v/>
      </c>
      <c r="P39" s="393" t="str">
        <f>'Tabela I'!P47</f>
        <v/>
      </c>
      <c r="Q39" s="393">
        <f>'Tabela I'!Q47</f>
        <v>0</v>
      </c>
      <c r="R39" s="393">
        <f>'Tabela I'!R47</f>
        <v>0</v>
      </c>
      <c r="S39" s="393">
        <f>'Tabela I'!S47</f>
        <v>0</v>
      </c>
      <c r="T39" s="393">
        <f>'Tabela I'!T47</f>
        <v>0</v>
      </c>
      <c r="U39" s="393" t="str">
        <f>'Tabela I'!U47</f>
        <v/>
      </c>
      <c r="V39" s="393" t="str">
        <f>'Tabela I'!V47</f>
        <v/>
      </c>
    </row>
    <row r="40" spans="1:22" s="195" customFormat="1" x14ac:dyDescent="0.2">
      <c r="A40" s="18">
        <f>'Tabela I'!$J$1</f>
        <v>2024</v>
      </c>
      <c r="B40" s="18">
        <f>'Tabela I'!$J$2</f>
        <v>114</v>
      </c>
      <c r="C40" s="393">
        <f>'Tabela I'!B48</f>
        <v>0</v>
      </c>
      <c r="D40" s="393">
        <f>'Tabela I'!C48</f>
        <v>0</v>
      </c>
      <c r="E40" s="393">
        <f>'Tabela I'!D48</f>
        <v>0</v>
      </c>
      <c r="F40" s="393">
        <f>'Tabela I'!E48</f>
        <v>0</v>
      </c>
      <c r="G40" s="393">
        <f>'Tabela I'!G48</f>
        <v>0</v>
      </c>
      <c r="H40" s="393">
        <f>'Tabela I'!H48</f>
        <v>0</v>
      </c>
      <c r="I40" s="393">
        <f>'Tabela I'!I48</f>
        <v>0</v>
      </c>
      <c r="J40" s="393">
        <f>'Tabela I'!J48</f>
        <v>262</v>
      </c>
      <c r="K40" s="393">
        <f>'Tabela I'!K48</f>
        <v>0</v>
      </c>
      <c r="L40" s="393">
        <f>'Tabela I'!L48</f>
        <v>0</v>
      </c>
      <c r="M40" s="393">
        <f>'Tabela I'!M48</f>
        <v>0</v>
      </c>
      <c r="N40" s="393">
        <f>'Tabela I'!N48</f>
        <v>0</v>
      </c>
      <c r="O40" s="393" t="str">
        <f>'Tabela I'!O48</f>
        <v/>
      </c>
      <c r="P40" s="393" t="str">
        <f>'Tabela I'!P48</f>
        <v/>
      </c>
      <c r="Q40" s="393">
        <f>'Tabela I'!Q48</f>
        <v>0</v>
      </c>
      <c r="R40" s="393">
        <f>'Tabela I'!R48</f>
        <v>0</v>
      </c>
      <c r="S40" s="393">
        <f>'Tabela I'!S48</f>
        <v>0</v>
      </c>
      <c r="T40" s="393">
        <f>'Tabela I'!T48</f>
        <v>0</v>
      </c>
      <c r="U40" s="393" t="str">
        <f>'Tabela I'!U48</f>
        <v/>
      </c>
      <c r="V40" s="393" t="str">
        <f>'Tabela I'!V48</f>
        <v/>
      </c>
    </row>
    <row r="41" spans="1:22" s="195" customFormat="1" x14ac:dyDescent="0.2">
      <c r="A41" s="18">
        <f>'Tabela I'!$J$1</f>
        <v>2024</v>
      </c>
      <c r="B41" s="18">
        <f>'Tabela I'!$J$2</f>
        <v>114</v>
      </c>
      <c r="C41" s="393">
        <f>'Tabela I'!B49</f>
        <v>0</v>
      </c>
      <c r="D41" s="393">
        <f>'Tabela I'!C49</f>
        <v>0</v>
      </c>
      <c r="E41" s="393">
        <f>'Tabela I'!D49</f>
        <v>0</v>
      </c>
      <c r="F41" s="393">
        <f>'Tabela I'!E49</f>
        <v>0</v>
      </c>
      <c r="G41" s="393">
        <f>'Tabela I'!G49</f>
        <v>0</v>
      </c>
      <c r="H41" s="393">
        <f>'Tabela I'!H49</f>
        <v>0</v>
      </c>
      <c r="I41" s="393">
        <f>'Tabela I'!I49</f>
        <v>0</v>
      </c>
      <c r="J41" s="393">
        <f>'Tabela I'!J49</f>
        <v>262</v>
      </c>
      <c r="K41" s="393">
        <f>'Tabela I'!K49</f>
        <v>0</v>
      </c>
      <c r="L41" s="393">
        <f>'Tabela I'!L49</f>
        <v>0</v>
      </c>
      <c r="M41" s="393">
        <f>'Tabela I'!M49</f>
        <v>0</v>
      </c>
      <c r="N41" s="393">
        <f>'Tabela I'!N49</f>
        <v>0</v>
      </c>
      <c r="O41" s="393" t="str">
        <f>'Tabela I'!O49</f>
        <v/>
      </c>
      <c r="P41" s="393" t="str">
        <f>'Tabela I'!P49</f>
        <v/>
      </c>
      <c r="Q41" s="393">
        <f>'Tabela I'!Q49</f>
        <v>0</v>
      </c>
      <c r="R41" s="393">
        <f>'Tabela I'!R49</f>
        <v>0</v>
      </c>
      <c r="S41" s="393">
        <f>'Tabela I'!S49</f>
        <v>0</v>
      </c>
      <c r="T41" s="393">
        <f>'Tabela I'!T49</f>
        <v>0</v>
      </c>
      <c r="U41" s="393" t="str">
        <f>'Tabela I'!U49</f>
        <v/>
      </c>
      <c r="V41" s="393" t="str">
        <f>'Tabela I'!V49</f>
        <v/>
      </c>
    </row>
    <row r="42" spans="1:22" s="195" customFormat="1" x14ac:dyDescent="0.2">
      <c r="A42" s="18">
        <f>'Tabela I'!$J$1</f>
        <v>2024</v>
      </c>
      <c r="B42" s="18">
        <f>'Tabela I'!$J$2</f>
        <v>114</v>
      </c>
      <c r="C42" s="393">
        <f>'Tabela I'!B50</f>
        <v>0</v>
      </c>
      <c r="D42" s="393">
        <f>'Tabela I'!C50</f>
        <v>0</v>
      </c>
      <c r="E42" s="393">
        <f>'Tabela I'!D50</f>
        <v>0</v>
      </c>
      <c r="F42" s="393">
        <f>'Tabela I'!E50</f>
        <v>0</v>
      </c>
      <c r="G42" s="393">
        <f>'Tabela I'!G50</f>
        <v>0</v>
      </c>
      <c r="H42" s="393">
        <f>'Tabela I'!H50</f>
        <v>0</v>
      </c>
      <c r="I42" s="393">
        <f>'Tabela I'!I50</f>
        <v>0</v>
      </c>
      <c r="J42" s="393">
        <f>'Tabela I'!J50</f>
        <v>262</v>
      </c>
      <c r="K42" s="393">
        <f>'Tabela I'!K50</f>
        <v>0</v>
      </c>
      <c r="L42" s="393">
        <f>'Tabela I'!L50</f>
        <v>0</v>
      </c>
      <c r="M42" s="393">
        <f>'Tabela I'!M50</f>
        <v>0</v>
      </c>
      <c r="N42" s="393">
        <f>'Tabela I'!N50</f>
        <v>0</v>
      </c>
      <c r="O42" s="393" t="str">
        <f>'Tabela I'!O50</f>
        <v/>
      </c>
      <c r="P42" s="393" t="str">
        <f>'Tabela I'!P50</f>
        <v/>
      </c>
      <c r="Q42" s="393">
        <f>'Tabela I'!Q50</f>
        <v>0</v>
      </c>
      <c r="R42" s="393">
        <f>'Tabela I'!R50</f>
        <v>0</v>
      </c>
      <c r="S42" s="393">
        <f>'Tabela I'!S50</f>
        <v>0</v>
      </c>
      <c r="T42" s="393">
        <f>'Tabela I'!T50</f>
        <v>0</v>
      </c>
      <c r="U42" s="393" t="str">
        <f>'Tabela I'!U50</f>
        <v/>
      </c>
      <c r="V42" s="393" t="str">
        <f>'Tabela I'!V50</f>
        <v/>
      </c>
    </row>
    <row r="43" spans="1:22" s="195" customFormat="1" x14ac:dyDescent="0.2">
      <c r="A43" s="18">
        <f>'Tabela I'!$J$1</f>
        <v>2024</v>
      </c>
      <c r="B43" s="18">
        <f>'Tabela I'!$J$2</f>
        <v>114</v>
      </c>
      <c r="C43" s="393">
        <f>'Tabela I'!B51</f>
        <v>0</v>
      </c>
      <c r="D43" s="393">
        <f>'Tabela I'!C51</f>
        <v>0</v>
      </c>
      <c r="E43" s="393">
        <f>'Tabela I'!D51</f>
        <v>0</v>
      </c>
      <c r="F43" s="393">
        <f>'Tabela I'!E51</f>
        <v>0</v>
      </c>
      <c r="G43" s="393">
        <f>'Tabela I'!G51</f>
        <v>0</v>
      </c>
      <c r="H43" s="393">
        <f>'Tabela I'!H51</f>
        <v>0</v>
      </c>
      <c r="I43" s="393">
        <f>'Tabela I'!I51</f>
        <v>0</v>
      </c>
      <c r="J43" s="393">
        <f>'Tabela I'!J51</f>
        <v>262</v>
      </c>
      <c r="K43" s="393">
        <f>'Tabela I'!K51</f>
        <v>0</v>
      </c>
      <c r="L43" s="393">
        <f>'Tabela I'!L51</f>
        <v>0</v>
      </c>
      <c r="M43" s="393">
        <f>'Tabela I'!M51</f>
        <v>0</v>
      </c>
      <c r="N43" s="393">
        <f>'Tabela I'!N51</f>
        <v>0</v>
      </c>
      <c r="O43" s="393" t="str">
        <f>'Tabela I'!O51</f>
        <v/>
      </c>
      <c r="P43" s="393" t="str">
        <f>'Tabela I'!P51</f>
        <v/>
      </c>
      <c r="Q43" s="393">
        <f>'Tabela I'!Q51</f>
        <v>0</v>
      </c>
      <c r="R43" s="393">
        <f>'Tabela I'!R51</f>
        <v>0</v>
      </c>
      <c r="S43" s="393">
        <f>'Tabela I'!S51</f>
        <v>0</v>
      </c>
      <c r="T43" s="393">
        <f>'Tabela I'!T51</f>
        <v>0</v>
      </c>
      <c r="U43" s="393" t="str">
        <f>'Tabela I'!U51</f>
        <v/>
      </c>
      <c r="V43" s="393" t="str">
        <f>'Tabela I'!V51</f>
        <v/>
      </c>
    </row>
    <row r="44" spans="1:22" s="195" customFormat="1" x14ac:dyDescent="0.2">
      <c r="A44" s="18">
        <f>'Tabela I'!$J$1</f>
        <v>2024</v>
      </c>
      <c r="B44" s="18">
        <f>'Tabela I'!$J$2</f>
        <v>114</v>
      </c>
      <c r="C44" s="393">
        <f>'Tabela I'!B52</f>
        <v>0</v>
      </c>
      <c r="D44" s="393">
        <f>'Tabela I'!C52</f>
        <v>0</v>
      </c>
      <c r="E44" s="393">
        <f>'Tabela I'!D52</f>
        <v>0</v>
      </c>
      <c r="F44" s="393">
        <f>'Tabela I'!E52</f>
        <v>0</v>
      </c>
      <c r="G44" s="393">
        <f>'Tabela I'!G52</f>
        <v>0</v>
      </c>
      <c r="H44" s="393">
        <f>'Tabela I'!H52</f>
        <v>0</v>
      </c>
      <c r="I44" s="393">
        <f>'Tabela I'!I52</f>
        <v>0</v>
      </c>
      <c r="J44" s="393">
        <f>'Tabela I'!J52</f>
        <v>262</v>
      </c>
      <c r="K44" s="393">
        <f>'Tabela I'!K52</f>
        <v>0</v>
      </c>
      <c r="L44" s="393">
        <f>'Tabela I'!L52</f>
        <v>0</v>
      </c>
      <c r="M44" s="393">
        <f>'Tabela I'!M52</f>
        <v>0</v>
      </c>
      <c r="N44" s="393">
        <f>'Tabela I'!N52</f>
        <v>0</v>
      </c>
      <c r="O44" s="393" t="str">
        <f>'Tabela I'!O52</f>
        <v/>
      </c>
      <c r="P44" s="393" t="str">
        <f>'Tabela I'!P52</f>
        <v/>
      </c>
      <c r="Q44" s="393">
        <f>'Tabela I'!Q52</f>
        <v>0</v>
      </c>
      <c r="R44" s="393">
        <f>'Tabela I'!R52</f>
        <v>0</v>
      </c>
      <c r="S44" s="393">
        <f>'Tabela I'!S52</f>
        <v>0</v>
      </c>
      <c r="T44" s="393">
        <f>'Tabela I'!T52</f>
        <v>0</v>
      </c>
      <c r="U44" s="393" t="str">
        <f>'Tabela I'!U52</f>
        <v/>
      </c>
      <c r="V44" s="393" t="str">
        <f>'Tabela I'!V52</f>
        <v/>
      </c>
    </row>
    <row r="45" spans="1:22" s="195" customFormat="1" x14ac:dyDescent="0.2">
      <c r="A45" s="18">
        <f>'Tabela I'!$J$1</f>
        <v>2024</v>
      </c>
      <c r="B45" s="18">
        <f>'Tabela I'!$J$2</f>
        <v>114</v>
      </c>
      <c r="C45" s="393">
        <f>'Tabela I'!B53</f>
        <v>0</v>
      </c>
      <c r="D45" s="393">
        <f>'Tabela I'!C53</f>
        <v>0</v>
      </c>
      <c r="E45" s="393">
        <f>'Tabela I'!D53</f>
        <v>0</v>
      </c>
      <c r="F45" s="393">
        <f>'Tabela I'!E53</f>
        <v>0</v>
      </c>
      <c r="G45" s="393">
        <f>'Tabela I'!G53</f>
        <v>0</v>
      </c>
      <c r="H45" s="393">
        <f>'Tabela I'!H53</f>
        <v>0</v>
      </c>
      <c r="I45" s="393">
        <f>'Tabela I'!I53</f>
        <v>0</v>
      </c>
      <c r="J45" s="393">
        <f>'Tabela I'!J53</f>
        <v>262</v>
      </c>
      <c r="K45" s="393">
        <f>'Tabela I'!K53</f>
        <v>0</v>
      </c>
      <c r="L45" s="393">
        <f>'Tabela I'!L53</f>
        <v>0</v>
      </c>
      <c r="M45" s="393">
        <f>'Tabela I'!M53</f>
        <v>0</v>
      </c>
      <c r="N45" s="393">
        <f>'Tabela I'!N53</f>
        <v>0</v>
      </c>
      <c r="O45" s="393" t="str">
        <f>'Tabela I'!O53</f>
        <v/>
      </c>
      <c r="P45" s="393" t="str">
        <f>'Tabela I'!P53</f>
        <v/>
      </c>
      <c r="Q45" s="393">
        <f>'Tabela I'!Q53</f>
        <v>0</v>
      </c>
      <c r="R45" s="393">
        <f>'Tabela I'!R53</f>
        <v>0</v>
      </c>
      <c r="S45" s="393">
        <f>'Tabela I'!S53</f>
        <v>0</v>
      </c>
      <c r="T45" s="393">
        <f>'Tabela I'!T53</f>
        <v>0</v>
      </c>
      <c r="U45" s="393" t="str">
        <f>'Tabela I'!U53</f>
        <v/>
      </c>
      <c r="V45" s="393" t="str">
        <f>'Tabela I'!V53</f>
        <v/>
      </c>
    </row>
    <row r="46" spans="1:22" s="195" customFormat="1" x14ac:dyDescent="0.2">
      <c r="A46" s="18">
        <f>'Tabela I'!$J$1</f>
        <v>2024</v>
      </c>
      <c r="B46" s="18">
        <f>'Tabela I'!$J$2</f>
        <v>114</v>
      </c>
      <c r="C46" s="393">
        <f>'Tabela I'!B54</f>
        <v>0</v>
      </c>
      <c r="D46" s="393">
        <f>'Tabela I'!C54</f>
        <v>0</v>
      </c>
      <c r="E46" s="393">
        <f>'Tabela I'!D54</f>
        <v>0</v>
      </c>
      <c r="F46" s="393">
        <f>'Tabela I'!E54</f>
        <v>0</v>
      </c>
      <c r="G46" s="393">
        <f>'Tabela I'!G54</f>
        <v>0</v>
      </c>
      <c r="H46" s="393">
        <f>'Tabela I'!H54</f>
        <v>0</v>
      </c>
      <c r="I46" s="393">
        <f>'Tabela I'!I54</f>
        <v>0</v>
      </c>
      <c r="J46" s="393">
        <f>'Tabela I'!J54</f>
        <v>262</v>
      </c>
      <c r="K46" s="393">
        <f>'Tabela I'!K54</f>
        <v>0</v>
      </c>
      <c r="L46" s="393">
        <f>'Tabela I'!L54</f>
        <v>0</v>
      </c>
      <c r="M46" s="393">
        <f>'Tabela I'!M54</f>
        <v>0</v>
      </c>
      <c r="N46" s="393">
        <f>'Tabela I'!N54</f>
        <v>0</v>
      </c>
      <c r="O46" s="393" t="str">
        <f>'Tabela I'!O54</f>
        <v/>
      </c>
      <c r="P46" s="393" t="str">
        <f>'Tabela I'!P54</f>
        <v/>
      </c>
      <c r="Q46" s="393">
        <f>'Tabela I'!Q54</f>
        <v>0</v>
      </c>
      <c r="R46" s="393">
        <f>'Tabela I'!R54</f>
        <v>0</v>
      </c>
      <c r="S46" s="393">
        <f>'Tabela I'!S54</f>
        <v>0</v>
      </c>
      <c r="T46" s="393">
        <f>'Tabela I'!T54</f>
        <v>0</v>
      </c>
      <c r="U46" s="393" t="str">
        <f>'Tabela I'!U54</f>
        <v/>
      </c>
      <c r="V46" s="393" t="str">
        <f>'Tabela I'!V54</f>
        <v/>
      </c>
    </row>
    <row r="47" spans="1:22" s="195" customFormat="1" x14ac:dyDescent="0.2">
      <c r="A47" s="18">
        <f>'Tabela I'!$J$1</f>
        <v>2024</v>
      </c>
      <c r="B47" s="18">
        <f>'Tabela I'!$J$2</f>
        <v>114</v>
      </c>
      <c r="C47" s="393">
        <f>'Tabela I'!B55</f>
        <v>0</v>
      </c>
      <c r="D47" s="393">
        <f>'Tabela I'!C55</f>
        <v>0</v>
      </c>
      <c r="E47" s="393">
        <f>'Tabela I'!D55</f>
        <v>0</v>
      </c>
      <c r="F47" s="393">
        <f>'Tabela I'!E55</f>
        <v>0</v>
      </c>
      <c r="G47" s="393">
        <f>'Tabela I'!G55</f>
        <v>0</v>
      </c>
      <c r="H47" s="393">
        <f>'Tabela I'!H55</f>
        <v>0</v>
      </c>
      <c r="I47" s="393">
        <f>'Tabela I'!I55</f>
        <v>0</v>
      </c>
      <c r="J47" s="393">
        <f>'Tabela I'!J55</f>
        <v>262</v>
      </c>
      <c r="K47" s="393">
        <f>'Tabela I'!K55</f>
        <v>0</v>
      </c>
      <c r="L47" s="393">
        <f>'Tabela I'!L55</f>
        <v>0</v>
      </c>
      <c r="M47" s="393">
        <f>'Tabela I'!M55</f>
        <v>0</v>
      </c>
      <c r="N47" s="393">
        <f>'Tabela I'!N55</f>
        <v>0</v>
      </c>
      <c r="O47" s="393" t="str">
        <f>'Tabela I'!O55</f>
        <v/>
      </c>
      <c r="P47" s="393" t="str">
        <f>'Tabela I'!P55</f>
        <v/>
      </c>
      <c r="Q47" s="393">
        <f>'Tabela I'!Q55</f>
        <v>0</v>
      </c>
      <c r="R47" s="393">
        <f>'Tabela I'!R55</f>
        <v>0</v>
      </c>
      <c r="S47" s="393">
        <f>'Tabela I'!S55</f>
        <v>0</v>
      </c>
      <c r="T47" s="393">
        <f>'Tabela I'!T55</f>
        <v>0</v>
      </c>
      <c r="U47" s="393" t="str">
        <f>'Tabela I'!U55</f>
        <v/>
      </c>
      <c r="V47" s="393" t="str">
        <f>'Tabela I'!V55</f>
        <v/>
      </c>
    </row>
    <row r="48" spans="1:22" s="195" customFormat="1" x14ac:dyDescent="0.2">
      <c r="A48" s="18">
        <f>'Tabela I'!$J$1</f>
        <v>2024</v>
      </c>
      <c r="B48" s="18">
        <f>'Tabela I'!$J$2</f>
        <v>114</v>
      </c>
      <c r="C48" s="393">
        <f>'Tabela I'!B56</f>
        <v>0</v>
      </c>
      <c r="D48" s="393">
        <f>'Tabela I'!C56</f>
        <v>0</v>
      </c>
      <c r="E48" s="393">
        <f>'Tabela I'!D56</f>
        <v>0</v>
      </c>
      <c r="F48" s="393">
        <f>'Tabela I'!E56</f>
        <v>0</v>
      </c>
      <c r="G48" s="393">
        <f>'Tabela I'!G56</f>
        <v>0</v>
      </c>
      <c r="H48" s="393">
        <f>'Tabela I'!H56</f>
        <v>0</v>
      </c>
      <c r="I48" s="393">
        <f>'Tabela I'!I56</f>
        <v>0</v>
      </c>
      <c r="J48" s="393">
        <f>'Tabela I'!J56</f>
        <v>262</v>
      </c>
      <c r="K48" s="393">
        <f>'Tabela I'!K56</f>
        <v>0</v>
      </c>
      <c r="L48" s="393">
        <f>'Tabela I'!L56</f>
        <v>0</v>
      </c>
      <c r="M48" s="393">
        <f>'Tabela I'!M56</f>
        <v>0</v>
      </c>
      <c r="N48" s="393">
        <f>'Tabela I'!N56</f>
        <v>0</v>
      </c>
      <c r="O48" s="393" t="str">
        <f>'Tabela I'!O56</f>
        <v/>
      </c>
      <c r="P48" s="393" t="str">
        <f>'Tabela I'!P56</f>
        <v/>
      </c>
      <c r="Q48" s="393">
        <f>'Tabela I'!Q56</f>
        <v>0</v>
      </c>
      <c r="R48" s="393">
        <f>'Tabela I'!R56</f>
        <v>0</v>
      </c>
      <c r="S48" s="393">
        <f>'Tabela I'!S56</f>
        <v>0</v>
      </c>
      <c r="T48" s="393">
        <f>'Tabela I'!T56</f>
        <v>0</v>
      </c>
      <c r="U48" s="393" t="str">
        <f>'Tabela I'!U56</f>
        <v/>
      </c>
      <c r="V48" s="393" t="str">
        <f>'Tabela I'!V56</f>
        <v/>
      </c>
    </row>
    <row r="49" spans="1:26" s="195" customFormat="1" x14ac:dyDescent="0.2">
      <c r="A49" s="18">
        <f>'Tabela I'!$J$1</f>
        <v>2024</v>
      </c>
      <c r="B49" s="18">
        <f>'Tabela I'!$J$2</f>
        <v>114</v>
      </c>
      <c r="C49" s="393">
        <f>'Tabela I'!B57</f>
        <v>0</v>
      </c>
      <c r="D49" s="393">
        <f>'Tabela I'!C57</f>
        <v>0</v>
      </c>
      <c r="E49" s="393">
        <f>'Tabela I'!D57</f>
        <v>0</v>
      </c>
      <c r="F49" s="393">
        <f>'Tabela I'!E57</f>
        <v>0</v>
      </c>
      <c r="G49" s="393">
        <f>'Tabela I'!G57</f>
        <v>0</v>
      </c>
      <c r="H49" s="393">
        <f>'Tabela I'!H57</f>
        <v>0</v>
      </c>
      <c r="I49" s="393">
        <f>'Tabela I'!I57</f>
        <v>0</v>
      </c>
      <c r="J49" s="393">
        <f>'Tabela I'!J57</f>
        <v>262</v>
      </c>
      <c r="K49" s="393">
        <f>'Tabela I'!K57</f>
        <v>0</v>
      </c>
      <c r="L49" s="393">
        <f>'Tabela I'!L57</f>
        <v>0</v>
      </c>
      <c r="M49" s="393">
        <f>'Tabela I'!M57</f>
        <v>0</v>
      </c>
      <c r="N49" s="393">
        <f>'Tabela I'!N57</f>
        <v>0</v>
      </c>
      <c r="O49" s="393" t="str">
        <f>'Tabela I'!O57</f>
        <v/>
      </c>
      <c r="P49" s="393" t="str">
        <f>'Tabela I'!P57</f>
        <v/>
      </c>
      <c r="Q49" s="393">
        <f>'Tabela I'!Q57</f>
        <v>0</v>
      </c>
      <c r="R49" s="393">
        <f>'Tabela I'!R57</f>
        <v>0</v>
      </c>
      <c r="S49" s="393">
        <f>'Tabela I'!S57</f>
        <v>0</v>
      </c>
      <c r="T49" s="393">
        <f>'Tabela I'!T57</f>
        <v>0</v>
      </c>
      <c r="U49" s="393" t="str">
        <f>'Tabela I'!U57</f>
        <v/>
      </c>
      <c r="V49" s="393" t="str">
        <f>'Tabela I'!V57</f>
        <v/>
      </c>
    </row>
    <row r="50" spans="1:26" s="195" customFormat="1" x14ac:dyDescent="0.2">
      <c r="A50" s="18">
        <f>'Tabela I'!$J$1</f>
        <v>2024</v>
      </c>
      <c r="B50" s="18">
        <f>'Tabela I'!$J$2</f>
        <v>114</v>
      </c>
      <c r="C50" s="393">
        <f>'Tabela I'!B58</f>
        <v>0</v>
      </c>
      <c r="D50" s="393">
        <f>'Tabela I'!C58</f>
        <v>0</v>
      </c>
      <c r="E50" s="393">
        <f>'Tabela I'!D58</f>
        <v>0</v>
      </c>
      <c r="F50" s="393">
        <f>'Tabela I'!E58</f>
        <v>0</v>
      </c>
      <c r="G50" s="393">
        <f>'Tabela I'!G58</f>
        <v>0</v>
      </c>
      <c r="H50" s="393">
        <f>'Tabela I'!H58</f>
        <v>0</v>
      </c>
      <c r="I50" s="393">
        <f>'Tabela I'!I58</f>
        <v>0</v>
      </c>
      <c r="J50" s="393">
        <f>'Tabela I'!J58</f>
        <v>262</v>
      </c>
      <c r="K50" s="393">
        <f>'Tabela I'!K58</f>
        <v>0</v>
      </c>
      <c r="L50" s="393">
        <f>'Tabela I'!L58</f>
        <v>0</v>
      </c>
      <c r="M50" s="393">
        <f>'Tabela I'!M58</f>
        <v>0</v>
      </c>
      <c r="N50" s="393">
        <f>'Tabela I'!N58</f>
        <v>0</v>
      </c>
      <c r="O50" s="393" t="str">
        <f>'Tabela I'!O58</f>
        <v/>
      </c>
      <c r="P50" s="393" t="str">
        <f>'Tabela I'!P58</f>
        <v/>
      </c>
      <c r="Q50" s="393">
        <f>'Tabela I'!Q58</f>
        <v>0</v>
      </c>
      <c r="R50" s="393">
        <f>'Tabela I'!R58</f>
        <v>0</v>
      </c>
      <c r="S50" s="393">
        <f>'Tabela I'!S58</f>
        <v>0</v>
      </c>
      <c r="T50" s="393">
        <f>'Tabela I'!T58</f>
        <v>0</v>
      </c>
      <c r="U50" s="393" t="str">
        <f>'Tabela I'!U58</f>
        <v/>
      </c>
      <c r="V50" s="393" t="str">
        <f>'Tabela I'!V58</f>
        <v/>
      </c>
    </row>
    <row r="51" spans="1:26" s="195" customFormat="1" x14ac:dyDescent="0.2">
      <c r="A51" s="18">
        <f>'Tabela I'!$J$1</f>
        <v>2024</v>
      </c>
      <c r="B51" s="18">
        <f>'Tabela I'!$J$2</f>
        <v>114</v>
      </c>
      <c r="C51" s="393">
        <f>'Tabela I'!B59</f>
        <v>0</v>
      </c>
      <c r="D51" s="393">
        <f>'Tabela I'!C59</f>
        <v>0</v>
      </c>
      <c r="E51" s="393">
        <f>'Tabela I'!D59</f>
        <v>0</v>
      </c>
      <c r="F51" s="393">
        <f>'Tabela I'!E59</f>
        <v>0</v>
      </c>
      <c r="G51" s="393">
        <f>'Tabela I'!G59</f>
        <v>0</v>
      </c>
      <c r="H51" s="393">
        <f>'Tabela I'!H59</f>
        <v>0</v>
      </c>
      <c r="I51" s="393">
        <f>'Tabela I'!I59</f>
        <v>0</v>
      </c>
      <c r="J51" s="393">
        <f>'Tabela I'!J59</f>
        <v>262</v>
      </c>
      <c r="K51" s="393">
        <f>'Tabela I'!K59</f>
        <v>0</v>
      </c>
      <c r="L51" s="393">
        <f>'Tabela I'!L59</f>
        <v>0</v>
      </c>
      <c r="M51" s="393">
        <f>'Tabela I'!M59</f>
        <v>0</v>
      </c>
      <c r="N51" s="393">
        <f>'Tabela I'!N59</f>
        <v>0</v>
      </c>
      <c r="O51" s="393" t="str">
        <f>'Tabela I'!O59</f>
        <v/>
      </c>
      <c r="P51" s="393" t="str">
        <f>'Tabela I'!P59</f>
        <v/>
      </c>
      <c r="Q51" s="393">
        <f>'Tabela I'!Q59</f>
        <v>0</v>
      </c>
      <c r="R51" s="393">
        <f>'Tabela I'!R59</f>
        <v>0</v>
      </c>
      <c r="S51" s="393">
        <f>'Tabela I'!S59</f>
        <v>0</v>
      </c>
      <c r="T51" s="393">
        <f>'Tabela I'!T59</f>
        <v>0</v>
      </c>
      <c r="U51" s="393" t="str">
        <f>'Tabela I'!U59</f>
        <v/>
      </c>
      <c r="V51" s="393" t="str">
        <f>'Tabela I'!V59</f>
        <v/>
      </c>
    </row>
    <row r="52" spans="1:26" s="195" customFormat="1" x14ac:dyDescent="0.2">
      <c r="A52" s="18">
        <f>'Tabela I'!$J$1</f>
        <v>2024</v>
      </c>
      <c r="B52" s="18">
        <f>'Tabela I'!$J$2</f>
        <v>114</v>
      </c>
      <c r="C52" s="393">
        <f>'Tabela I'!B60</f>
        <v>0</v>
      </c>
      <c r="D52" s="393">
        <f>'Tabela I'!C60</f>
        <v>0</v>
      </c>
      <c r="E52" s="393">
        <f>'Tabela I'!D60</f>
        <v>0</v>
      </c>
      <c r="F52" s="393">
        <f>'Tabela I'!E60</f>
        <v>0</v>
      </c>
      <c r="G52" s="393">
        <f>'Tabela I'!G60</f>
        <v>0</v>
      </c>
      <c r="H52" s="393">
        <f>'Tabela I'!H60</f>
        <v>0</v>
      </c>
      <c r="I52" s="393">
        <f>'Tabela I'!I60</f>
        <v>0</v>
      </c>
      <c r="J52" s="393">
        <f>'Tabela I'!J60</f>
        <v>262</v>
      </c>
      <c r="K52" s="393">
        <f>'Tabela I'!K60</f>
        <v>0</v>
      </c>
      <c r="L52" s="393">
        <f>'Tabela I'!L60</f>
        <v>0</v>
      </c>
      <c r="M52" s="393">
        <f>'Tabela I'!M60</f>
        <v>0</v>
      </c>
      <c r="N52" s="393">
        <f>'Tabela I'!N60</f>
        <v>0</v>
      </c>
      <c r="O52" s="393" t="str">
        <f>'Tabela I'!O60</f>
        <v/>
      </c>
      <c r="P52" s="393" t="str">
        <f>'Tabela I'!P60</f>
        <v/>
      </c>
      <c r="Q52" s="393">
        <f>'Tabela I'!Q60</f>
        <v>0</v>
      </c>
      <c r="R52" s="393">
        <f>'Tabela I'!R60</f>
        <v>0</v>
      </c>
      <c r="S52" s="393">
        <f>'Tabela I'!S60</f>
        <v>0</v>
      </c>
      <c r="T52" s="393">
        <f>'Tabela I'!T60</f>
        <v>0</v>
      </c>
      <c r="U52" s="393" t="str">
        <f>'Tabela I'!U60</f>
        <v/>
      </c>
      <c r="V52" s="393" t="str">
        <f>'Tabela I'!V60</f>
        <v/>
      </c>
    </row>
    <row r="53" spans="1:26" s="195" customFormat="1" x14ac:dyDescent="0.2">
      <c r="A53" s="18">
        <f>'Tabela I'!$J$1</f>
        <v>2024</v>
      </c>
      <c r="B53" s="18">
        <f>'Tabela I'!$J$2</f>
        <v>114</v>
      </c>
      <c r="C53" s="393">
        <f>'Tabela I'!B61</f>
        <v>0</v>
      </c>
      <c r="D53" s="393">
        <f>'Tabela I'!C61</f>
        <v>0</v>
      </c>
      <c r="E53" s="393">
        <f>'Tabela I'!D61</f>
        <v>0</v>
      </c>
      <c r="F53" s="393">
        <f>'Tabela I'!E61</f>
        <v>0</v>
      </c>
      <c r="G53" s="393">
        <f>'Tabela I'!G61</f>
        <v>0</v>
      </c>
      <c r="H53" s="393">
        <f>'Tabela I'!H61</f>
        <v>0</v>
      </c>
      <c r="I53" s="393">
        <f>'Tabela I'!I61</f>
        <v>0</v>
      </c>
      <c r="J53" s="393">
        <f>'Tabela I'!J61</f>
        <v>262</v>
      </c>
      <c r="K53" s="393">
        <f>'Tabela I'!K61</f>
        <v>0</v>
      </c>
      <c r="L53" s="393">
        <f>'Tabela I'!L61</f>
        <v>0</v>
      </c>
      <c r="M53" s="393">
        <f>'Tabela I'!M61</f>
        <v>0</v>
      </c>
      <c r="N53" s="393">
        <f>'Tabela I'!N61</f>
        <v>0</v>
      </c>
      <c r="O53" s="393" t="str">
        <f>'Tabela I'!O61</f>
        <v/>
      </c>
      <c r="P53" s="393" t="str">
        <f>'Tabela I'!P61</f>
        <v/>
      </c>
      <c r="Q53" s="393">
        <f>'Tabela I'!Q61</f>
        <v>0</v>
      </c>
      <c r="R53" s="393">
        <f>'Tabela I'!R61</f>
        <v>0</v>
      </c>
      <c r="S53" s="393">
        <f>'Tabela I'!S61</f>
        <v>0</v>
      </c>
      <c r="T53" s="393">
        <f>'Tabela I'!T61</f>
        <v>0</v>
      </c>
      <c r="U53" s="393" t="str">
        <f>'Tabela I'!U61</f>
        <v/>
      </c>
      <c r="V53" s="393" t="str">
        <f>'Tabela I'!V61</f>
        <v/>
      </c>
    </row>
    <row r="54" spans="1:26" s="195" customFormat="1" x14ac:dyDescent="0.2">
      <c r="A54" s="18">
        <f>'Tabela I'!$J$1</f>
        <v>2024</v>
      </c>
      <c r="B54" s="18">
        <f>'Tabela I'!$J$2</f>
        <v>114</v>
      </c>
      <c r="C54" s="393">
        <f>'Tabela I'!B62</f>
        <v>0</v>
      </c>
      <c r="D54" s="393">
        <f>'Tabela I'!C62</f>
        <v>0</v>
      </c>
      <c r="E54" s="393">
        <f>'Tabela I'!D62</f>
        <v>0</v>
      </c>
      <c r="F54" s="393">
        <f>'Tabela I'!E62</f>
        <v>0</v>
      </c>
      <c r="G54" s="393">
        <f>'Tabela I'!G62</f>
        <v>0</v>
      </c>
      <c r="H54" s="393">
        <f>'Tabela I'!H62</f>
        <v>0</v>
      </c>
      <c r="I54" s="393">
        <f>'Tabela I'!I62</f>
        <v>0</v>
      </c>
      <c r="J54" s="393">
        <f>'Tabela I'!J62</f>
        <v>262</v>
      </c>
      <c r="K54" s="393">
        <f>'Tabela I'!K62</f>
        <v>0</v>
      </c>
      <c r="L54" s="393">
        <f>'Tabela I'!L62</f>
        <v>0</v>
      </c>
      <c r="M54" s="393">
        <f>'Tabela I'!M62</f>
        <v>0</v>
      </c>
      <c r="N54" s="393">
        <f>'Tabela I'!N62</f>
        <v>0</v>
      </c>
      <c r="O54" s="393" t="str">
        <f>'Tabela I'!O62</f>
        <v/>
      </c>
      <c r="P54" s="393" t="str">
        <f>'Tabela I'!P62</f>
        <v/>
      </c>
      <c r="Q54" s="393">
        <f>'Tabela I'!Q62</f>
        <v>0</v>
      </c>
      <c r="R54" s="393">
        <f>'Tabela I'!R62</f>
        <v>0</v>
      </c>
      <c r="S54" s="393">
        <f>'Tabela I'!S62</f>
        <v>0</v>
      </c>
      <c r="T54" s="393">
        <f>'Tabela I'!T62</f>
        <v>0</v>
      </c>
      <c r="U54" s="393" t="str">
        <f>'Tabela I'!U62</f>
        <v/>
      </c>
      <c r="V54" s="393" t="str">
        <f>'Tabela I'!V62</f>
        <v/>
      </c>
    </row>
    <row r="55" spans="1:26" s="195" customFormat="1" x14ac:dyDescent="0.2">
      <c r="A55" s="18">
        <f>'Tabela I'!$J$1</f>
        <v>2024</v>
      </c>
      <c r="B55" s="18">
        <f>'Tabela I'!$J$2</f>
        <v>114</v>
      </c>
      <c r="C55" s="393">
        <f>'Tabela I'!B63</f>
        <v>0</v>
      </c>
      <c r="D55" s="393">
        <f>'Tabela I'!C63</f>
        <v>0</v>
      </c>
      <c r="E55" s="393">
        <f>'Tabela I'!D63</f>
        <v>0</v>
      </c>
      <c r="F55" s="393">
        <f>'Tabela I'!E63</f>
        <v>0</v>
      </c>
      <c r="G55" s="393">
        <f>'Tabela I'!G63</f>
        <v>0</v>
      </c>
      <c r="H55" s="393">
        <f>'Tabela I'!H63</f>
        <v>0</v>
      </c>
      <c r="I55" s="393">
        <f>'Tabela I'!I63</f>
        <v>0</v>
      </c>
      <c r="J55" s="393">
        <f>'Tabela I'!J63</f>
        <v>262</v>
      </c>
      <c r="K55" s="393">
        <f>'Tabela I'!K63</f>
        <v>0</v>
      </c>
      <c r="L55" s="393">
        <f>'Tabela I'!L63</f>
        <v>0</v>
      </c>
      <c r="M55" s="393">
        <f>'Tabela I'!M63</f>
        <v>0</v>
      </c>
      <c r="N55" s="393">
        <f>'Tabela I'!N63</f>
        <v>0</v>
      </c>
      <c r="O55" s="393" t="str">
        <f>'Tabela I'!O63</f>
        <v/>
      </c>
      <c r="P55" s="393" t="str">
        <f>'Tabela I'!P63</f>
        <v/>
      </c>
      <c r="Q55" s="393">
        <f>'Tabela I'!Q63</f>
        <v>0</v>
      </c>
      <c r="R55" s="393">
        <f>'Tabela I'!R63</f>
        <v>0</v>
      </c>
      <c r="S55" s="393">
        <f>'Tabela I'!S63</f>
        <v>0</v>
      </c>
      <c r="T55" s="393">
        <f>'Tabela I'!T63</f>
        <v>0</v>
      </c>
      <c r="U55" s="393" t="str">
        <f>'Tabela I'!U63</f>
        <v/>
      </c>
      <c r="V55" s="393" t="str">
        <f>'Tabela I'!V63</f>
        <v/>
      </c>
    </row>
    <row r="56" spans="1:26" s="195" customFormat="1" x14ac:dyDescent="0.2">
      <c r="A56" s="18">
        <f>'Tabela I'!$J$1</f>
        <v>2024</v>
      </c>
      <c r="B56" s="18">
        <f>'Tabela I'!$J$2</f>
        <v>114</v>
      </c>
      <c r="C56" s="393">
        <f>'Tabela I'!B64</f>
        <v>0</v>
      </c>
      <c r="D56" s="393">
        <f>'Tabela I'!C64</f>
        <v>0</v>
      </c>
      <c r="E56" s="393">
        <f>'Tabela I'!D64</f>
        <v>0</v>
      </c>
      <c r="F56" s="393">
        <f>'Tabela I'!E64</f>
        <v>0</v>
      </c>
      <c r="G56" s="393">
        <f>'Tabela I'!G64</f>
        <v>0</v>
      </c>
      <c r="H56" s="393">
        <f>'Tabela I'!H64</f>
        <v>0</v>
      </c>
      <c r="I56" s="393">
        <f>'Tabela I'!I64</f>
        <v>0</v>
      </c>
      <c r="J56" s="393">
        <f>'Tabela I'!J64</f>
        <v>262</v>
      </c>
      <c r="K56" s="393">
        <f>'Tabela I'!K64</f>
        <v>0</v>
      </c>
      <c r="L56" s="393">
        <f>'Tabela I'!L64</f>
        <v>0</v>
      </c>
      <c r="M56" s="393">
        <f>'Tabela I'!M64</f>
        <v>0</v>
      </c>
      <c r="N56" s="393">
        <f>'Tabela I'!N64</f>
        <v>0</v>
      </c>
      <c r="O56" s="393" t="str">
        <f>'Tabela I'!O64</f>
        <v/>
      </c>
      <c r="P56" s="393" t="str">
        <f>'Tabela I'!P64</f>
        <v/>
      </c>
      <c r="Q56" s="393">
        <f>'Tabela I'!Q64</f>
        <v>0</v>
      </c>
      <c r="R56" s="393">
        <f>'Tabela I'!R64</f>
        <v>0</v>
      </c>
      <c r="S56" s="393">
        <f>'Tabela I'!S64</f>
        <v>0</v>
      </c>
      <c r="T56" s="393">
        <f>'Tabela I'!T64</f>
        <v>0</v>
      </c>
      <c r="U56" s="393" t="str">
        <f>'Tabela I'!U64</f>
        <v/>
      </c>
      <c r="V56" s="393" t="str">
        <f>'Tabela I'!V64</f>
        <v/>
      </c>
    </row>
    <row r="57" spans="1:26" s="195" customFormat="1" x14ac:dyDescent="0.2">
      <c r="A57" s="18">
        <f>'Tabela I'!$J$1</f>
        <v>2024</v>
      </c>
      <c r="B57" s="18">
        <f>'Tabela I'!$J$2</f>
        <v>114</v>
      </c>
      <c r="C57" s="393">
        <f>'Tabela I'!B65</f>
        <v>0</v>
      </c>
      <c r="D57" s="393">
        <f>'Tabela I'!C65</f>
        <v>0</v>
      </c>
      <c r="E57" s="393">
        <f>'Tabela I'!D65</f>
        <v>0</v>
      </c>
      <c r="F57" s="393">
        <f>'Tabela I'!E65</f>
        <v>0</v>
      </c>
      <c r="G57" s="393">
        <f>'Tabela I'!G65</f>
        <v>0</v>
      </c>
      <c r="H57" s="393">
        <f>'Tabela I'!H65</f>
        <v>0</v>
      </c>
      <c r="I57" s="393">
        <f>'Tabela I'!I65</f>
        <v>0</v>
      </c>
      <c r="J57" s="393">
        <f>'Tabela I'!J65</f>
        <v>262</v>
      </c>
      <c r="K57" s="393">
        <f>'Tabela I'!K65</f>
        <v>0</v>
      </c>
      <c r="L57" s="393">
        <f>'Tabela I'!L65</f>
        <v>0</v>
      </c>
      <c r="M57" s="393">
        <f>'Tabela I'!M65</f>
        <v>0</v>
      </c>
      <c r="N57" s="393">
        <f>'Tabela I'!N65</f>
        <v>0</v>
      </c>
      <c r="O57" s="393" t="str">
        <f>'Tabela I'!O65</f>
        <v/>
      </c>
      <c r="P57" s="393" t="str">
        <f>'Tabela I'!P65</f>
        <v/>
      </c>
      <c r="Q57" s="393">
        <f>'Tabela I'!Q65</f>
        <v>0</v>
      </c>
      <c r="R57" s="393">
        <f>'Tabela I'!R65</f>
        <v>0</v>
      </c>
      <c r="S57" s="393">
        <f>'Tabela I'!S65</f>
        <v>0</v>
      </c>
      <c r="T57" s="393">
        <f>'Tabela I'!T65</f>
        <v>0</v>
      </c>
      <c r="U57" s="393" t="str">
        <f>'Tabela I'!U65</f>
        <v/>
      </c>
      <c r="V57" s="393" t="str">
        <f>'Tabela I'!V65</f>
        <v/>
      </c>
    </row>
    <row r="58" spans="1:26" s="195" customFormat="1" x14ac:dyDescent="0.2">
      <c r="A58" s="18">
        <f>'Tabela I'!$J$1</f>
        <v>2024</v>
      </c>
      <c r="B58" s="18">
        <f>'Tabela I'!$J$2</f>
        <v>114</v>
      </c>
      <c r="C58" s="393">
        <f>'Tabela I'!B66</f>
        <v>0</v>
      </c>
      <c r="D58" s="393">
        <f>'Tabela I'!C66</f>
        <v>0</v>
      </c>
      <c r="E58" s="393">
        <f>'Tabela I'!D66</f>
        <v>0</v>
      </c>
      <c r="F58" s="393">
        <f>'Tabela I'!E66</f>
        <v>0</v>
      </c>
      <c r="G58" s="393">
        <f>'Tabela I'!G66</f>
        <v>0</v>
      </c>
      <c r="H58" s="393">
        <f>'Tabela I'!H66</f>
        <v>0</v>
      </c>
      <c r="I58" s="393">
        <f>'Tabela I'!I66</f>
        <v>0</v>
      </c>
      <c r="J58" s="393">
        <f>'Tabela I'!J66</f>
        <v>262</v>
      </c>
      <c r="K58" s="393">
        <f>'Tabela I'!K66</f>
        <v>0</v>
      </c>
      <c r="L58" s="393">
        <f>'Tabela I'!L66</f>
        <v>0</v>
      </c>
      <c r="M58" s="393">
        <f>'Tabela I'!M66</f>
        <v>0</v>
      </c>
      <c r="N58" s="393">
        <f>'Tabela I'!N66</f>
        <v>0</v>
      </c>
      <c r="O58" s="393" t="str">
        <f>'Tabela I'!O66</f>
        <v/>
      </c>
      <c r="P58" s="393" t="str">
        <f>'Tabela I'!P66</f>
        <v/>
      </c>
      <c r="Q58" s="393">
        <f>'Tabela I'!Q66</f>
        <v>0</v>
      </c>
      <c r="R58" s="393">
        <f>'Tabela I'!R66</f>
        <v>0</v>
      </c>
      <c r="S58" s="393">
        <f>'Tabela I'!S66</f>
        <v>0</v>
      </c>
      <c r="T58" s="393">
        <f>'Tabela I'!T66</f>
        <v>0</v>
      </c>
      <c r="U58" s="393" t="str">
        <f>'Tabela I'!U66</f>
        <v/>
      </c>
      <c r="V58" s="393" t="str">
        <f>'Tabela I'!V66</f>
        <v/>
      </c>
    </row>
    <row r="59" spans="1:26" s="195" customFormat="1" x14ac:dyDescent="0.2">
      <c r="A59" s="18">
        <f>'Tabela I'!$J$1</f>
        <v>2024</v>
      </c>
      <c r="B59" s="18">
        <f>'Tabela I'!$J$2</f>
        <v>114</v>
      </c>
      <c r="C59" s="393">
        <f>'Tabela I'!B67</f>
        <v>0</v>
      </c>
      <c r="D59" s="393">
        <f>'Tabela I'!C67</f>
        <v>0</v>
      </c>
      <c r="E59" s="393">
        <f>'Tabela I'!D67</f>
        <v>0</v>
      </c>
      <c r="F59" s="393">
        <f>'Tabela I'!E67</f>
        <v>0</v>
      </c>
      <c r="G59" s="393">
        <f>'Tabela I'!G67</f>
        <v>0</v>
      </c>
      <c r="H59" s="393">
        <f>'Tabela I'!H67</f>
        <v>0</v>
      </c>
      <c r="I59" s="393">
        <f>'Tabela I'!I67</f>
        <v>0</v>
      </c>
      <c r="J59" s="393">
        <f>'Tabela I'!J67</f>
        <v>262</v>
      </c>
      <c r="K59" s="393">
        <f>'Tabela I'!K67</f>
        <v>0</v>
      </c>
      <c r="L59" s="393">
        <f>'Tabela I'!L67</f>
        <v>0</v>
      </c>
      <c r="M59" s="393">
        <f>'Tabela I'!M67</f>
        <v>0</v>
      </c>
      <c r="N59" s="393">
        <f>'Tabela I'!N67</f>
        <v>0</v>
      </c>
      <c r="O59" s="393" t="str">
        <f>'Tabela I'!O67</f>
        <v/>
      </c>
      <c r="P59" s="393" t="str">
        <f>'Tabela I'!P67</f>
        <v/>
      </c>
      <c r="Q59" s="393">
        <f>'Tabela I'!Q67</f>
        <v>0</v>
      </c>
      <c r="R59" s="393">
        <f>'Tabela I'!R67</f>
        <v>0</v>
      </c>
      <c r="S59" s="393">
        <f>'Tabela I'!S67</f>
        <v>0</v>
      </c>
      <c r="T59" s="393">
        <f>'Tabela I'!T67</f>
        <v>0</v>
      </c>
      <c r="U59" s="393" t="str">
        <f>'Tabela I'!U67</f>
        <v/>
      </c>
      <c r="V59" s="393" t="str">
        <f>'Tabela I'!V67</f>
        <v/>
      </c>
    </row>
    <row r="60" spans="1:26" s="195" customFormat="1" x14ac:dyDescent="0.2">
      <c r="A60" s="18">
        <f>'Tabela I'!$J$1</f>
        <v>2024</v>
      </c>
      <c r="B60" s="18">
        <f>'Tabela I'!$J$2</f>
        <v>114</v>
      </c>
      <c r="C60" s="393">
        <f>'Tabela I'!B68</f>
        <v>0</v>
      </c>
      <c r="D60" s="393">
        <f>'Tabela I'!C68</f>
        <v>0</v>
      </c>
      <c r="E60" s="393">
        <f>'Tabela I'!D68</f>
        <v>0</v>
      </c>
      <c r="F60" s="393">
        <f>'Tabela I'!E68</f>
        <v>0</v>
      </c>
      <c r="G60" s="393">
        <f>'Tabela I'!G68</f>
        <v>0</v>
      </c>
      <c r="H60" s="393">
        <f>'Tabela I'!H68</f>
        <v>0</v>
      </c>
      <c r="I60" s="393">
        <f>'Tabela I'!I68</f>
        <v>0</v>
      </c>
      <c r="J60" s="393">
        <f>'Tabela I'!J68</f>
        <v>262</v>
      </c>
      <c r="K60" s="393">
        <f>'Tabela I'!K68</f>
        <v>0</v>
      </c>
      <c r="L60" s="393">
        <f>'Tabela I'!L68</f>
        <v>0</v>
      </c>
      <c r="M60" s="393">
        <f>'Tabela I'!M68</f>
        <v>0</v>
      </c>
      <c r="N60" s="393">
        <f>'Tabela I'!N68</f>
        <v>0</v>
      </c>
      <c r="O60" s="393" t="str">
        <f>'Tabela I'!O68</f>
        <v/>
      </c>
      <c r="P60" s="393" t="str">
        <f>'Tabela I'!P68</f>
        <v/>
      </c>
      <c r="Q60" s="393">
        <f>'Tabela I'!Q68</f>
        <v>0</v>
      </c>
      <c r="R60" s="393">
        <f>'Tabela I'!R68</f>
        <v>0</v>
      </c>
      <c r="S60" s="393">
        <f>'Tabela I'!S68</f>
        <v>0</v>
      </c>
      <c r="T60" s="393">
        <f>'Tabela I'!T68</f>
        <v>0</v>
      </c>
      <c r="U60" s="393" t="str">
        <f>'Tabela I'!U68</f>
        <v/>
      </c>
      <c r="V60" s="393" t="str">
        <f>'Tabela I'!V68</f>
        <v/>
      </c>
    </row>
    <row r="61" spans="1:26" s="195" customFormat="1" ht="15" customHeight="1" x14ac:dyDescent="0.2">
      <c r="A61" s="18">
        <f>'Tabela I'!$J$1</f>
        <v>2024</v>
      </c>
      <c r="B61" s="18">
        <f>'Tabela I'!$J$2</f>
        <v>114</v>
      </c>
      <c r="C61" s="393">
        <f>'Tabela I'!B69</f>
        <v>0</v>
      </c>
      <c r="D61" s="393">
        <f>'Tabela I'!C69</f>
        <v>0</v>
      </c>
      <c r="E61" s="393">
        <f>'Tabela I'!D69</f>
        <v>0</v>
      </c>
      <c r="F61" s="393">
        <f>'Tabela I'!E69</f>
        <v>0</v>
      </c>
      <c r="G61" s="393">
        <f>'Tabela I'!G69</f>
        <v>0</v>
      </c>
      <c r="H61" s="393">
        <f>'Tabela I'!H69</f>
        <v>0</v>
      </c>
      <c r="I61" s="393">
        <f>'Tabela I'!I69</f>
        <v>0</v>
      </c>
      <c r="J61" s="393">
        <f>'Tabela I'!J69</f>
        <v>262</v>
      </c>
      <c r="K61" s="393">
        <f>'Tabela I'!K69</f>
        <v>0</v>
      </c>
      <c r="L61" s="393">
        <f>'Tabela I'!L69</f>
        <v>0</v>
      </c>
      <c r="M61" s="393">
        <f>'Tabela I'!M69</f>
        <v>0</v>
      </c>
      <c r="N61" s="393">
        <f>'Tabela I'!N69</f>
        <v>0</v>
      </c>
      <c r="O61" s="393" t="str">
        <f>'Tabela I'!O69</f>
        <v/>
      </c>
      <c r="P61" s="393" t="str">
        <f>'Tabela I'!P69</f>
        <v/>
      </c>
      <c r="Q61" s="393">
        <f>'Tabela I'!Q69</f>
        <v>0</v>
      </c>
      <c r="R61" s="393">
        <f>'Tabela I'!R69</f>
        <v>0</v>
      </c>
      <c r="S61" s="393">
        <f>'Tabela I'!S69</f>
        <v>0</v>
      </c>
      <c r="T61" s="393">
        <f>'Tabela I'!T69</f>
        <v>0</v>
      </c>
      <c r="U61" s="393" t="str">
        <f>'Tabela I'!U69</f>
        <v/>
      </c>
      <c r="V61" s="393" t="str">
        <f>'Tabela I'!V69</f>
        <v/>
      </c>
      <c r="W61" s="249"/>
      <c r="X61" s="389"/>
      <c r="Y61" s="250"/>
      <c r="Z61" s="250"/>
    </row>
    <row r="62" spans="1:26" s="195" customFormat="1" x14ac:dyDescent="0.2">
      <c r="A62" s="18">
        <f>'Tabela I'!$J$1</f>
        <v>2024</v>
      </c>
      <c r="B62" s="18">
        <f>'Tabela I'!$J$2</f>
        <v>114</v>
      </c>
      <c r="C62" s="393">
        <f>'Tabela I'!B70</f>
        <v>0</v>
      </c>
      <c r="D62" s="393">
        <f>'Tabela I'!C70</f>
        <v>0</v>
      </c>
      <c r="E62" s="393">
        <f>'Tabela I'!D70</f>
        <v>0</v>
      </c>
      <c r="F62" s="393">
        <f>'Tabela I'!E70</f>
        <v>0</v>
      </c>
      <c r="G62" s="393">
        <f>'Tabela I'!G70</f>
        <v>0</v>
      </c>
      <c r="H62" s="393">
        <f>'Tabela I'!H70</f>
        <v>0</v>
      </c>
      <c r="I62" s="393">
        <f>'Tabela I'!I70</f>
        <v>0</v>
      </c>
      <c r="J62" s="393">
        <f>'Tabela I'!J70</f>
        <v>262</v>
      </c>
      <c r="K62" s="393">
        <f>'Tabela I'!K70</f>
        <v>0</v>
      </c>
      <c r="L62" s="393">
        <f>'Tabela I'!L70</f>
        <v>0</v>
      </c>
      <c r="M62" s="393">
        <f>'Tabela I'!M70</f>
        <v>0</v>
      </c>
      <c r="N62" s="393">
        <f>'Tabela I'!N70</f>
        <v>0</v>
      </c>
      <c r="O62" s="393" t="str">
        <f>'Tabela I'!O70</f>
        <v/>
      </c>
      <c r="P62" s="393" t="str">
        <f>'Tabela I'!P70</f>
        <v/>
      </c>
      <c r="Q62" s="393">
        <f>'Tabela I'!Q70</f>
        <v>0</v>
      </c>
      <c r="R62" s="393">
        <f>'Tabela I'!R70</f>
        <v>0</v>
      </c>
      <c r="S62" s="393">
        <f>'Tabela I'!S70</f>
        <v>0</v>
      </c>
      <c r="T62" s="393">
        <f>'Tabela I'!T70</f>
        <v>0</v>
      </c>
      <c r="U62" s="393" t="str">
        <f>'Tabela I'!U70</f>
        <v/>
      </c>
      <c r="V62" s="393" t="str">
        <f>'Tabela I'!V70</f>
        <v/>
      </c>
      <c r="W62" s="251"/>
      <c r="X62" s="390"/>
      <c r="Y62" s="391"/>
      <c r="Z62" s="250"/>
    </row>
    <row r="63" spans="1:26" s="195" customFormat="1" x14ac:dyDescent="0.2">
      <c r="A63" s="18">
        <f>'Tabela I'!$J$1</f>
        <v>2024</v>
      </c>
      <c r="B63" s="18">
        <f>'Tabela I'!$J$2</f>
        <v>114</v>
      </c>
      <c r="C63" s="393">
        <f>'Tabela I'!B71</f>
        <v>0</v>
      </c>
      <c r="D63" s="393">
        <f>'Tabela I'!C71</f>
        <v>0</v>
      </c>
      <c r="E63" s="393">
        <f>'Tabela I'!D71</f>
        <v>0</v>
      </c>
      <c r="F63" s="393">
        <f>'Tabela I'!E71</f>
        <v>0</v>
      </c>
      <c r="G63" s="393">
        <f>'Tabela I'!G71</f>
        <v>0</v>
      </c>
      <c r="H63" s="393">
        <f>'Tabela I'!H71</f>
        <v>0</v>
      </c>
      <c r="I63" s="393">
        <f>'Tabela I'!I71</f>
        <v>0</v>
      </c>
      <c r="J63" s="393">
        <f>'Tabela I'!J71</f>
        <v>262</v>
      </c>
      <c r="K63" s="393">
        <f>'Tabela I'!K71</f>
        <v>0</v>
      </c>
      <c r="L63" s="393">
        <f>'Tabela I'!L71</f>
        <v>0</v>
      </c>
      <c r="M63" s="393">
        <f>'Tabela I'!M71</f>
        <v>0</v>
      </c>
      <c r="N63" s="393">
        <f>'Tabela I'!N71</f>
        <v>0</v>
      </c>
      <c r="O63" s="393" t="str">
        <f>'Tabela I'!O71</f>
        <v/>
      </c>
      <c r="P63" s="393" t="str">
        <f>'Tabela I'!P71</f>
        <v/>
      </c>
      <c r="Q63" s="393">
        <f>'Tabela I'!Q71</f>
        <v>0</v>
      </c>
      <c r="R63" s="393">
        <f>'Tabela I'!R71</f>
        <v>0</v>
      </c>
      <c r="S63" s="393">
        <f>'Tabela I'!S71</f>
        <v>0</v>
      </c>
      <c r="T63" s="393">
        <f>'Tabela I'!T71</f>
        <v>0</v>
      </c>
      <c r="U63" s="393" t="str">
        <f>'Tabela I'!U71</f>
        <v/>
      </c>
      <c r="V63" s="393" t="str">
        <f>'Tabela I'!V71</f>
        <v/>
      </c>
    </row>
    <row r="64" spans="1:26" s="195" customFormat="1" x14ac:dyDescent="0.2">
      <c r="A64" s="18">
        <f>'Tabela I'!$J$1</f>
        <v>2024</v>
      </c>
      <c r="B64" s="18">
        <f>'Tabela I'!$J$2</f>
        <v>114</v>
      </c>
      <c r="C64" s="393">
        <f>'Tabela I'!B72</f>
        <v>0</v>
      </c>
      <c r="D64" s="393">
        <f>'Tabela I'!C72</f>
        <v>0</v>
      </c>
      <c r="E64" s="393">
        <f>'Tabela I'!D72</f>
        <v>0</v>
      </c>
      <c r="F64" s="393">
        <f>'Tabela I'!E72</f>
        <v>0</v>
      </c>
      <c r="G64" s="393">
        <f>'Tabela I'!G72</f>
        <v>0</v>
      </c>
      <c r="H64" s="393">
        <f>'Tabela I'!H72</f>
        <v>0</v>
      </c>
      <c r="I64" s="393">
        <f>'Tabela I'!I72</f>
        <v>0</v>
      </c>
      <c r="J64" s="393">
        <f>'Tabela I'!J72</f>
        <v>262</v>
      </c>
      <c r="K64" s="393">
        <f>'Tabela I'!K72</f>
        <v>0</v>
      </c>
      <c r="L64" s="393">
        <f>'Tabela I'!L72</f>
        <v>0</v>
      </c>
      <c r="M64" s="393">
        <f>'Tabela I'!M72</f>
        <v>0</v>
      </c>
      <c r="N64" s="393">
        <f>'Tabela I'!N72</f>
        <v>0</v>
      </c>
      <c r="O64" s="393" t="str">
        <f>'Tabela I'!O72</f>
        <v/>
      </c>
      <c r="P64" s="393" t="str">
        <f>'Tabela I'!P72</f>
        <v/>
      </c>
      <c r="Q64" s="393">
        <f>'Tabela I'!Q72</f>
        <v>0</v>
      </c>
      <c r="R64" s="393">
        <f>'Tabela I'!R72</f>
        <v>0</v>
      </c>
      <c r="S64" s="393">
        <f>'Tabela I'!S72</f>
        <v>0</v>
      </c>
      <c r="T64" s="393">
        <f>'Tabela I'!T72</f>
        <v>0</v>
      </c>
      <c r="U64" s="393" t="str">
        <f>'Tabela I'!U72</f>
        <v/>
      </c>
      <c r="V64" s="393" t="str">
        <f>'Tabela I'!V72</f>
        <v/>
      </c>
    </row>
    <row r="65" spans="1:23" s="195" customFormat="1" x14ac:dyDescent="0.2">
      <c r="A65" s="18">
        <f>'Tabela I'!$J$1</f>
        <v>2024</v>
      </c>
      <c r="B65" s="18">
        <f>'Tabela I'!$J$2</f>
        <v>114</v>
      </c>
      <c r="C65" s="393">
        <f>'Tabela I'!B73</f>
        <v>0</v>
      </c>
      <c r="D65" s="393">
        <f>'Tabela I'!C73</f>
        <v>0</v>
      </c>
      <c r="E65" s="393">
        <f>'Tabela I'!D73</f>
        <v>0</v>
      </c>
      <c r="F65" s="393">
        <f>'Tabela I'!E73</f>
        <v>0</v>
      </c>
      <c r="G65" s="393">
        <f>'Tabela I'!G73</f>
        <v>0</v>
      </c>
      <c r="H65" s="393">
        <f>'Tabela I'!H73</f>
        <v>0</v>
      </c>
      <c r="I65" s="393">
        <f>'Tabela I'!I73</f>
        <v>0</v>
      </c>
      <c r="J65" s="393">
        <f>'Tabela I'!J73</f>
        <v>262</v>
      </c>
      <c r="K65" s="393">
        <f>'Tabela I'!K73</f>
        <v>0</v>
      </c>
      <c r="L65" s="393">
        <f>'Tabela I'!L73</f>
        <v>0</v>
      </c>
      <c r="M65" s="393">
        <f>'Tabela I'!M73</f>
        <v>0</v>
      </c>
      <c r="N65" s="393">
        <f>'Tabela I'!N73</f>
        <v>0</v>
      </c>
      <c r="O65" s="393" t="str">
        <f>'Tabela I'!O73</f>
        <v/>
      </c>
      <c r="P65" s="393" t="str">
        <f>'Tabela I'!P73</f>
        <v/>
      </c>
      <c r="Q65" s="393">
        <f>'Tabela I'!Q73</f>
        <v>0</v>
      </c>
      <c r="R65" s="393">
        <f>'Tabela I'!R73</f>
        <v>0</v>
      </c>
      <c r="S65" s="393">
        <f>'Tabela I'!S73</f>
        <v>0</v>
      </c>
      <c r="T65" s="393">
        <f>'Tabela I'!T73</f>
        <v>0</v>
      </c>
      <c r="U65" s="393" t="str">
        <f>'Tabela I'!U73</f>
        <v/>
      </c>
      <c r="V65" s="393" t="str">
        <f>'Tabela I'!V73</f>
        <v/>
      </c>
    </row>
    <row r="66" spans="1:23" s="195" customFormat="1" x14ac:dyDescent="0.2">
      <c r="A66" s="18">
        <f>'Tabela I'!$J$1</f>
        <v>2024</v>
      </c>
      <c r="B66" s="18">
        <f>'Tabela I'!$J$2</f>
        <v>114</v>
      </c>
      <c r="C66" s="393">
        <f>'Tabela I'!B74</f>
        <v>0</v>
      </c>
      <c r="D66" s="393">
        <f>'Tabela I'!C74</f>
        <v>0</v>
      </c>
      <c r="E66" s="393">
        <f>'Tabela I'!D74</f>
        <v>0</v>
      </c>
      <c r="F66" s="393">
        <f>'Tabela I'!E74</f>
        <v>0</v>
      </c>
      <c r="G66" s="393">
        <f>'Tabela I'!G74</f>
        <v>0</v>
      </c>
      <c r="H66" s="393">
        <f>'Tabela I'!H74</f>
        <v>0</v>
      </c>
      <c r="I66" s="393">
        <f>'Tabela I'!I74</f>
        <v>0</v>
      </c>
      <c r="J66" s="393">
        <f>'Tabela I'!J74</f>
        <v>262</v>
      </c>
      <c r="K66" s="393">
        <f>'Tabela I'!K74</f>
        <v>0</v>
      </c>
      <c r="L66" s="393">
        <f>'Tabela I'!L74</f>
        <v>0</v>
      </c>
      <c r="M66" s="393">
        <f>'Tabela I'!M74</f>
        <v>0</v>
      </c>
      <c r="N66" s="393">
        <f>'Tabela I'!N74</f>
        <v>0</v>
      </c>
      <c r="O66" s="393" t="str">
        <f>'Tabela I'!O74</f>
        <v/>
      </c>
      <c r="P66" s="393" t="str">
        <f>'Tabela I'!P74</f>
        <v/>
      </c>
      <c r="Q66" s="393">
        <f>'Tabela I'!Q74</f>
        <v>0</v>
      </c>
      <c r="R66" s="393">
        <f>'Tabela I'!R74</f>
        <v>0</v>
      </c>
      <c r="S66" s="393">
        <f>'Tabela I'!S74</f>
        <v>0</v>
      </c>
      <c r="T66" s="393">
        <f>'Tabela I'!T74</f>
        <v>0</v>
      </c>
      <c r="U66" s="393" t="str">
        <f>'Tabela I'!U74</f>
        <v/>
      </c>
      <c r="V66" s="393" t="str">
        <f>'Tabela I'!V74</f>
        <v/>
      </c>
    </row>
    <row r="67" spans="1:23" s="195" customFormat="1" x14ac:dyDescent="0.2">
      <c r="A67" s="18">
        <f>'Tabela I'!$J$1</f>
        <v>2024</v>
      </c>
      <c r="B67" s="18">
        <f>'Tabela I'!$J$2</f>
        <v>114</v>
      </c>
      <c r="C67" s="393">
        <f>'Tabela I'!B75</f>
        <v>0</v>
      </c>
      <c r="D67" s="393">
        <f>'Tabela I'!C75</f>
        <v>0</v>
      </c>
      <c r="E67" s="393">
        <f>'Tabela I'!D75</f>
        <v>0</v>
      </c>
      <c r="F67" s="393">
        <f>'Tabela I'!E75</f>
        <v>0</v>
      </c>
      <c r="G67" s="393">
        <f>'Tabela I'!G75</f>
        <v>0</v>
      </c>
      <c r="H67" s="393">
        <f>'Tabela I'!H75</f>
        <v>0</v>
      </c>
      <c r="I67" s="393">
        <f>'Tabela I'!I75</f>
        <v>0</v>
      </c>
      <c r="J67" s="393">
        <f>'Tabela I'!J75</f>
        <v>262</v>
      </c>
      <c r="K67" s="393">
        <f>'Tabela I'!K75</f>
        <v>0</v>
      </c>
      <c r="L67" s="393">
        <f>'Tabela I'!L75</f>
        <v>0</v>
      </c>
      <c r="M67" s="393">
        <f>'Tabela I'!M75</f>
        <v>0</v>
      </c>
      <c r="N67" s="393">
        <f>'Tabela I'!N75</f>
        <v>0</v>
      </c>
      <c r="O67" s="393" t="str">
        <f>'Tabela I'!O75</f>
        <v/>
      </c>
      <c r="P67" s="393" t="str">
        <f>'Tabela I'!P75</f>
        <v/>
      </c>
      <c r="Q67" s="393">
        <f>'Tabela I'!Q75</f>
        <v>0</v>
      </c>
      <c r="R67" s="393">
        <f>'Tabela I'!R75</f>
        <v>0</v>
      </c>
      <c r="S67" s="393">
        <f>'Tabela I'!S75</f>
        <v>0</v>
      </c>
      <c r="T67" s="393">
        <f>'Tabela I'!T75</f>
        <v>0</v>
      </c>
      <c r="U67" s="393" t="str">
        <f>'Tabela I'!U75</f>
        <v/>
      </c>
      <c r="V67" s="393" t="str">
        <f>'Tabela I'!V75</f>
        <v/>
      </c>
    </row>
    <row r="68" spans="1:23" s="195" customFormat="1" x14ac:dyDescent="0.2">
      <c r="A68" s="18">
        <f>'Tabela I'!$J$1</f>
        <v>2024</v>
      </c>
      <c r="B68" s="18">
        <f>'Tabela I'!$J$2</f>
        <v>114</v>
      </c>
      <c r="C68" s="393">
        <f>'Tabela I'!B76</f>
        <v>0</v>
      </c>
      <c r="D68" s="393">
        <f>'Tabela I'!C76</f>
        <v>0</v>
      </c>
      <c r="E68" s="393">
        <f>'Tabela I'!D76</f>
        <v>0</v>
      </c>
      <c r="F68" s="393">
        <f>'Tabela I'!E76</f>
        <v>0</v>
      </c>
      <c r="G68" s="393">
        <f>'Tabela I'!G76</f>
        <v>0</v>
      </c>
      <c r="H68" s="393">
        <f>'Tabela I'!H76</f>
        <v>0</v>
      </c>
      <c r="I68" s="393">
        <f>'Tabela I'!I76</f>
        <v>0</v>
      </c>
      <c r="J68" s="393">
        <f>'Tabela I'!J76</f>
        <v>262</v>
      </c>
      <c r="K68" s="393">
        <f>'Tabela I'!K76</f>
        <v>0</v>
      </c>
      <c r="L68" s="393">
        <f>'Tabela I'!L76</f>
        <v>0</v>
      </c>
      <c r="M68" s="393">
        <f>'Tabela I'!M76</f>
        <v>0</v>
      </c>
      <c r="N68" s="393">
        <f>'Tabela I'!N76</f>
        <v>0</v>
      </c>
      <c r="O68" s="393" t="str">
        <f>'Tabela I'!O76</f>
        <v/>
      </c>
      <c r="P68" s="393" t="str">
        <f>'Tabela I'!P76</f>
        <v/>
      </c>
      <c r="Q68" s="393">
        <f>'Tabela I'!Q76</f>
        <v>0</v>
      </c>
      <c r="R68" s="393">
        <f>'Tabela I'!R76</f>
        <v>0</v>
      </c>
      <c r="S68" s="393">
        <f>'Tabela I'!S76</f>
        <v>0</v>
      </c>
      <c r="T68" s="393">
        <f>'Tabela I'!T76</f>
        <v>0</v>
      </c>
      <c r="U68" s="393" t="str">
        <f>'Tabela I'!U76</f>
        <v/>
      </c>
      <c r="V68" s="393" t="str">
        <f>'Tabela I'!V76</f>
        <v/>
      </c>
    </row>
    <row r="69" spans="1:23" s="195" customFormat="1" x14ac:dyDescent="0.2">
      <c r="A69" s="18">
        <f>'Tabela I'!$J$1</f>
        <v>2024</v>
      </c>
      <c r="B69" s="18">
        <f>'Tabela I'!$J$2</f>
        <v>114</v>
      </c>
      <c r="C69" s="393">
        <f>'Tabela I'!B77</f>
        <v>0</v>
      </c>
      <c r="D69" s="393">
        <f>'Tabela I'!C77</f>
        <v>0</v>
      </c>
      <c r="E69" s="393">
        <f>'Tabela I'!D77</f>
        <v>0</v>
      </c>
      <c r="F69" s="393">
        <f>'Tabela I'!E77</f>
        <v>0</v>
      </c>
      <c r="G69" s="393">
        <f>'Tabela I'!G77</f>
        <v>0</v>
      </c>
      <c r="H69" s="393">
        <f>'Tabela I'!H77</f>
        <v>0</v>
      </c>
      <c r="I69" s="393">
        <f>'Tabela I'!I77</f>
        <v>0</v>
      </c>
      <c r="J69" s="393">
        <f>'Tabela I'!J77</f>
        <v>262</v>
      </c>
      <c r="K69" s="393">
        <f>'Tabela I'!K77</f>
        <v>0</v>
      </c>
      <c r="L69" s="393">
        <f>'Tabela I'!L77</f>
        <v>0</v>
      </c>
      <c r="M69" s="393">
        <f>'Tabela I'!M77</f>
        <v>0</v>
      </c>
      <c r="N69" s="393">
        <f>'Tabela I'!N77</f>
        <v>0</v>
      </c>
      <c r="O69" s="393" t="str">
        <f>'Tabela I'!O77</f>
        <v/>
      </c>
      <c r="P69" s="393" t="str">
        <f>'Tabela I'!P77</f>
        <v/>
      </c>
      <c r="Q69" s="393">
        <f>'Tabela I'!Q77</f>
        <v>0</v>
      </c>
      <c r="R69" s="393">
        <f>'Tabela I'!R77</f>
        <v>0</v>
      </c>
      <c r="S69" s="393">
        <f>'Tabela I'!S77</f>
        <v>0</v>
      </c>
      <c r="T69" s="393">
        <f>'Tabela I'!T77</f>
        <v>0</v>
      </c>
      <c r="U69" s="393" t="str">
        <f>'Tabela I'!U77</f>
        <v/>
      </c>
      <c r="V69" s="393" t="str">
        <f>'Tabela I'!V77</f>
        <v/>
      </c>
    </row>
    <row r="70" spans="1:23" s="195" customFormat="1" x14ac:dyDescent="0.2">
      <c r="A70" s="18">
        <f>'Tabela I'!$J$1</f>
        <v>2024</v>
      </c>
      <c r="B70" s="18">
        <f>'Tabela I'!$J$2</f>
        <v>114</v>
      </c>
      <c r="C70" s="393">
        <f>'Tabela I'!B78</f>
        <v>0</v>
      </c>
      <c r="D70" s="393">
        <f>'Tabela I'!C78</f>
        <v>0</v>
      </c>
      <c r="E70" s="393">
        <f>'Tabela I'!D78</f>
        <v>0</v>
      </c>
      <c r="F70" s="393">
        <f>'Tabela I'!E78</f>
        <v>0</v>
      </c>
      <c r="G70" s="393">
        <f>'Tabela I'!G78</f>
        <v>0</v>
      </c>
      <c r="H70" s="393">
        <f>'Tabela I'!H78</f>
        <v>0</v>
      </c>
      <c r="I70" s="393">
        <f>'Tabela I'!I78</f>
        <v>0</v>
      </c>
      <c r="J70" s="393">
        <f>'Tabela I'!J78</f>
        <v>262</v>
      </c>
      <c r="K70" s="393">
        <f>'Tabela I'!K78</f>
        <v>0</v>
      </c>
      <c r="L70" s="393">
        <f>'Tabela I'!L78</f>
        <v>0</v>
      </c>
      <c r="M70" s="393">
        <f>'Tabela I'!M78</f>
        <v>0</v>
      </c>
      <c r="N70" s="393">
        <f>'Tabela I'!N78</f>
        <v>0</v>
      </c>
      <c r="O70" s="393" t="str">
        <f>'Tabela I'!O78</f>
        <v/>
      </c>
      <c r="P70" s="393" t="str">
        <f>'Tabela I'!P78</f>
        <v/>
      </c>
      <c r="Q70" s="393">
        <f>'Tabela I'!Q78</f>
        <v>0</v>
      </c>
      <c r="R70" s="393">
        <f>'Tabela I'!R78</f>
        <v>0</v>
      </c>
      <c r="S70" s="393">
        <f>'Tabela I'!S78</f>
        <v>0</v>
      </c>
      <c r="T70" s="393">
        <f>'Tabela I'!T78</f>
        <v>0</v>
      </c>
      <c r="U70" s="393" t="str">
        <f>'Tabela I'!U78</f>
        <v/>
      </c>
      <c r="V70" s="393" t="str">
        <f>'Tabela I'!V78</f>
        <v/>
      </c>
    </row>
    <row r="71" spans="1:23" s="195" customFormat="1" x14ac:dyDescent="0.2">
      <c r="A71" s="18">
        <f>'Tabela I'!$J$1</f>
        <v>2024</v>
      </c>
      <c r="B71" s="18">
        <f>'Tabela I'!$J$2</f>
        <v>114</v>
      </c>
      <c r="C71" s="393">
        <f>'Tabela I'!B79</f>
        <v>0</v>
      </c>
      <c r="D71" s="393">
        <f>'Tabela I'!C79</f>
        <v>0</v>
      </c>
      <c r="E71" s="393">
        <f>'Tabela I'!D79</f>
        <v>0</v>
      </c>
      <c r="F71" s="393">
        <f>'Tabela I'!E79</f>
        <v>0</v>
      </c>
      <c r="G71" s="393">
        <f>'Tabela I'!G79</f>
        <v>0</v>
      </c>
      <c r="H71" s="393">
        <f>'Tabela I'!H79</f>
        <v>0</v>
      </c>
      <c r="I71" s="393">
        <f>'Tabela I'!I79</f>
        <v>0</v>
      </c>
      <c r="J71" s="393">
        <f>'Tabela I'!J79</f>
        <v>262</v>
      </c>
      <c r="K71" s="393">
        <f>'Tabela I'!K79</f>
        <v>0</v>
      </c>
      <c r="L71" s="393">
        <f>'Tabela I'!L79</f>
        <v>0</v>
      </c>
      <c r="M71" s="393">
        <f>'Tabela I'!M79</f>
        <v>0</v>
      </c>
      <c r="N71" s="393">
        <f>'Tabela I'!N79</f>
        <v>0</v>
      </c>
      <c r="O71" s="393" t="str">
        <f>'Tabela I'!O79</f>
        <v/>
      </c>
      <c r="P71" s="393" t="str">
        <f>'Tabela I'!P79</f>
        <v/>
      </c>
      <c r="Q71" s="393">
        <f>'Tabela I'!Q79</f>
        <v>0</v>
      </c>
      <c r="R71" s="393">
        <f>'Tabela I'!R79</f>
        <v>0</v>
      </c>
      <c r="S71" s="393">
        <f>'Tabela I'!S79</f>
        <v>0</v>
      </c>
      <c r="T71" s="393">
        <f>'Tabela I'!T79</f>
        <v>0</v>
      </c>
      <c r="U71" s="393" t="str">
        <f>'Tabela I'!U79</f>
        <v/>
      </c>
      <c r="V71" s="393" t="str">
        <f>'Tabela I'!V79</f>
        <v/>
      </c>
    </row>
    <row r="72" spans="1:23" s="195" customFormat="1" x14ac:dyDescent="0.2">
      <c r="A72" s="18">
        <f>'Tabela I'!$J$1</f>
        <v>2024</v>
      </c>
      <c r="B72" s="18">
        <f>'Tabela I'!$J$2</f>
        <v>114</v>
      </c>
      <c r="C72" s="393">
        <f>'Tabela I'!B80</f>
        <v>0</v>
      </c>
      <c r="D72" s="393">
        <f>'Tabela I'!C80</f>
        <v>0</v>
      </c>
      <c r="E72" s="393">
        <f>'Tabela I'!D80</f>
        <v>0</v>
      </c>
      <c r="F72" s="393">
        <f>'Tabela I'!E80</f>
        <v>0</v>
      </c>
      <c r="G72" s="393">
        <f>'Tabela I'!G80</f>
        <v>0</v>
      </c>
      <c r="H72" s="393">
        <f>'Tabela I'!H80</f>
        <v>0</v>
      </c>
      <c r="I72" s="393">
        <f>'Tabela I'!I80</f>
        <v>0</v>
      </c>
      <c r="J72" s="393">
        <f>'Tabela I'!J80</f>
        <v>262</v>
      </c>
      <c r="K72" s="393">
        <f>'Tabela I'!K80</f>
        <v>0</v>
      </c>
      <c r="L72" s="393">
        <f>'Tabela I'!L80</f>
        <v>0</v>
      </c>
      <c r="M72" s="393">
        <f>'Tabela I'!M80</f>
        <v>0</v>
      </c>
      <c r="N72" s="393">
        <f>'Tabela I'!N80</f>
        <v>0</v>
      </c>
      <c r="O72" s="393" t="str">
        <f>'Tabela I'!O80</f>
        <v/>
      </c>
      <c r="P72" s="393" t="str">
        <f>'Tabela I'!P80</f>
        <v/>
      </c>
      <c r="Q72" s="393">
        <f>'Tabela I'!Q80</f>
        <v>0</v>
      </c>
      <c r="R72" s="393">
        <f>'Tabela I'!R80</f>
        <v>0</v>
      </c>
      <c r="S72" s="393">
        <f>'Tabela I'!S80</f>
        <v>0</v>
      </c>
      <c r="T72" s="393">
        <f>'Tabela I'!T80</f>
        <v>0</v>
      </c>
      <c r="U72" s="393" t="str">
        <f>'Tabela I'!U80</f>
        <v/>
      </c>
      <c r="V72" s="393" t="str">
        <f>'Tabela I'!V80</f>
        <v/>
      </c>
    </row>
    <row r="73" spans="1:23" s="195" customFormat="1" x14ac:dyDescent="0.2">
      <c r="A73" s="18">
        <f>'Tabela I'!$J$1</f>
        <v>2024</v>
      </c>
      <c r="B73" s="18">
        <f>'Tabela I'!$J$2</f>
        <v>114</v>
      </c>
      <c r="C73" s="393">
        <f>'Tabela I'!B81</f>
        <v>0</v>
      </c>
      <c r="D73" s="393">
        <f>'Tabela I'!C81</f>
        <v>0</v>
      </c>
      <c r="E73" s="393">
        <f>'Tabela I'!D81</f>
        <v>0</v>
      </c>
      <c r="F73" s="393">
        <f>'Tabela I'!E81</f>
        <v>0</v>
      </c>
      <c r="G73" s="393">
        <f>'Tabela I'!G81</f>
        <v>0</v>
      </c>
      <c r="H73" s="393">
        <f>'Tabela I'!H81</f>
        <v>0</v>
      </c>
      <c r="I73" s="393">
        <f>'Tabela I'!I81</f>
        <v>0</v>
      </c>
      <c r="J73" s="393">
        <f>'Tabela I'!J81</f>
        <v>262</v>
      </c>
      <c r="K73" s="393">
        <f>'Tabela I'!K81</f>
        <v>0</v>
      </c>
      <c r="L73" s="393">
        <f>'Tabela I'!L81</f>
        <v>0</v>
      </c>
      <c r="M73" s="393">
        <f>'Tabela I'!M81</f>
        <v>0</v>
      </c>
      <c r="N73" s="393">
        <f>'Tabela I'!N81</f>
        <v>0</v>
      </c>
      <c r="O73" s="393" t="str">
        <f>'Tabela I'!O81</f>
        <v/>
      </c>
      <c r="P73" s="393" t="str">
        <f>'Tabela I'!P81</f>
        <v/>
      </c>
      <c r="Q73" s="393">
        <f>'Tabela I'!Q81</f>
        <v>0</v>
      </c>
      <c r="R73" s="393">
        <f>'Tabela I'!R81</f>
        <v>0</v>
      </c>
      <c r="S73" s="393">
        <f>'Tabela I'!S81</f>
        <v>0</v>
      </c>
      <c r="T73" s="393">
        <f>'Tabela I'!T81</f>
        <v>0</v>
      </c>
      <c r="U73" s="393" t="str">
        <f>'Tabela I'!U81</f>
        <v/>
      </c>
      <c r="V73" s="393" t="str">
        <f>'Tabela I'!V81</f>
        <v/>
      </c>
    </row>
    <row r="74" spans="1:23" s="195" customFormat="1" x14ac:dyDescent="0.2">
      <c r="A74" s="18">
        <f>'Tabela I'!$J$1</f>
        <v>2024</v>
      </c>
      <c r="B74" s="18">
        <f>'Tabela I'!$J$2</f>
        <v>114</v>
      </c>
      <c r="C74" s="393">
        <f>'Tabela I'!B82</f>
        <v>0</v>
      </c>
      <c r="D74" s="393">
        <f>'Tabela I'!C82</f>
        <v>0</v>
      </c>
      <c r="E74" s="393">
        <f>'Tabela I'!D82</f>
        <v>0</v>
      </c>
      <c r="F74" s="393">
        <f>'Tabela I'!E82</f>
        <v>0</v>
      </c>
      <c r="G74" s="393">
        <f>'Tabela I'!G82</f>
        <v>0</v>
      </c>
      <c r="H74" s="393">
        <f>'Tabela I'!H82</f>
        <v>0</v>
      </c>
      <c r="I74" s="393">
        <f>'Tabela I'!I82</f>
        <v>0</v>
      </c>
      <c r="J74" s="393">
        <f>'Tabela I'!J82</f>
        <v>262</v>
      </c>
      <c r="K74" s="393">
        <f>'Tabela I'!K82</f>
        <v>0</v>
      </c>
      <c r="L74" s="393">
        <f>'Tabela I'!L82</f>
        <v>0</v>
      </c>
      <c r="M74" s="393">
        <f>'Tabela I'!M82</f>
        <v>0</v>
      </c>
      <c r="N74" s="393">
        <f>'Tabela I'!N82</f>
        <v>0</v>
      </c>
      <c r="O74" s="393" t="str">
        <f>'Tabela I'!O82</f>
        <v/>
      </c>
      <c r="P74" s="393" t="str">
        <f>'Tabela I'!P82</f>
        <v/>
      </c>
      <c r="Q74" s="393">
        <f>'Tabela I'!Q82</f>
        <v>0</v>
      </c>
      <c r="R74" s="393">
        <f>'Tabela I'!R82</f>
        <v>0</v>
      </c>
      <c r="S74" s="393">
        <f>'Tabela I'!S82</f>
        <v>0</v>
      </c>
      <c r="T74" s="393">
        <f>'Tabela I'!T82</f>
        <v>0</v>
      </c>
      <c r="U74" s="393" t="str">
        <f>'Tabela I'!U82</f>
        <v/>
      </c>
      <c r="V74" s="393" t="str">
        <f>'Tabela I'!V82</f>
        <v/>
      </c>
    </row>
    <row r="75" spans="1:23" s="195" customFormat="1" x14ac:dyDescent="0.2">
      <c r="A75" s="18">
        <f>'Tabela I'!$J$1</f>
        <v>2024</v>
      </c>
      <c r="B75" s="18">
        <f>'Tabela I'!$J$2</f>
        <v>114</v>
      </c>
      <c r="C75" s="393">
        <f>'Tabela I'!B83</f>
        <v>0</v>
      </c>
      <c r="D75" s="393">
        <f>'Tabela I'!C83</f>
        <v>0</v>
      </c>
      <c r="E75" s="393">
        <f>'Tabela I'!D83</f>
        <v>0</v>
      </c>
      <c r="F75" s="393">
        <f>'Tabela I'!E83</f>
        <v>0</v>
      </c>
      <c r="G75" s="393">
        <f>'Tabela I'!G83</f>
        <v>0</v>
      </c>
      <c r="H75" s="393">
        <f>'Tabela I'!H83</f>
        <v>0</v>
      </c>
      <c r="I75" s="393">
        <f>'Tabela I'!I83</f>
        <v>0</v>
      </c>
      <c r="J75" s="393">
        <f>'Tabela I'!J83</f>
        <v>262</v>
      </c>
      <c r="K75" s="393">
        <f>'Tabela I'!K83</f>
        <v>0</v>
      </c>
      <c r="L75" s="393">
        <f>'Tabela I'!L83</f>
        <v>0</v>
      </c>
      <c r="M75" s="393">
        <f>'Tabela I'!M83</f>
        <v>0</v>
      </c>
      <c r="N75" s="393">
        <f>'Tabela I'!N83</f>
        <v>0</v>
      </c>
      <c r="O75" s="393" t="str">
        <f>'Tabela I'!O83</f>
        <v/>
      </c>
      <c r="P75" s="393" t="str">
        <f>'Tabela I'!P83</f>
        <v/>
      </c>
      <c r="Q75" s="393">
        <f>'Tabela I'!Q83</f>
        <v>0</v>
      </c>
      <c r="R75" s="393">
        <f>'Tabela I'!R83</f>
        <v>0</v>
      </c>
      <c r="S75" s="393">
        <f>'Tabela I'!S83</f>
        <v>0</v>
      </c>
      <c r="T75" s="393">
        <f>'Tabela I'!T83</f>
        <v>0</v>
      </c>
      <c r="U75" s="393" t="str">
        <f>'Tabela I'!U83</f>
        <v/>
      </c>
      <c r="V75" s="393" t="str">
        <f>'Tabela I'!V83</f>
        <v/>
      </c>
    </row>
    <row r="76" spans="1:23" s="195" customFormat="1" x14ac:dyDescent="0.2">
      <c r="A76" s="18">
        <f>'Tabela I'!$J$1</f>
        <v>2024</v>
      </c>
      <c r="B76" s="18">
        <f>'Tabela I'!$J$2</f>
        <v>114</v>
      </c>
      <c r="C76" s="393">
        <f>'Tabela I'!B84</f>
        <v>0</v>
      </c>
      <c r="D76" s="393">
        <f>'Tabela I'!C84</f>
        <v>0</v>
      </c>
      <c r="E76" s="393">
        <f>'Tabela I'!D84</f>
        <v>0</v>
      </c>
      <c r="F76" s="393">
        <f>'Tabela I'!E84</f>
        <v>0</v>
      </c>
      <c r="G76" s="393">
        <f>'Tabela I'!G84</f>
        <v>0</v>
      </c>
      <c r="H76" s="393">
        <f>'Tabela I'!H84</f>
        <v>0</v>
      </c>
      <c r="I76" s="393">
        <f>'Tabela I'!I84</f>
        <v>0</v>
      </c>
      <c r="J76" s="393">
        <f>'Tabela I'!J84</f>
        <v>262</v>
      </c>
      <c r="K76" s="393">
        <f>'Tabela I'!K84</f>
        <v>0</v>
      </c>
      <c r="L76" s="393">
        <f>'Tabela I'!L84</f>
        <v>0</v>
      </c>
      <c r="M76" s="393">
        <f>'Tabela I'!M84</f>
        <v>0</v>
      </c>
      <c r="N76" s="393">
        <f>'Tabela I'!N84</f>
        <v>0</v>
      </c>
      <c r="O76" s="393" t="str">
        <f>'Tabela I'!O84</f>
        <v/>
      </c>
      <c r="P76" s="393" t="str">
        <f>'Tabela I'!P84</f>
        <v/>
      </c>
      <c r="Q76" s="393">
        <f>'Tabela I'!Q84</f>
        <v>0</v>
      </c>
      <c r="R76" s="393">
        <f>'Tabela I'!R84</f>
        <v>0</v>
      </c>
      <c r="S76" s="393">
        <f>'Tabela I'!S84</f>
        <v>0</v>
      </c>
      <c r="T76" s="393">
        <f>'Tabela I'!T84</f>
        <v>0</v>
      </c>
      <c r="U76" s="393" t="str">
        <f>'Tabela I'!U84</f>
        <v/>
      </c>
      <c r="V76" s="393" t="str">
        <f>'Tabela I'!V84</f>
        <v/>
      </c>
    </row>
    <row r="77" spans="1:23" s="195" customFormat="1" x14ac:dyDescent="0.2">
      <c r="A77" s="18">
        <f>'Tabela I'!$J$1</f>
        <v>2024</v>
      </c>
      <c r="B77" s="18">
        <f>'Tabela I'!$J$2</f>
        <v>114</v>
      </c>
      <c r="C77" s="393">
        <f>'Tabela I'!B85</f>
        <v>0</v>
      </c>
      <c r="D77" s="393">
        <f>'Tabela I'!C85</f>
        <v>0</v>
      </c>
      <c r="E77" s="393">
        <f>'Tabela I'!D85</f>
        <v>0</v>
      </c>
      <c r="F77" s="393">
        <f>'Tabela I'!E85</f>
        <v>0</v>
      </c>
      <c r="G77" s="393">
        <f>'Tabela I'!G85</f>
        <v>0</v>
      </c>
      <c r="H77" s="393">
        <f>'Tabela I'!H85</f>
        <v>0</v>
      </c>
      <c r="I77" s="393">
        <f>'Tabela I'!I85</f>
        <v>0</v>
      </c>
      <c r="J77" s="393">
        <f>'Tabela I'!J85</f>
        <v>262</v>
      </c>
      <c r="K77" s="393">
        <f>'Tabela I'!K85</f>
        <v>0</v>
      </c>
      <c r="L77" s="393">
        <f>'Tabela I'!L85</f>
        <v>0</v>
      </c>
      <c r="M77" s="393">
        <f>'Tabela I'!M85</f>
        <v>0</v>
      </c>
      <c r="N77" s="393">
        <f>'Tabela I'!N85</f>
        <v>0</v>
      </c>
      <c r="O77" s="393" t="str">
        <f>'Tabela I'!O85</f>
        <v/>
      </c>
      <c r="P77" s="393" t="str">
        <f>'Tabela I'!P85</f>
        <v/>
      </c>
      <c r="Q77" s="393">
        <f>'Tabela I'!Q85</f>
        <v>0</v>
      </c>
      <c r="R77" s="393">
        <f>'Tabela I'!R85</f>
        <v>0</v>
      </c>
      <c r="S77" s="393">
        <f>'Tabela I'!S85</f>
        <v>0</v>
      </c>
      <c r="T77" s="393">
        <f>'Tabela I'!T85</f>
        <v>0</v>
      </c>
      <c r="U77" s="393" t="str">
        <f>'Tabela I'!U85</f>
        <v/>
      </c>
      <c r="V77" s="393" t="str">
        <f>'Tabela I'!V85</f>
        <v/>
      </c>
    </row>
    <row r="78" spans="1:23" s="195" customFormat="1" x14ac:dyDescent="0.2">
      <c r="A78" s="394"/>
      <c r="B78" s="394"/>
      <c r="C78" s="395"/>
      <c r="D78" s="395"/>
      <c r="E78" s="395"/>
      <c r="F78" s="395"/>
      <c r="G78" s="395"/>
      <c r="H78" s="395"/>
      <c r="I78" s="395"/>
      <c r="J78" s="395"/>
      <c r="K78" s="395"/>
      <c r="L78" s="395"/>
      <c r="M78" s="395"/>
      <c r="N78" s="395"/>
      <c r="O78" s="395"/>
      <c r="P78" s="395"/>
      <c r="Q78" s="395"/>
    </row>
    <row r="79" spans="1:23" s="195" customFormat="1" ht="57" customHeight="1" x14ac:dyDescent="0.2">
      <c r="A79" s="194" t="s">
        <v>127</v>
      </c>
      <c r="B79" s="194" t="s">
        <v>136</v>
      </c>
      <c r="C79" s="194" t="s">
        <v>128</v>
      </c>
      <c r="D79" s="194" t="s">
        <v>182</v>
      </c>
      <c r="E79" s="194" t="s">
        <v>154</v>
      </c>
      <c r="F79" s="194" t="s">
        <v>129</v>
      </c>
      <c r="G79" s="194" t="s">
        <v>164</v>
      </c>
      <c r="H79" s="196" t="s">
        <v>163</v>
      </c>
      <c r="I79" s="196" t="s">
        <v>162</v>
      </c>
      <c r="J79" s="196" t="s">
        <v>161</v>
      </c>
      <c r="K79" s="194" t="s">
        <v>160</v>
      </c>
      <c r="L79" s="194" t="s">
        <v>159</v>
      </c>
      <c r="M79" s="194" t="s">
        <v>158</v>
      </c>
      <c r="N79" s="194" t="s">
        <v>157</v>
      </c>
      <c r="O79" s="194" t="s">
        <v>156</v>
      </c>
      <c r="P79" s="194" t="s">
        <v>155</v>
      </c>
      <c r="Q79" s="248" t="s">
        <v>167</v>
      </c>
      <c r="R79" s="248" t="s">
        <v>168</v>
      </c>
      <c r="S79" s="248" t="s">
        <v>169</v>
      </c>
      <c r="T79" s="248" t="s">
        <v>170</v>
      </c>
      <c r="U79" s="248" t="s">
        <v>171</v>
      </c>
      <c r="V79" s="269" t="s">
        <v>183</v>
      </c>
      <c r="W79" s="269" t="s">
        <v>136</v>
      </c>
    </row>
    <row r="80" spans="1:23" s="195" customFormat="1" x14ac:dyDescent="0.2">
      <c r="A80" s="18">
        <f>'Tabela I'!$J$1</f>
        <v>2024</v>
      </c>
      <c r="B80" s="18">
        <f>'Tabela I'!$J$2</f>
        <v>114</v>
      </c>
      <c r="C80" s="393">
        <f>'Tabela I'!D109</f>
        <v>0</v>
      </c>
      <c r="D80" s="396" t="str">
        <f>'Tabela I'!C110</f>
        <v>Da</v>
      </c>
      <c r="E80" s="396">
        <f>'Tabela I'!D110</f>
        <v>0</v>
      </c>
      <c r="F80" s="396" t="str">
        <f>'Tabela I'!E110</f>
        <v>Predsjednik suda</v>
      </c>
      <c r="G80" s="396">
        <f>'Tabela I'!G110</f>
        <v>0</v>
      </c>
      <c r="H80" s="396">
        <f>'Tabela I'!H110</f>
        <v>0</v>
      </c>
      <c r="I80" s="396">
        <f>'Tabela I'!I110</f>
        <v>0</v>
      </c>
      <c r="J80" s="396">
        <f>'Tabela I'!J110</f>
        <v>0</v>
      </c>
      <c r="K80" s="396">
        <f>'Tabela I'!K110</f>
        <v>0</v>
      </c>
      <c r="L80" s="396">
        <f>'Tabela I'!L110</f>
        <v>0</v>
      </c>
      <c r="M80" s="396">
        <f>'Tabela I'!M110</f>
        <v>0</v>
      </c>
      <c r="N80" s="396">
        <f>'Tabela I'!N110</f>
        <v>0</v>
      </c>
      <c r="O80" s="396">
        <f>'Tabela I'!O110</f>
        <v>0</v>
      </c>
      <c r="P80" s="396">
        <f>'Tabela I'!P110</f>
        <v>0</v>
      </c>
      <c r="Q80" s="396">
        <f>'Tabela I'!Q110</f>
        <v>0</v>
      </c>
      <c r="R80" s="396">
        <f>'Tabela I'!R110</f>
        <v>0</v>
      </c>
      <c r="S80" s="396">
        <f>'Tabela I'!S110</f>
        <v>0</v>
      </c>
      <c r="T80" s="396">
        <f>'Tabela I'!T110</f>
        <v>0</v>
      </c>
      <c r="U80" s="396" t="str">
        <f>'Tabela I'!U110</f>
        <v/>
      </c>
      <c r="V80" s="396">
        <f>'Tabela I'!V110</f>
        <v>0</v>
      </c>
      <c r="W80" s="396" t="str">
        <f>'Tabela I'!A110</f>
        <v>Sud 1</v>
      </c>
    </row>
    <row r="81" spans="1:25" s="195" customFormat="1" x14ac:dyDescent="0.2">
      <c r="A81" s="18">
        <f>'Tabela I'!$J$1</f>
        <v>2024</v>
      </c>
      <c r="B81" s="18">
        <f>'Tabela I'!$J$2</f>
        <v>114</v>
      </c>
      <c r="C81" s="393">
        <f>'Tabela I'!D109</f>
        <v>0</v>
      </c>
      <c r="D81" s="396">
        <f>'Tabela I'!C111</f>
        <v>0</v>
      </c>
      <c r="E81" s="396">
        <f>'Tabela I'!D111</f>
        <v>0</v>
      </c>
      <c r="F81" s="396">
        <f>'Tabela I'!E111</f>
        <v>0</v>
      </c>
      <c r="G81" s="396">
        <f>'Tabela I'!G111</f>
        <v>0</v>
      </c>
      <c r="H81" s="396">
        <f>'Tabela I'!H111</f>
        <v>0</v>
      </c>
      <c r="I81" s="396">
        <f>'Tabela I'!I111</f>
        <v>0</v>
      </c>
      <c r="J81" s="396">
        <f>'Tabela I'!J111</f>
        <v>0</v>
      </c>
      <c r="K81" s="396">
        <f>'Tabela I'!K111</f>
        <v>0</v>
      </c>
      <c r="L81" s="396">
        <f>'Tabela I'!L111</f>
        <v>0</v>
      </c>
      <c r="M81" s="396">
        <f>'Tabela I'!M111</f>
        <v>0</v>
      </c>
      <c r="N81" s="396">
        <f>'Tabela I'!N111</f>
        <v>0</v>
      </c>
      <c r="O81" s="396">
        <f>'Tabela I'!O111</f>
        <v>0</v>
      </c>
      <c r="P81" s="396">
        <f>'Tabela I'!P111</f>
        <v>0</v>
      </c>
      <c r="Q81" s="396">
        <f>'Tabela I'!Q111</f>
        <v>0</v>
      </c>
      <c r="R81" s="396">
        <f>'Tabela I'!R111</f>
        <v>0</v>
      </c>
      <c r="S81" s="396">
        <f>'Tabela I'!S111</f>
        <v>0</v>
      </c>
      <c r="T81" s="396">
        <f>'Tabela I'!T111</f>
        <v>0</v>
      </c>
      <c r="U81" s="396">
        <f>'Tabela I'!U111</f>
        <v>0</v>
      </c>
      <c r="V81" s="396">
        <f>'Tabela I'!V111</f>
        <v>0</v>
      </c>
      <c r="W81" s="393" t="str">
        <f>'Tabela I'!A111</f>
        <v xml:space="preserve">Sud 2 </v>
      </c>
    </row>
    <row r="82" spans="1:25" s="195" customFormat="1" x14ac:dyDescent="0.2">
      <c r="A82" s="18">
        <f>'Tabela I'!$J$1</f>
        <v>2024</v>
      </c>
      <c r="B82" s="18">
        <f>'Tabela I'!$J$2</f>
        <v>114</v>
      </c>
      <c r="C82" s="397">
        <f>'Tabela I'!D112</f>
        <v>0</v>
      </c>
      <c r="D82" s="398">
        <f>'Tabela I'!C113</f>
        <v>0</v>
      </c>
      <c r="E82" s="398">
        <f>'Tabela I'!D113</f>
        <v>0</v>
      </c>
      <c r="F82" s="398">
        <f>'Tabela I'!E113</f>
        <v>0</v>
      </c>
      <c r="G82" s="398">
        <f>'Tabela I'!G113</f>
        <v>0</v>
      </c>
      <c r="H82" s="398">
        <f>'Tabela I'!H113</f>
        <v>0</v>
      </c>
      <c r="I82" s="398">
        <f>'Tabela I'!I113</f>
        <v>0</v>
      </c>
      <c r="J82" s="398">
        <f>'Tabela I'!J113</f>
        <v>0</v>
      </c>
      <c r="K82" s="398">
        <f>'Tabela I'!K113</f>
        <v>0</v>
      </c>
      <c r="L82" s="398">
        <f>'Tabela I'!L113</f>
        <v>0</v>
      </c>
      <c r="M82" s="398">
        <f>'Tabela I'!M113</f>
        <v>0</v>
      </c>
      <c r="N82" s="398">
        <f>'Tabela I'!N113</f>
        <v>0</v>
      </c>
      <c r="O82" s="398">
        <f>'Tabela I'!O113</f>
        <v>0</v>
      </c>
      <c r="P82" s="398">
        <f>'Tabela I'!P113</f>
        <v>0</v>
      </c>
      <c r="Q82" s="398">
        <f>'Tabela I'!Q113</f>
        <v>0</v>
      </c>
      <c r="R82" s="398">
        <f>'Tabela I'!R113</f>
        <v>0</v>
      </c>
      <c r="S82" s="398">
        <f>'Tabela I'!S113</f>
        <v>0</v>
      </c>
      <c r="T82" s="398">
        <f>'Tabela I'!T113</f>
        <v>0</v>
      </c>
      <c r="U82" s="398" t="str">
        <f>'Tabela I'!U113</f>
        <v/>
      </c>
      <c r="V82" s="398">
        <f>'Tabela I'!V113</f>
        <v>0</v>
      </c>
      <c r="W82" s="399" t="str">
        <f>'Tabela I'!A113</f>
        <v>Sud 1</v>
      </c>
    </row>
    <row r="83" spans="1:25" s="195" customFormat="1" x14ac:dyDescent="0.2">
      <c r="A83" s="18">
        <f>'Tabela I'!$J$1</f>
        <v>2024</v>
      </c>
      <c r="B83" s="18">
        <f>'Tabela I'!$J$2</f>
        <v>114</v>
      </c>
      <c r="C83" s="397">
        <f>'Tabela I'!D112</f>
        <v>0</v>
      </c>
      <c r="D83" s="398">
        <f>'Tabela I'!C114</f>
        <v>0</v>
      </c>
      <c r="E83" s="398">
        <f>'Tabela I'!D114</f>
        <v>0</v>
      </c>
      <c r="F83" s="398">
        <f>'Tabela I'!E114</f>
        <v>0</v>
      </c>
      <c r="G83" s="398">
        <f>'Tabela I'!G114</f>
        <v>0</v>
      </c>
      <c r="H83" s="398">
        <f>'Tabela I'!H114</f>
        <v>0</v>
      </c>
      <c r="I83" s="398">
        <f>'Tabela I'!I114</f>
        <v>0</v>
      </c>
      <c r="J83" s="398">
        <f>'Tabela I'!J114</f>
        <v>0</v>
      </c>
      <c r="K83" s="398">
        <f>'Tabela I'!K114</f>
        <v>0</v>
      </c>
      <c r="L83" s="398">
        <f>'Tabela I'!L114</f>
        <v>0</v>
      </c>
      <c r="M83" s="398">
        <f>'Tabela I'!M114</f>
        <v>0</v>
      </c>
      <c r="N83" s="398">
        <f>'Tabela I'!N114</f>
        <v>0</v>
      </c>
      <c r="O83" s="398">
        <f>'Tabela I'!O114</f>
        <v>0</v>
      </c>
      <c r="P83" s="398">
        <f>'Tabela I'!P114</f>
        <v>0</v>
      </c>
      <c r="Q83" s="398">
        <f>'Tabela I'!Q114</f>
        <v>0</v>
      </c>
      <c r="R83" s="398">
        <f>'Tabela I'!R114</f>
        <v>0</v>
      </c>
      <c r="S83" s="398">
        <f>'Tabela I'!S114</f>
        <v>0</v>
      </c>
      <c r="T83" s="398">
        <f>'Tabela I'!T114</f>
        <v>0</v>
      </c>
      <c r="U83" s="398">
        <f>'Tabela I'!U114</f>
        <v>0</v>
      </c>
      <c r="V83" s="398">
        <f>'Tabela I'!V114</f>
        <v>0</v>
      </c>
      <c r="W83" s="399" t="str">
        <f>'Tabela I'!A114</f>
        <v xml:space="preserve">Sud 2 </v>
      </c>
    </row>
    <row r="84" spans="1:25" s="195" customFormat="1" x14ac:dyDescent="0.2">
      <c r="A84" s="18">
        <f>'Tabela I'!$J$1</f>
        <v>2024</v>
      </c>
      <c r="B84" s="18">
        <f>'Tabela I'!$J$2</f>
        <v>114</v>
      </c>
      <c r="C84" s="393">
        <f>'Tabela I'!D115</f>
        <v>0</v>
      </c>
      <c r="D84" s="396">
        <f>'Tabela I'!C116</f>
        <v>0</v>
      </c>
      <c r="E84" s="396">
        <f>'Tabela I'!D116</f>
        <v>0</v>
      </c>
      <c r="F84" s="396">
        <f>'Tabela I'!E116</f>
        <v>0</v>
      </c>
      <c r="G84" s="396">
        <f>'Tabela I'!G116</f>
        <v>0</v>
      </c>
      <c r="H84" s="396">
        <f>'Tabela I'!H116</f>
        <v>0</v>
      </c>
      <c r="I84" s="396">
        <f>'Tabela I'!I116</f>
        <v>0</v>
      </c>
      <c r="J84" s="396">
        <f>'Tabela I'!J116</f>
        <v>0</v>
      </c>
      <c r="K84" s="396">
        <f>'Tabela I'!K116</f>
        <v>0</v>
      </c>
      <c r="L84" s="396">
        <f>'Tabela I'!L116</f>
        <v>0</v>
      </c>
      <c r="M84" s="396">
        <f>'Tabela I'!M116</f>
        <v>0</v>
      </c>
      <c r="N84" s="396">
        <f>'Tabela I'!N116</f>
        <v>0</v>
      </c>
      <c r="O84" s="396">
        <f>'Tabela I'!O116</f>
        <v>0</v>
      </c>
      <c r="P84" s="396">
        <f>'Tabela I'!P116</f>
        <v>0</v>
      </c>
      <c r="Q84" s="396">
        <f>'Tabela I'!Q116</f>
        <v>0</v>
      </c>
      <c r="R84" s="396">
        <f>'Tabela I'!R116</f>
        <v>0</v>
      </c>
      <c r="S84" s="396">
        <f>'Tabela I'!S116</f>
        <v>0</v>
      </c>
      <c r="T84" s="396">
        <f>'Tabela I'!T116</f>
        <v>0</v>
      </c>
      <c r="U84" s="396" t="str">
        <f>'Tabela I'!U116</f>
        <v/>
      </c>
      <c r="V84" s="396">
        <f>'Tabela I'!V116</f>
        <v>0</v>
      </c>
      <c r="W84" s="396" t="str">
        <f>'Tabela I'!A116</f>
        <v>Sud 1</v>
      </c>
    </row>
    <row r="85" spans="1:25" s="195" customFormat="1" x14ac:dyDescent="0.2">
      <c r="A85" s="18">
        <f>'Tabela I'!$J$1</f>
        <v>2024</v>
      </c>
      <c r="B85" s="18">
        <f>'Tabela I'!$J$2</f>
        <v>114</v>
      </c>
      <c r="C85" s="393">
        <f>'Tabela I'!D115</f>
        <v>0</v>
      </c>
      <c r="D85" s="396">
        <f>'Tabela I'!C117</f>
        <v>0</v>
      </c>
      <c r="E85" s="396">
        <f>'Tabela I'!D117</f>
        <v>0</v>
      </c>
      <c r="F85" s="396">
        <f>'Tabela I'!E117</f>
        <v>0</v>
      </c>
      <c r="G85" s="396">
        <f>'Tabela I'!G117</f>
        <v>0</v>
      </c>
      <c r="H85" s="396">
        <f>'Tabela I'!H117</f>
        <v>0</v>
      </c>
      <c r="I85" s="396">
        <f>'Tabela I'!I117</f>
        <v>0</v>
      </c>
      <c r="J85" s="396">
        <f>'Tabela I'!J117</f>
        <v>0</v>
      </c>
      <c r="K85" s="396">
        <f>'Tabela I'!K117</f>
        <v>0</v>
      </c>
      <c r="L85" s="396">
        <f>'Tabela I'!L117</f>
        <v>0</v>
      </c>
      <c r="M85" s="396">
        <f>'Tabela I'!M117</f>
        <v>0</v>
      </c>
      <c r="N85" s="396">
        <f>'Tabela I'!N117</f>
        <v>0</v>
      </c>
      <c r="O85" s="396">
        <f>'Tabela I'!O117</f>
        <v>0</v>
      </c>
      <c r="P85" s="396">
        <f>'Tabela I'!P117</f>
        <v>0</v>
      </c>
      <c r="Q85" s="396">
        <f>'Tabela I'!Q117</f>
        <v>0</v>
      </c>
      <c r="R85" s="396">
        <f>'Tabela I'!R117</f>
        <v>0</v>
      </c>
      <c r="S85" s="396">
        <f>'Tabela I'!S117</f>
        <v>0</v>
      </c>
      <c r="T85" s="396">
        <f>'Tabela I'!T117</f>
        <v>0</v>
      </c>
      <c r="U85" s="396">
        <f>'Tabela I'!U117</f>
        <v>0</v>
      </c>
      <c r="V85" s="396">
        <f>'Tabela I'!V117</f>
        <v>0</v>
      </c>
      <c r="W85" s="396" t="str">
        <f>'Tabela I'!A117</f>
        <v xml:space="preserve">Sud 2 </v>
      </c>
    </row>
    <row r="86" spans="1:25" s="195" customFormat="1" x14ac:dyDescent="0.2">
      <c r="A86" s="18">
        <f>'Tabela I'!$J$1</f>
        <v>2024</v>
      </c>
      <c r="B86" s="18">
        <f>'Tabela I'!$J$2</f>
        <v>114</v>
      </c>
      <c r="C86" s="397">
        <f>'Tabela I'!D118</f>
        <v>0</v>
      </c>
      <c r="D86" s="398">
        <f>'Tabela I'!C119</f>
        <v>0</v>
      </c>
      <c r="E86" s="398">
        <f>'Tabela I'!D119</f>
        <v>0</v>
      </c>
      <c r="F86" s="398">
        <f>'Tabela I'!E119</f>
        <v>0</v>
      </c>
      <c r="G86" s="398">
        <f>'Tabela I'!G119</f>
        <v>0</v>
      </c>
      <c r="H86" s="398">
        <f>'Tabela I'!H119</f>
        <v>0</v>
      </c>
      <c r="I86" s="398">
        <f>'Tabela I'!I119</f>
        <v>0</v>
      </c>
      <c r="J86" s="398">
        <f>'Tabela I'!J119</f>
        <v>0</v>
      </c>
      <c r="K86" s="398">
        <f>'Tabela I'!K119</f>
        <v>0</v>
      </c>
      <c r="L86" s="398">
        <f>'Tabela I'!L119</f>
        <v>0</v>
      </c>
      <c r="M86" s="398">
        <f>'Tabela I'!M119</f>
        <v>0</v>
      </c>
      <c r="N86" s="398">
        <f>'Tabela I'!N119</f>
        <v>0</v>
      </c>
      <c r="O86" s="398">
        <f>'Tabela I'!O119</f>
        <v>0</v>
      </c>
      <c r="P86" s="398">
        <f>'Tabela I'!P119</f>
        <v>0</v>
      </c>
      <c r="Q86" s="398">
        <f>'Tabela I'!Q119</f>
        <v>0</v>
      </c>
      <c r="R86" s="398">
        <f>'Tabela I'!R119</f>
        <v>0</v>
      </c>
      <c r="S86" s="398">
        <f>'Tabela I'!S119</f>
        <v>0</v>
      </c>
      <c r="T86" s="398">
        <f>'Tabela I'!T119</f>
        <v>0</v>
      </c>
      <c r="U86" s="398" t="str">
        <f>'Tabela I'!U119</f>
        <v/>
      </c>
      <c r="V86" s="398">
        <f>'Tabela I'!V119</f>
        <v>0</v>
      </c>
      <c r="W86" s="398" t="str">
        <f>'Tabela I'!A119</f>
        <v>Sud 1</v>
      </c>
    </row>
    <row r="87" spans="1:25" s="195" customFormat="1" x14ac:dyDescent="0.2">
      <c r="A87" s="18">
        <f>'Tabela I'!$J$1</f>
        <v>2024</v>
      </c>
      <c r="B87" s="18">
        <f>'Tabela I'!$J$2</f>
        <v>114</v>
      </c>
      <c r="C87" s="397">
        <f>'Tabela I'!D118</f>
        <v>0</v>
      </c>
      <c r="D87" s="398">
        <f>'Tabela I'!C120</f>
        <v>0</v>
      </c>
      <c r="E87" s="398">
        <f>'Tabela I'!D120</f>
        <v>0</v>
      </c>
      <c r="F87" s="398">
        <f>'Tabela I'!E120</f>
        <v>0</v>
      </c>
      <c r="G87" s="398">
        <f>'Tabela I'!G120</f>
        <v>0</v>
      </c>
      <c r="H87" s="398">
        <f>'Tabela I'!H120</f>
        <v>0</v>
      </c>
      <c r="I87" s="398">
        <f>'Tabela I'!I120</f>
        <v>0</v>
      </c>
      <c r="J87" s="398">
        <f>'Tabela I'!J120</f>
        <v>0</v>
      </c>
      <c r="K87" s="398">
        <f>'Tabela I'!K120</f>
        <v>0</v>
      </c>
      <c r="L87" s="398">
        <f>'Tabela I'!L120</f>
        <v>0</v>
      </c>
      <c r="M87" s="398">
        <f>'Tabela I'!M120</f>
        <v>0</v>
      </c>
      <c r="N87" s="398">
        <f>'Tabela I'!N120</f>
        <v>0</v>
      </c>
      <c r="O87" s="398">
        <f>'Tabela I'!O120</f>
        <v>0</v>
      </c>
      <c r="P87" s="398">
        <f>'Tabela I'!P120</f>
        <v>0</v>
      </c>
      <c r="Q87" s="398">
        <f>'Tabela I'!Q120</f>
        <v>0</v>
      </c>
      <c r="R87" s="398">
        <f>'Tabela I'!R120</f>
        <v>0</v>
      </c>
      <c r="S87" s="398">
        <f>'Tabela I'!S120</f>
        <v>0</v>
      </c>
      <c r="T87" s="398">
        <f>'Tabela I'!T120</f>
        <v>0</v>
      </c>
      <c r="U87" s="398">
        <f>'Tabela I'!U120</f>
        <v>0</v>
      </c>
      <c r="V87" s="398">
        <f>'Tabela I'!V120</f>
        <v>0</v>
      </c>
      <c r="W87" s="398" t="str">
        <f>'Tabela I'!A120</f>
        <v xml:space="preserve">Sud 2 </v>
      </c>
    </row>
    <row r="88" spans="1:25" s="195" customFormat="1" x14ac:dyDescent="0.2">
      <c r="A88" s="18">
        <f>'Tabela I'!$J$1</f>
        <v>2024</v>
      </c>
      <c r="B88" s="18">
        <f>'Tabela I'!$J$2</f>
        <v>114</v>
      </c>
      <c r="C88" s="393">
        <f>'Tabela I'!D121</f>
        <v>0</v>
      </c>
      <c r="D88" s="396">
        <f>'Tabela I'!C122</f>
        <v>0</v>
      </c>
      <c r="E88" s="396">
        <f>'Tabela I'!D122</f>
        <v>0</v>
      </c>
      <c r="F88" s="396">
        <f>'Tabela I'!E122</f>
        <v>0</v>
      </c>
      <c r="G88" s="396">
        <f>'Tabela I'!G122</f>
        <v>0</v>
      </c>
      <c r="H88" s="396">
        <f>'Tabela I'!H122</f>
        <v>0</v>
      </c>
      <c r="I88" s="396">
        <f>'Tabela I'!I122</f>
        <v>0</v>
      </c>
      <c r="J88" s="396">
        <f>'Tabela I'!J122</f>
        <v>0</v>
      </c>
      <c r="K88" s="396">
        <f>'Tabela I'!K122</f>
        <v>0</v>
      </c>
      <c r="L88" s="396">
        <f>'Tabela I'!L122</f>
        <v>0</v>
      </c>
      <c r="M88" s="396">
        <f>'Tabela I'!M122</f>
        <v>0</v>
      </c>
      <c r="N88" s="396">
        <f>'Tabela I'!N122</f>
        <v>0</v>
      </c>
      <c r="O88" s="396">
        <f>'Tabela I'!O122</f>
        <v>0</v>
      </c>
      <c r="P88" s="396">
        <f>'Tabela I'!P122</f>
        <v>0</v>
      </c>
      <c r="Q88" s="396">
        <f>'Tabela I'!Q122</f>
        <v>0</v>
      </c>
      <c r="R88" s="396">
        <f>'Tabela I'!R122</f>
        <v>0</v>
      </c>
      <c r="S88" s="396">
        <f>'Tabela I'!S122</f>
        <v>0</v>
      </c>
      <c r="T88" s="396">
        <f>'Tabela I'!T122</f>
        <v>0</v>
      </c>
      <c r="U88" s="396" t="str">
        <f>'Tabela I'!U122</f>
        <v/>
      </c>
      <c r="V88" s="396">
        <f>'Tabela I'!V122</f>
        <v>0</v>
      </c>
      <c r="W88" s="396" t="str">
        <f>'Tabela I'!A122</f>
        <v>Sud 1</v>
      </c>
    </row>
    <row r="89" spans="1:25" s="195" customFormat="1" x14ac:dyDescent="0.2">
      <c r="A89" s="18">
        <f>'Tabela I'!$J$1</f>
        <v>2024</v>
      </c>
      <c r="B89" s="18">
        <f>'Tabela I'!$J$2</f>
        <v>114</v>
      </c>
      <c r="C89" s="393">
        <f>'Tabela I'!D121</f>
        <v>0</v>
      </c>
      <c r="D89" s="396">
        <f>'Tabela I'!C123</f>
        <v>0</v>
      </c>
      <c r="E89" s="396">
        <f>'Tabela I'!D123</f>
        <v>0</v>
      </c>
      <c r="F89" s="396">
        <f>'Tabela I'!E123</f>
        <v>0</v>
      </c>
      <c r="G89" s="396">
        <f>'Tabela I'!G123</f>
        <v>0</v>
      </c>
      <c r="H89" s="396">
        <f>'Tabela I'!H123</f>
        <v>0</v>
      </c>
      <c r="I89" s="396">
        <f>'Tabela I'!I123</f>
        <v>0</v>
      </c>
      <c r="J89" s="396">
        <f>'Tabela I'!J123</f>
        <v>0</v>
      </c>
      <c r="K89" s="396">
        <f>'Tabela I'!K123</f>
        <v>0</v>
      </c>
      <c r="L89" s="396">
        <f>'Tabela I'!L123</f>
        <v>0</v>
      </c>
      <c r="M89" s="396">
        <f>'Tabela I'!M123</f>
        <v>0</v>
      </c>
      <c r="N89" s="396">
        <f>'Tabela I'!N123</f>
        <v>0</v>
      </c>
      <c r="O89" s="396">
        <f>'Tabela I'!O123</f>
        <v>0</v>
      </c>
      <c r="P89" s="396">
        <f>'Tabela I'!P123</f>
        <v>0</v>
      </c>
      <c r="Q89" s="396">
        <f>'Tabela I'!Q123</f>
        <v>0</v>
      </c>
      <c r="R89" s="396">
        <f>'Tabela I'!R123</f>
        <v>0</v>
      </c>
      <c r="S89" s="396">
        <f>'Tabela I'!S123</f>
        <v>0</v>
      </c>
      <c r="T89" s="396">
        <f>'Tabela I'!T123</f>
        <v>0</v>
      </c>
      <c r="U89" s="396">
        <f>'Tabela I'!U123</f>
        <v>0</v>
      </c>
      <c r="V89" s="396">
        <f>'Tabela I'!V123</f>
        <v>0</v>
      </c>
      <c r="W89" s="396" t="str">
        <f>'Tabela I'!A123</f>
        <v xml:space="preserve">Sud 2 </v>
      </c>
    </row>
    <row r="90" spans="1:25" s="195" customFormat="1" x14ac:dyDescent="0.2">
      <c r="A90" s="18">
        <f>'Tabela I'!$J$1</f>
        <v>2024</v>
      </c>
      <c r="B90" s="18">
        <f>'Tabela I'!$J$2</f>
        <v>114</v>
      </c>
      <c r="C90" s="397">
        <f>'Tabela I'!D124</f>
        <v>0</v>
      </c>
      <c r="D90" s="398">
        <f>'Tabela I'!C125</f>
        <v>0</v>
      </c>
      <c r="E90" s="398">
        <f>'Tabela I'!D125</f>
        <v>0</v>
      </c>
      <c r="F90" s="398">
        <f>'Tabela I'!E125</f>
        <v>0</v>
      </c>
      <c r="G90" s="398">
        <f>'Tabela I'!G125</f>
        <v>0</v>
      </c>
      <c r="H90" s="398">
        <f>'Tabela I'!H125</f>
        <v>0</v>
      </c>
      <c r="I90" s="398">
        <f>'Tabela I'!I125</f>
        <v>0</v>
      </c>
      <c r="J90" s="398">
        <f>'Tabela I'!J125</f>
        <v>0</v>
      </c>
      <c r="K90" s="398">
        <f>'Tabela I'!K125</f>
        <v>0</v>
      </c>
      <c r="L90" s="398">
        <f>'Tabela I'!L125</f>
        <v>0</v>
      </c>
      <c r="M90" s="398">
        <f>'Tabela I'!M125</f>
        <v>0</v>
      </c>
      <c r="N90" s="398">
        <f>'Tabela I'!N125</f>
        <v>0</v>
      </c>
      <c r="O90" s="398">
        <f>'Tabela I'!O125</f>
        <v>0</v>
      </c>
      <c r="P90" s="398">
        <f>'Tabela I'!P125</f>
        <v>0</v>
      </c>
      <c r="Q90" s="398">
        <f>'Tabela I'!Q125</f>
        <v>0</v>
      </c>
      <c r="R90" s="398">
        <f>'Tabela I'!R125</f>
        <v>0</v>
      </c>
      <c r="S90" s="398">
        <f>'Tabela I'!S125</f>
        <v>0</v>
      </c>
      <c r="T90" s="398">
        <f>'Tabela I'!T125</f>
        <v>0</v>
      </c>
      <c r="U90" s="398" t="str">
        <f>'Tabela I'!U125</f>
        <v/>
      </c>
      <c r="V90" s="398">
        <f>'Tabela I'!V125</f>
        <v>0</v>
      </c>
      <c r="W90" s="398" t="str">
        <f>'Tabela I'!A125</f>
        <v>Sud 1</v>
      </c>
    </row>
    <row r="91" spans="1:25" s="195" customFormat="1" x14ac:dyDescent="0.2">
      <c r="A91" s="18">
        <f>'Tabela I'!$J$1</f>
        <v>2024</v>
      </c>
      <c r="B91" s="18">
        <f>'Tabela I'!$J$2</f>
        <v>114</v>
      </c>
      <c r="C91" s="397">
        <f>'Tabela I'!D124</f>
        <v>0</v>
      </c>
      <c r="D91" s="398">
        <f>'Tabela I'!C126</f>
        <v>0</v>
      </c>
      <c r="E91" s="398">
        <f>'Tabela I'!D126</f>
        <v>0</v>
      </c>
      <c r="F91" s="398">
        <f>'Tabela I'!E126</f>
        <v>0</v>
      </c>
      <c r="G91" s="398">
        <f>'Tabela I'!G126</f>
        <v>0</v>
      </c>
      <c r="H91" s="398">
        <f>'Tabela I'!H126</f>
        <v>0</v>
      </c>
      <c r="I91" s="398">
        <f>'Tabela I'!I126</f>
        <v>0</v>
      </c>
      <c r="J91" s="398">
        <f>'Tabela I'!J126</f>
        <v>0</v>
      </c>
      <c r="K91" s="398">
        <f>'Tabela I'!K126</f>
        <v>0</v>
      </c>
      <c r="L91" s="398">
        <f>'Tabela I'!L126</f>
        <v>0</v>
      </c>
      <c r="M91" s="398">
        <f>'Tabela I'!M126</f>
        <v>0</v>
      </c>
      <c r="N91" s="398">
        <f>'Tabela I'!N126</f>
        <v>0</v>
      </c>
      <c r="O91" s="398">
        <f>'Tabela I'!O126</f>
        <v>0</v>
      </c>
      <c r="P91" s="398">
        <f>'Tabela I'!P126</f>
        <v>0</v>
      </c>
      <c r="Q91" s="398">
        <f>'Tabela I'!Q126</f>
        <v>0</v>
      </c>
      <c r="R91" s="398">
        <f>'Tabela I'!R126</f>
        <v>0</v>
      </c>
      <c r="S91" s="398">
        <f>'Tabela I'!S126</f>
        <v>0</v>
      </c>
      <c r="T91" s="398">
        <f>'Tabela I'!T126</f>
        <v>0</v>
      </c>
      <c r="U91" s="398">
        <f>'Tabela I'!U126</f>
        <v>0</v>
      </c>
      <c r="V91" s="398">
        <f>'Tabela I'!V126</f>
        <v>0</v>
      </c>
      <c r="W91" s="398" t="str">
        <f>'Tabela I'!A126</f>
        <v xml:space="preserve">Sud 2 </v>
      </c>
    </row>
    <row r="92" spans="1:25" s="195" customFormat="1" x14ac:dyDescent="0.2">
      <c r="A92" s="18">
        <f>'Tabela I'!$J$1</f>
        <v>2024</v>
      </c>
      <c r="B92" s="18">
        <f>'Tabela I'!$J$2</f>
        <v>114</v>
      </c>
      <c r="C92" s="393">
        <f>'Tabela I'!D127</f>
        <v>0</v>
      </c>
      <c r="D92" s="396">
        <f>'Tabela I'!C128</f>
        <v>0</v>
      </c>
      <c r="E92" s="396">
        <f>'Tabela I'!D128</f>
        <v>0</v>
      </c>
      <c r="F92" s="396">
        <f>'Tabela I'!E128</f>
        <v>0</v>
      </c>
      <c r="G92" s="396">
        <f>'Tabela I'!G128</f>
        <v>0</v>
      </c>
      <c r="H92" s="396">
        <f>'Tabela I'!H128</f>
        <v>0</v>
      </c>
      <c r="I92" s="396">
        <f>'Tabela I'!I128</f>
        <v>0</v>
      </c>
      <c r="J92" s="396">
        <f>'Tabela I'!J128</f>
        <v>0</v>
      </c>
      <c r="K92" s="396">
        <f>'Tabela I'!K128</f>
        <v>0</v>
      </c>
      <c r="L92" s="396">
        <f>'Tabela I'!L128</f>
        <v>0</v>
      </c>
      <c r="M92" s="396">
        <f>'Tabela I'!M128</f>
        <v>0</v>
      </c>
      <c r="N92" s="396">
        <f>'Tabela I'!N128</f>
        <v>0</v>
      </c>
      <c r="O92" s="396">
        <f>'Tabela I'!O128</f>
        <v>0</v>
      </c>
      <c r="P92" s="396">
        <f>'Tabela I'!P128</f>
        <v>0</v>
      </c>
      <c r="Q92" s="396">
        <f>'Tabela I'!Q128</f>
        <v>0</v>
      </c>
      <c r="R92" s="396">
        <f>'Tabela I'!R128</f>
        <v>0</v>
      </c>
      <c r="S92" s="396">
        <f>'Tabela I'!S128</f>
        <v>0</v>
      </c>
      <c r="T92" s="396">
        <f>'Tabela I'!T128</f>
        <v>0</v>
      </c>
      <c r="U92" s="396" t="str">
        <f>'Tabela I'!U128</f>
        <v/>
      </c>
      <c r="V92" s="396">
        <f>'Tabela I'!V128</f>
        <v>0</v>
      </c>
      <c r="W92" s="396" t="str">
        <f>'Tabela I'!A128</f>
        <v>Sud 1</v>
      </c>
      <c r="Y92" s="392"/>
    </row>
    <row r="93" spans="1:25" s="195" customFormat="1" x14ac:dyDescent="0.2">
      <c r="A93" s="18">
        <f>'Tabela I'!$J$1</f>
        <v>2024</v>
      </c>
      <c r="B93" s="18">
        <f>'Tabela I'!$J$2</f>
        <v>114</v>
      </c>
      <c r="C93" s="393">
        <f>'Tabela I'!D127</f>
        <v>0</v>
      </c>
      <c r="D93" s="396">
        <f>'Tabela I'!C129</f>
        <v>0</v>
      </c>
      <c r="E93" s="396">
        <f>'Tabela I'!D129</f>
        <v>0</v>
      </c>
      <c r="F93" s="396">
        <f>'Tabela I'!E129</f>
        <v>0</v>
      </c>
      <c r="G93" s="396">
        <f>'Tabela I'!G129</f>
        <v>0</v>
      </c>
      <c r="H93" s="396">
        <f>'Tabela I'!H129</f>
        <v>0</v>
      </c>
      <c r="I93" s="396">
        <f>'Tabela I'!I129</f>
        <v>0</v>
      </c>
      <c r="J93" s="396">
        <f>'Tabela I'!J129</f>
        <v>0</v>
      </c>
      <c r="K93" s="396">
        <f>'Tabela I'!K129</f>
        <v>0</v>
      </c>
      <c r="L93" s="396">
        <f>'Tabela I'!L129</f>
        <v>0</v>
      </c>
      <c r="M93" s="396">
        <f>'Tabela I'!M129</f>
        <v>0</v>
      </c>
      <c r="N93" s="396">
        <f>'Tabela I'!N129</f>
        <v>0</v>
      </c>
      <c r="O93" s="396">
        <f>'Tabela I'!O129</f>
        <v>0</v>
      </c>
      <c r="P93" s="396">
        <f>'Tabela I'!P129</f>
        <v>0</v>
      </c>
      <c r="Q93" s="396">
        <f>'Tabela I'!Q129</f>
        <v>0</v>
      </c>
      <c r="R93" s="396">
        <f>'Tabela I'!R129</f>
        <v>0</v>
      </c>
      <c r="S93" s="396">
        <f>'Tabela I'!S129</f>
        <v>0</v>
      </c>
      <c r="T93" s="396">
        <f>'Tabela I'!T129</f>
        <v>0</v>
      </c>
      <c r="U93" s="396">
        <f>'Tabela I'!U129</f>
        <v>0</v>
      </c>
      <c r="V93" s="396">
        <f>'Tabela I'!V129</f>
        <v>0</v>
      </c>
      <c r="W93" s="396" t="str">
        <f>'Tabela I'!A129</f>
        <v xml:space="preserve">Sud 2 </v>
      </c>
      <c r="Y93" s="392"/>
    </row>
    <row r="94" spans="1:25" s="195" customFormat="1" x14ac:dyDescent="0.2">
      <c r="A94" s="18">
        <f>'Tabela I'!$J$1</f>
        <v>2024</v>
      </c>
      <c r="B94" s="18">
        <f>'Tabela I'!$J$2</f>
        <v>114</v>
      </c>
      <c r="C94" s="397">
        <f>'Tabela I'!D130</f>
        <v>0</v>
      </c>
      <c r="D94" s="398">
        <f>'Tabela I'!C131</f>
        <v>0</v>
      </c>
      <c r="E94" s="398">
        <f>'Tabela I'!D131</f>
        <v>0</v>
      </c>
      <c r="F94" s="398">
        <f>'Tabela I'!E131</f>
        <v>0</v>
      </c>
      <c r="G94" s="398">
        <f>'Tabela I'!G131</f>
        <v>0</v>
      </c>
      <c r="H94" s="398">
        <f>'Tabela I'!H131</f>
        <v>0</v>
      </c>
      <c r="I94" s="398">
        <f>'Tabela I'!I131</f>
        <v>0</v>
      </c>
      <c r="J94" s="398">
        <f>'Tabela I'!J131</f>
        <v>0</v>
      </c>
      <c r="K94" s="398">
        <f>'Tabela I'!K131</f>
        <v>0</v>
      </c>
      <c r="L94" s="398">
        <f>'Tabela I'!L131</f>
        <v>0</v>
      </c>
      <c r="M94" s="398">
        <f>'Tabela I'!M131</f>
        <v>0</v>
      </c>
      <c r="N94" s="398">
        <f>'Tabela I'!N131</f>
        <v>0</v>
      </c>
      <c r="O94" s="398">
        <f>'Tabela I'!O131</f>
        <v>0</v>
      </c>
      <c r="P94" s="398">
        <f>'Tabela I'!P131</f>
        <v>0</v>
      </c>
      <c r="Q94" s="398">
        <f>'Tabela I'!Q131</f>
        <v>0</v>
      </c>
      <c r="R94" s="398">
        <f>'Tabela I'!R131</f>
        <v>0</v>
      </c>
      <c r="S94" s="398">
        <f>'Tabela I'!S131</f>
        <v>0</v>
      </c>
      <c r="T94" s="398">
        <f>'Tabela I'!T131</f>
        <v>0</v>
      </c>
      <c r="U94" s="398" t="str">
        <f>'Tabela I'!U131</f>
        <v/>
      </c>
      <c r="V94" s="398">
        <f>'Tabela I'!V131</f>
        <v>0</v>
      </c>
      <c r="W94" s="398" t="str">
        <f>'Tabela I'!A131</f>
        <v>Sud 1</v>
      </c>
      <c r="Y94" s="392"/>
    </row>
    <row r="95" spans="1:25" s="195" customFormat="1" x14ac:dyDescent="0.2">
      <c r="A95" s="18">
        <f>'Tabela I'!$J$1</f>
        <v>2024</v>
      </c>
      <c r="B95" s="18">
        <f>'Tabela I'!$J$2</f>
        <v>114</v>
      </c>
      <c r="C95" s="397">
        <f>'Tabela I'!D130</f>
        <v>0</v>
      </c>
      <c r="D95" s="398">
        <f>'Tabela I'!C132</f>
        <v>0</v>
      </c>
      <c r="E95" s="398">
        <f>'Tabela I'!D132</f>
        <v>0</v>
      </c>
      <c r="F95" s="398">
        <f>'Tabela I'!E132</f>
        <v>0</v>
      </c>
      <c r="G95" s="398">
        <f>'Tabela I'!G132</f>
        <v>0</v>
      </c>
      <c r="H95" s="398">
        <f>'Tabela I'!H132</f>
        <v>0</v>
      </c>
      <c r="I95" s="398">
        <f>'Tabela I'!I132</f>
        <v>0</v>
      </c>
      <c r="J95" s="398">
        <f>'Tabela I'!J132</f>
        <v>0</v>
      </c>
      <c r="K95" s="398">
        <f>'Tabela I'!K132</f>
        <v>0</v>
      </c>
      <c r="L95" s="398">
        <f>'Tabela I'!L132</f>
        <v>0</v>
      </c>
      <c r="M95" s="398">
        <f>'Tabela I'!M132</f>
        <v>0</v>
      </c>
      <c r="N95" s="398">
        <f>'Tabela I'!N132</f>
        <v>0</v>
      </c>
      <c r="O95" s="398">
        <f>'Tabela I'!O132</f>
        <v>0</v>
      </c>
      <c r="P95" s="398">
        <f>'Tabela I'!P132</f>
        <v>0</v>
      </c>
      <c r="Q95" s="398">
        <f>'Tabela I'!Q132</f>
        <v>0</v>
      </c>
      <c r="R95" s="398">
        <f>'Tabela I'!R132</f>
        <v>0</v>
      </c>
      <c r="S95" s="398">
        <f>'Tabela I'!S132</f>
        <v>0</v>
      </c>
      <c r="T95" s="398">
        <f>'Tabela I'!T132</f>
        <v>0</v>
      </c>
      <c r="U95" s="398">
        <f>'Tabela I'!U132</f>
        <v>0</v>
      </c>
      <c r="V95" s="398">
        <f>'Tabela I'!V132</f>
        <v>0</v>
      </c>
      <c r="W95" s="398" t="str">
        <f>'Tabela I'!A132</f>
        <v xml:space="preserve">Sud 2 </v>
      </c>
      <c r="Y95" s="392"/>
    </row>
    <row r="96" spans="1:25" s="195" customFormat="1" x14ac:dyDescent="0.2">
      <c r="A96" s="18">
        <f>'Tabela I'!$J$1</f>
        <v>2024</v>
      </c>
      <c r="B96" s="18">
        <f>'Tabela I'!$J$2</f>
        <v>114</v>
      </c>
      <c r="C96" s="393">
        <f>'Tabela I'!D133</f>
        <v>0</v>
      </c>
      <c r="D96" s="396">
        <f>'Tabela I'!C134</f>
        <v>0</v>
      </c>
      <c r="E96" s="396">
        <f>'Tabela I'!D134</f>
        <v>0</v>
      </c>
      <c r="F96" s="396">
        <f>'Tabela I'!E134</f>
        <v>0</v>
      </c>
      <c r="G96" s="396">
        <f>'Tabela I'!G134</f>
        <v>0</v>
      </c>
      <c r="H96" s="396">
        <f>'Tabela I'!H134</f>
        <v>0</v>
      </c>
      <c r="I96" s="396">
        <f>'Tabela I'!I134</f>
        <v>0</v>
      </c>
      <c r="J96" s="396">
        <f>'Tabela I'!J134</f>
        <v>0</v>
      </c>
      <c r="K96" s="396">
        <f>'Tabela I'!K134</f>
        <v>0</v>
      </c>
      <c r="L96" s="396">
        <f>'Tabela I'!L134</f>
        <v>0</v>
      </c>
      <c r="M96" s="396">
        <f>'Tabela I'!M134</f>
        <v>0</v>
      </c>
      <c r="N96" s="396">
        <f>'Tabela I'!N134</f>
        <v>0</v>
      </c>
      <c r="O96" s="396">
        <f>'Tabela I'!O134</f>
        <v>0</v>
      </c>
      <c r="P96" s="396">
        <f>'Tabela I'!P134</f>
        <v>0</v>
      </c>
      <c r="Q96" s="396">
        <f>'Tabela I'!Q134</f>
        <v>0</v>
      </c>
      <c r="R96" s="396">
        <f>'Tabela I'!R134</f>
        <v>0</v>
      </c>
      <c r="S96" s="396">
        <f>'Tabela I'!S134</f>
        <v>0</v>
      </c>
      <c r="T96" s="396">
        <f>'Tabela I'!T134</f>
        <v>0</v>
      </c>
      <c r="U96" s="396" t="str">
        <f>'Tabela I'!U134</f>
        <v/>
      </c>
      <c r="V96" s="396">
        <f>'Tabela I'!V134</f>
        <v>0</v>
      </c>
      <c r="W96" s="396" t="str">
        <f>'Tabela I'!A134</f>
        <v>Sud 1</v>
      </c>
      <c r="Y96" s="392"/>
    </row>
    <row r="97" spans="1:25" s="195" customFormat="1" x14ac:dyDescent="0.2">
      <c r="A97" s="18">
        <f>'Tabela I'!$J$1</f>
        <v>2024</v>
      </c>
      <c r="B97" s="18">
        <f>'Tabela I'!$J$2</f>
        <v>114</v>
      </c>
      <c r="C97" s="393">
        <f>'Tabela I'!D133</f>
        <v>0</v>
      </c>
      <c r="D97" s="396">
        <f>'Tabela I'!C135</f>
        <v>0</v>
      </c>
      <c r="E97" s="396">
        <f>'Tabela I'!D135</f>
        <v>0</v>
      </c>
      <c r="F97" s="396">
        <f>'Tabela I'!E135</f>
        <v>0</v>
      </c>
      <c r="G97" s="396">
        <f>'Tabela I'!G135</f>
        <v>0</v>
      </c>
      <c r="H97" s="396">
        <f>'Tabela I'!H135</f>
        <v>0</v>
      </c>
      <c r="I97" s="396">
        <f>'Tabela I'!I135</f>
        <v>0</v>
      </c>
      <c r="J97" s="396">
        <f>'Tabela I'!J135</f>
        <v>0</v>
      </c>
      <c r="K97" s="396">
        <f>'Tabela I'!K135</f>
        <v>0</v>
      </c>
      <c r="L97" s="396">
        <f>'Tabela I'!L135</f>
        <v>0</v>
      </c>
      <c r="M97" s="396">
        <f>'Tabela I'!M135</f>
        <v>0</v>
      </c>
      <c r="N97" s="396">
        <f>'Tabela I'!N135</f>
        <v>0</v>
      </c>
      <c r="O97" s="396">
        <f>'Tabela I'!O135</f>
        <v>0</v>
      </c>
      <c r="P97" s="396">
        <f>'Tabela I'!P135</f>
        <v>0</v>
      </c>
      <c r="Q97" s="396">
        <f>'Tabela I'!Q135</f>
        <v>0</v>
      </c>
      <c r="R97" s="396">
        <f>'Tabela I'!R135</f>
        <v>0</v>
      </c>
      <c r="S97" s="396">
        <f>'Tabela I'!S135</f>
        <v>0</v>
      </c>
      <c r="T97" s="396">
        <f>'Tabela I'!T135</f>
        <v>0</v>
      </c>
      <c r="U97" s="396">
        <f>'Tabela I'!U135</f>
        <v>0</v>
      </c>
      <c r="V97" s="396">
        <f>'Tabela I'!V135</f>
        <v>0</v>
      </c>
      <c r="W97" s="396" t="str">
        <f>'Tabela I'!A135</f>
        <v xml:space="preserve">Sud 2 </v>
      </c>
      <c r="Y97" s="392"/>
    </row>
    <row r="98" spans="1:25" s="195" customFormat="1" x14ac:dyDescent="0.2">
      <c r="A98" s="18">
        <f>'Tabela I'!$J$1</f>
        <v>2024</v>
      </c>
      <c r="B98" s="18">
        <f>'Tabela I'!$J$2</f>
        <v>114</v>
      </c>
      <c r="C98" s="397">
        <f>'Tabela I'!D136</f>
        <v>0</v>
      </c>
      <c r="D98" s="398">
        <f>'Tabela I'!C137</f>
        <v>0</v>
      </c>
      <c r="E98" s="398">
        <f>'Tabela I'!D137</f>
        <v>0</v>
      </c>
      <c r="F98" s="398">
        <f>'Tabela I'!E137</f>
        <v>0</v>
      </c>
      <c r="G98" s="398">
        <f>'Tabela I'!G137</f>
        <v>0</v>
      </c>
      <c r="H98" s="398">
        <f>'Tabela I'!H137</f>
        <v>0</v>
      </c>
      <c r="I98" s="398">
        <f>'Tabela I'!I137</f>
        <v>0</v>
      </c>
      <c r="J98" s="398">
        <f>'Tabela I'!J137</f>
        <v>0</v>
      </c>
      <c r="K98" s="398">
        <f>'Tabela I'!K137</f>
        <v>0</v>
      </c>
      <c r="L98" s="398">
        <f>'Tabela I'!L137</f>
        <v>0</v>
      </c>
      <c r="M98" s="398">
        <f>'Tabela I'!M137</f>
        <v>0</v>
      </c>
      <c r="N98" s="398">
        <f>'Tabela I'!N137</f>
        <v>0</v>
      </c>
      <c r="O98" s="398">
        <f>'Tabela I'!O137</f>
        <v>0</v>
      </c>
      <c r="P98" s="398">
        <f>'Tabela I'!P137</f>
        <v>0</v>
      </c>
      <c r="Q98" s="398">
        <f>'Tabela I'!Q137</f>
        <v>0</v>
      </c>
      <c r="R98" s="398">
        <f>'Tabela I'!R137</f>
        <v>0</v>
      </c>
      <c r="S98" s="398">
        <f>'Tabela I'!S137</f>
        <v>0</v>
      </c>
      <c r="T98" s="398">
        <f>'Tabela I'!T137</f>
        <v>0</v>
      </c>
      <c r="U98" s="398" t="str">
        <f>'Tabela I'!U137</f>
        <v/>
      </c>
      <c r="V98" s="398">
        <f>'Tabela I'!V137</f>
        <v>0</v>
      </c>
      <c r="W98" s="398" t="str">
        <f>'Tabela I'!A137</f>
        <v>Sud 1</v>
      </c>
      <c r="Y98" s="392"/>
    </row>
    <row r="99" spans="1:25" s="195" customFormat="1" x14ac:dyDescent="0.2">
      <c r="A99" s="18">
        <f>'Tabela I'!$J$1</f>
        <v>2024</v>
      </c>
      <c r="B99" s="18">
        <f>'Tabela I'!$J$2</f>
        <v>114</v>
      </c>
      <c r="C99" s="397">
        <f>'Tabela I'!D136</f>
        <v>0</v>
      </c>
      <c r="D99" s="398">
        <f>'Tabela I'!C138</f>
        <v>0</v>
      </c>
      <c r="E99" s="398">
        <f>'Tabela I'!D138</f>
        <v>0</v>
      </c>
      <c r="F99" s="398">
        <f>'Tabela I'!E138</f>
        <v>0</v>
      </c>
      <c r="G99" s="398">
        <f>'Tabela I'!G138</f>
        <v>0</v>
      </c>
      <c r="H99" s="398">
        <f>'Tabela I'!H138</f>
        <v>0</v>
      </c>
      <c r="I99" s="398">
        <f>'Tabela I'!I138</f>
        <v>0</v>
      </c>
      <c r="J99" s="398">
        <f>'Tabela I'!J138</f>
        <v>0</v>
      </c>
      <c r="K99" s="398">
        <f>'Tabela I'!K138</f>
        <v>0</v>
      </c>
      <c r="L99" s="398">
        <f>'Tabela I'!L138</f>
        <v>0</v>
      </c>
      <c r="M99" s="398">
        <f>'Tabela I'!M138</f>
        <v>0</v>
      </c>
      <c r="N99" s="398">
        <f>'Tabela I'!N138</f>
        <v>0</v>
      </c>
      <c r="O99" s="398">
        <f>'Tabela I'!O138</f>
        <v>0</v>
      </c>
      <c r="P99" s="398">
        <f>'Tabela I'!P138</f>
        <v>0</v>
      </c>
      <c r="Q99" s="398">
        <f>'Tabela I'!Q138</f>
        <v>0</v>
      </c>
      <c r="R99" s="398">
        <f>'Tabela I'!R138</f>
        <v>0</v>
      </c>
      <c r="S99" s="398">
        <f>'Tabela I'!S138</f>
        <v>0</v>
      </c>
      <c r="T99" s="398">
        <f>'Tabela I'!T138</f>
        <v>0</v>
      </c>
      <c r="U99" s="398">
        <f>'Tabela I'!U138</f>
        <v>0</v>
      </c>
      <c r="V99" s="398">
        <f>'Tabela I'!V138</f>
        <v>0</v>
      </c>
      <c r="W99" s="398" t="str">
        <f>'Tabela I'!A138</f>
        <v xml:space="preserve">Sud 2 </v>
      </c>
      <c r="Y99" s="392"/>
    </row>
  </sheetData>
  <sheetProtection password="CCF6" sheet="1" objects="1" scenarios="1"/>
  <pageMargins left="0.7" right="0.7"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91"/>
  <sheetViews>
    <sheetView showGridLines="0" view="pageBreakPreview" zoomScale="85" zoomScaleNormal="100" zoomScaleSheetLayoutView="85" workbookViewId="0">
      <selection activeCell="B8" sqref="B8"/>
    </sheetView>
  </sheetViews>
  <sheetFormatPr defaultColWidth="9.140625" defaultRowHeight="12.75" x14ac:dyDescent="0.2"/>
  <cols>
    <col min="1" max="1" width="23.7109375" style="23" customWidth="1"/>
    <col min="2" max="12" width="15.28515625" style="23" customWidth="1"/>
    <col min="13" max="13" width="15.28515625" style="23" hidden="1" customWidth="1"/>
    <col min="14" max="14" width="9.28515625" style="23" customWidth="1"/>
    <col min="15" max="15" width="9.140625" style="23" hidden="1" customWidth="1"/>
    <col min="16" max="16" width="9.140625" style="23" customWidth="1"/>
    <col min="17" max="16384" width="9.140625" style="23"/>
  </cols>
  <sheetData>
    <row r="1" spans="1:11" ht="21" customHeight="1" x14ac:dyDescent="0.25">
      <c r="A1" s="21" t="s">
        <v>25</v>
      </c>
      <c r="B1" s="22"/>
      <c r="C1" s="22"/>
      <c r="D1" s="22"/>
      <c r="E1" s="22"/>
      <c r="F1" s="39"/>
      <c r="G1" s="39"/>
      <c r="H1" s="39"/>
      <c r="I1" s="40"/>
      <c r="J1" s="104"/>
      <c r="K1" s="104"/>
    </row>
    <row r="2" spans="1:11" ht="18" customHeight="1" x14ac:dyDescent="0.25">
      <c r="A2" s="24" t="s">
        <v>29</v>
      </c>
      <c r="B2" s="205" t="s">
        <v>267</v>
      </c>
      <c r="C2" s="22"/>
      <c r="D2" s="25"/>
      <c r="E2" s="22"/>
      <c r="F2" s="22"/>
      <c r="G2" s="22"/>
      <c r="H2" s="22"/>
      <c r="I2" s="22"/>
      <c r="J2" s="103"/>
      <c r="K2" s="103"/>
    </row>
    <row r="3" spans="1:11" ht="21" customHeight="1" thickBot="1" x14ac:dyDescent="0.3">
      <c r="A3" s="487" t="s">
        <v>207</v>
      </c>
    </row>
    <row r="4" spans="1:11" ht="27" customHeight="1" x14ac:dyDescent="0.2">
      <c r="A4" s="644" t="s">
        <v>8</v>
      </c>
      <c r="B4" s="651" t="s">
        <v>248</v>
      </c>
      <c r="C4" s="653" t="s">
        <v>85</v>
      </c>
      <c r="D4" s="647" t="s">
        <v>27</v>
      </c>
      <c r="E4" s="647" t="s">
        <v>24</v>
      </c>
      <c r="F4" s="649" t="s">
        <v>35</v>
      </c>
      <c r="G4" s="649" t="s">
        <v>84</v>
      </c>
      <c r="H4" s="640" t="s">
        <v>112</v>
      </c>
      <c r="I4" s="649" t="s">
        <v>78</v>
      </c>
      <c r="J4" s="642" t="s">
        <v>82</v>
      </c>
      <c r="K4" s="638" t="s">
        <v>208</v>
      </c>
    </row>
    <row r="5" spans="1:11" ht="72.75" customHeight="1" x14ac:dyDescent="0.2">
      <c r="A5" s="645"/>
      <c r="B5" s="652"/>
      <c r="C5" s="654"/>
      <c r="D5" s="648"/>
      <c r="E5" s="648"/>
      <c r="F5" s="650"/>
      <c r="G5" s="650"/>
      <c r="H5" s="641"/>
      <c r="I5" s="648"/>
      <c r="J5" s="643"/>
      <c r="K5" s="639"/>
    </row>
    <row r="6" spans="1:11" ht="25.5" customHeight="1" thickBot="1" x14ac:dyDescent="0.25">
      <c r="A6" s="646"/>
      <c r="B6" s="106" t="s">
        <v>0</v>
      </c>
      <c r="C6" s="106" t="s">
        <v>86</v>
      </c>
      <c r="D6" s="106" t="s">
        <v>2</v>
      </c>
      <c r="E6" s="106" t="s">
        <v>7</v>
      </c>
      <c r="F6" s="106" t="s">
        <v>21</v>
      </c>
      <c r="G6" s="106" t="s">
        <v>22</v>
      </c>
      <c r="H6" s="106" t="s">
        <v>26</v>
      </c>
      <c r="I6" s="106" t="s">
        <v>87</v>
      </c>
      <c r="J6" s="105" t="s">
        <v>88</v>
      </c>
      <c r="K6" s="504" t="s">
        <v>100</v>
      </c>
    </row>
    <row r="7" spans="1:11" ht="21" customHeight="1" thickBot="1" x14ac:dyDescent="0.25">
      <c r="A7" s="26" t="s">
        <v>211</v>
      </c>
      <c r="B7" s="28"/>
      <c r="C7" s="28"/>
      <c r="D7" s="27"/>
      <c r="E7" s="27"/>
      <c r="F7" s="28"/>
      <c r="G7" s="28"/>
      <c r="H7" s="28"/>
      <c r="I7" s="28"/>
    </row>
    <row r="8" spans="1:11" ht="18" customHeight="1" x14ac:dyDescent="0.2">
      <c r="A8" s="29" t="s">
        <v>4</v>
      </c>
      <c r="B8" s="6"/>
      <c r="C8" s="107">
        <f>E8+F8+G8+H8+I8</f>
        <v>0</v>
      </c>
      <c r="D8" s="6"/>
      <c r="E8" s="1"/>
      <c r="F8" s="2"/>
      <c r="G8" s="2"/>
      <c r="H8" s="2"/>
      <c r="I8" s="114"/>
      <c r="J8" s="118" t="str">
        <f>IF(C8=0,"",IF(B8=0,1,0.83*((C8-H8-I8/2)/C8)+0.17*((B8-G8-H8-I8/2)/B8)))</f>
        <v/>
      </c>
      <c r="K8" s="6"/>
    </row>
    <row r="9" spans="1:11" ht="18" customHeight="1" x14ac:dyDescent="0.2">
      <c r="A9" s="30" t="s">
        <v>10</v>
      </c>
      <c r="B9" s="7"/>
      <c r="C9" s="108">
        <f t="shared" ref="C9:C20" si="0">E9+F9+G9+H9+I9</f>
        <v>0</v>
      </c>
      <c r="D9" s="7"/>
      <c r="E9" s="3"/>
      <c r="F9" s="4"/>
      <c r="G9" s="4"/>
      <c r="H9" s="4"/>
      <c r="I9" s="115"/>
      <c r="J9" s="119" t="str">
        <f t="shared" ref="J9:J20" si="1">IF(C9=0,"",IF(B9=0,1,0.83*((C9-H9-I9/2)/C9)+0.17*((B9-G9-H9-I9/2)/B9)))</f>
        <v/>
      </c>
      <c r="K9" s="7"/>
    </row>
    <row r="10" spans="1:11" ht="18" customHeight="1" x14ac:dyDescent="0.2">
      <c r="A10" s="30" t="s">
        <v>11</v>
      </c>
      <c r="B10" s="7"/>
      <c r="C10" s="108">
        <f t="shared" si="0"/>
        <v>0</v>
      </c>
      <c r="D10" s="7"/>
      <c r="E10" s="3"/>
      <c r="F10" s="4"/>
      <c r="G10" s="4"/>
      <c r="H10" s="4"/>
      <c r="I10" s="115"/>
      <c r="J10" s="119" t="str">
        <f t="shared" si="1"/>
        <v/>
      </c>
      <c r="K10" s="7"/>
    </row>
    <row r="11" spans="1:11" ht="18" customHeight="1" x14ac:dyDescent="0.2">
      <c r="A11" s="30" t="s">
        <v>126</v>
      </c>
      <c r="B11" s="7"/>
      <c r="C11" s="108">
        <f t="shared" ref="C11" si="2">E11+F11+G11+H11+I11</f>
        <v>0</v>
      </c>
      <c r="D11" s="7"/>
      <c r="E11" s="3"/>
      <c r="F11" s="4"/>
      <c r="G11" s="4"/>
      <c r="H11" s="4"/>
      <c r="I11" s="115"/>
      <c r="J11" s="119" t="str">
        <f t="shared" si="1"/>
        <v/>
      </c>
      <c r="K11" s="7"/>
    </row>
    <row r="12" spans="1:11" ht="18" customHeight="1" x14ac:dyDescent="0.2">
      <c r="A12" s="30" t="s">
        <v>12</v>
      </c>
      <c r="B12" s="7"/>
      <c r="C12" s="108">
        <f t="shared" si="0"/>
        <v>0</v>
      </c>
      <c r="D12" s="7"/>
      <c r="E12" s="3"/>
      <c r="F12" s="4"/>
      <c r="G12" s="4"/>
      <c r="H12" s="4"/>
      <c r="I12" s="115"/>
      <c r="J12" s="119" t="str">
        <f t="shared" si="1"/>
        <v/>
      </c>
      <c r="K12" s="7"/>
    </row>
    <row r="13" spans="1:11" ht="18" customHeight="1" x14ac:dyDescent="0.2">
      <c r="A13" s="30" t="s">
        <v>16</v>
      </c>
      <c r="B13" s="7"/>
      <c r="C13" s="108">
        <f t="shared" si="0"/>
        <v>0</v>
      </c>
      <c r="D13" s="7"/>
      <c r="E13" s="3"/>
      <c r="F13" s="4"/>
      <c r="G13" s="4"/>
      <c r="H13" s="4"/>
      <c r="I13" s="115"/>
      <c r="J13" s="119" t="str">
        <f t="shared" si="1"/>
        <v/>
      </c>
      <c r="K13" s="7"/>
    </row>
    <row r="14" spans="1:11" ht="18" customHeight="1" x14ac:dyDescent="0.2">
      <c r="A14" s="30" t="s">
        <v>17</v>
      </c>
      <c r="B14" s="7"/>
      <c r="C14" s="108">
        <f t="shared" si="0"/>
        <v>0</v>
      </c>
      <c r="D14" s="7"/>
      <c r="E14" s="3"/>
      <c r="F14" s="4"/>
      <c r="G14" s="4"/>
      <c r="H14" s="4"/>
      <c r="I14" s="115"/>
      <c r="J14" s="119" t="str">
        <f t="shared" si="1"/>
        <v/>
      </c>
      <c r="K14" s="7"/>
    </row>
    <row r="15" spans="1:11" ht="18" customHeight="1" x14ac:dyDescent="0.2">
      <c r="A15" s="30" t="s">
        <v>6</v>
      </c>
      <c r="B15" s="7"/>
      <c r="C15" s="108">
        <f t="shared" si="0"/>
        <v>0</v>
      </c>
      <c r="D15" s="7"/>
      <c r="E15" s="3"/>
      <c r="F15" s="4"/>
      <c r="G15" s="4"/>
      <c r="H15" s="4"/>
      <c r="I15" s="115"/>
      <c r="J15" s="119" t="str">
        <f t="shared" si="1"/>
        <v/>
      </c>
      <c r="K15" s="7"/>
    </row>
    <row r="16" spans="1:11" ht="18" customHeight="1" x14ac:dyDescent="0.2">
      <c r="A16" s="30" t="s">
        <v>18</v>
      </c>
      <c r="B16" s="7"/>
      <c r="C16" s="108">
        <f t="shared" si="0"/>
        <v>0</v>
      </c>
      <c r="D16" s="7"/>
      <c r="E16" s="3"/>
      <c r="F16" s="4"/>
      <c r="G16" s="4"/>
      <c r="H16" s="4"/>
      <c r="I16" s="115"/>
      <c r="J16" s="119" t="str">
        <f t="shared" si="1"/>
        <v/>
      </c>
      <c r="K16" s="7"/>
    </row>
    <row r="17" spans="1:11" ht="18" customHeight="1" x14ac:dyDescent="0.2">
      <c r="A17" s="30" t="s">
        <v>19</v>
      </c>
      <c r="B17" s="7"/>
      <c r="C17" s="108">
        <f t="shared" si="0"/>
        <v>0</v>
      </c>
      <c r="D17" s="7"/>
      <c r="E17" s="3"/>
      <c r="F17" s="4"/>
      <c r="G17" s="4"/>
      <c r="H17" s="4"/>
      <c r="I17" s="115"/>
      <c r="J17" s="119" t="str">
        <f t="shared" si="1"/>
        <v/>
      </c>
      <c r="K17" s="7"/>
    </row>
    <row r="18" spans="1:11" ht="18" customHeight="1" x14ac:dyDescent="0.2">
      <c r="A18" s="31" t="s">
        <v>20</v>
      </c>
      <c r="B18" s="7"/>
      <c r="C18" s="108">
        <f t="shared" si="0"/>
        <v>0</v>
      </c>
      <c r="D18" s="7"/>
      <c r="E18" s="3"/>
      <c r="F18" s="4"/>
      <c r="G18" s="4"/>
      <c r="H18" s="4"/>
      <c r="I18" s="115"/>
      <c r="J18" s="119" t="str">
        <f t="shared" si="1"/>
        <v/>
      </c>
      <c r="K18" s="7"/>
    </row>
    <row r="19" spans="1:11" ht="18" customHeight="1" x14ac:dyDescent="0.2">
      <c r="A19" s="32" t="s">
        <v>13</v>
      </c>
      <c r="B19" s="10"/>
      <c r="C19" s="108">
        <f t="shared" si="0"/>
        <v>0</v>
      </c>
      <c r="D19" s="10"/>
      <c r="E19" s="12"/>
      <c r="F19" s="9"/>
      <c r="G19" s="9"/>
      <c r="H19" s="9"/>
      <c r="I19" s="116"/>
      <c r="J19" s="119" t="str">
        <f t="shared" si="1"/>
        <v/>
      </c>
      <c r="K19" s="10"/>
    </row>
    <row r="20" spans="1:11" ht="18" customHeight="1" thickBot="1" x14ac:dyDescent="0.25">
      <c r="A20" s="42" t="s">
        <v>33</v>
      </c>
      <c r="B20" s="8"/>
      <c r="C20" s="109">
        <f t="shared" si="0"/>
        <v>0</v>
      </c>
      <c r="D20" s="8"/>
      <c r="E20" s="11"/>
      <c r="F20" s="5"/>
      <c r="G20" s="5"/>
      <c r="H20" s="5"/>
      <c r="I20" s="117"/>
      <c r="J20" s="120" t="str">
        <f t="shared" si="1"/>
        <v/>
      </c>
      <c r="K20" s="8"/>
    </row>
    <row r="21" spans="1:11" ht="21" customHeight="1" thickBot="1" x14ac:dyDescent="0.25">
      <c r="A21" s="26" t="s">
        <v>210</v>
      </c>
      <c r="B21" s="22"/>
      <c r="C21" s="110"/>
      <c r="D21" s="25"/>
      <c r="E21" s="25"/>
      <c r="F21" s="25"/>
      <c r="G21" s="25"/>
      <c r="H21" s="25"/>
      <c r="I21" s="25"/>
    </row>
    <row r="22" spans="1:11" ht="18" customHeight="1" x14ac:dyDescent="0.2">
      <c r="A22" s="29" t="s">
        <v>5</v>
      </c>
      <c r="B22" s="6"/>
      <c r="C22" s="107">
        <f t="shared" ref="C22:C28" si="3">E22+F22+G22+H22+I22</f>
        <v>0</v>
      </c>
      <c r="D22" s="6"/>
      <c r="E22" s="1"/>
      <c r="F22" s="2"/>
      <c r="G22" s="2"/>
      <c r="H22" s="2"/>
      <c r="I22" s="114"/>
      <c r="J22" s="118" t="str">
        <f t="shared" ref="J22:J28" si="4">IF(C22=0,"",IF(B22=0,1,0.83*((C22-H22-I22/2)/C22)+0.17*((B22-G22-H22-I22/2)/B22)))</f>
        <v/>
      </c>
      <c r="K22" s="6"/>
    </row>
    <row r="23" spans="1:11" ht="18" customHeight="1" x14ac:dyDescent="0.2">
      <c r="A23" s="30" t="s">
        <v>15</v>
      </c>
      <c r="B23" s="7"/>
      <c r="C23" s="108">
        <f t="shared" si="3"/>
        <v>0</v>
      </c>
      <c r="D23" s="7"/>
      <c r="E23" s="3"/>
      <c r="F23" s="4"/>
      <c r="G23" s="4"/>
      <c r="H23" s="4"/>
      <c r="I23" s="115"/>
      <c r="J23" s="119" t="str">
        <f t="shared" si="4"/>
        <v/>
      </c>
      <c r="K23" s="7"/>
    </row>
    <row r="24" spans="1:11" ht="18" customHeight="1" x14ac:dyDescent="0.2">
      <c r="A24" s="30" t="s">
        <v>14</v>
      </c>
      <c r="B24" s="7"/>
      <c r="C24" s="108">
        <f t="shared" si="3"/>
        <v>0</v>
      </c>
      <c r="D24" s="7"/>
      <c r="E24" s="3"/>
      <c r="F24" s="4"/>
      <c r="G24" s="4"/>
      <c r="H24" s="4"/>
      <c r="I24" s="115"/>
      <c r="J24" s="119" t="str">
        <f t="shared" si="4"/>
        <v/>
      </c>
      <c r="K24" s="7"/>
    </row>
    <row r="25" spans="1:11" ht="18" customHeight="1" x14ac:dyDescent="0.2">
      <c r="A25" s="30" t="s">
        <v>0</v>
      </c>
      <c r="B25" s="7"/>
      <c r="C25" s="108">
        <f t="shared" si="3"/>
        <v>0</v>
      </c>
      <c r="D25" s="7"/>
      <c r="E25" s="3"/>
      <c r="F25" s="4"/>
      <c r="G25" s="4"/>
      <c r="H25" s="4"/>
      <c r="I25" s="115"/>
      <c r="J25" s="119" t="str">
        <f t="shared" si="4"/>
        <v/>
      </c>
      <c r="K25" s="7"/>
    </row>
    <row r="26" spans="1:11" ht="18" customHeight="1" x14ac:dyDescent="0.2">
      <c r="A26" s="33" t="s">
        <v>30</v>
      </c>
      <c r="B26" s="10"/>
      <c r="C26" s="108">
        <f t="shared" si="3"/>
        <v>0</v>
      </c>
      <c r="D26" s="10"/>
      <c r="E26" s="3"/>
      <c r="F26" s="4"/>
      <c r="G26" s="4"/>
      <c r="H26" s="4"/>
      <c r="I26" s="115"/>
      <c r="J26" s="119" t="str">
        <f t="shared" si="4"/>
        <v/>
      </c>
      <c r="K26" s="7"/>
    </row>
    <row r="27" spans="1:11" ht="18" customHeight="1" x14ac:dyDescent="0.2">
      <c r="A27" s="33" t="s">
        <v>3</v>
      </c>
      <c r="B27" s="10"/>
      <c r="C27" s="108">
        <f t="shared" si="3"/>
        <v>0</v>
      </c>
      <c r="D27" s="10"/>
      <c r="E27" s="12"/>
      <c r="F27" s="9"/>
      <c r="G27" s="9"/>
      <c r="H27" s="9"/>
      <c r="I27" s="116"/>
      <c r="J27" s="119" t="str">
        <f t="shared" si="4"/>
        <v/>
      </c>
      <c r="K27" s="10"/>
    </row>
    <row r="28" spans="1:11" ht="21.75" customHeight="1" thickBot="1" x14ac:dyDescent="0.25">
      <c r="A28" s="42" t="s">
        <v>33</v>
      </c>
      <c r="B28" s="8"/>
      <c r="C28" s="109">
        <f t="shared" si="3"/>
        <v>0</v>
      </c>
      <c r="D28" s="8"/>
      <c r="E28" s="11"/>
      <c r="F28" s="5"/>
      <c r="G28" s="5"/>
      <c r="H28" s="5"/>
      <c r="I28" s="117"/>
      <c r="J28" s="120" t="str">
        <f t="shared" si="4"/>
        <v/>
      </c>
      <c r="K28" s="8"/>
    </row>
    <row r="29" spans="1:11" s="540" customFormat="1" ht="21.75" customHeight="1" thickBot="1" x14ac:dyDescent="0.25">
      <c r="A29" s="26" t="s">
        <v>253</v>
      </c>
      <c r="B29" s="538">
        <f>SUM(B8:B20,B22:B28)</f>
        <v>0</v>
      </c>
      <c r="C29" s="539">
        <f>SUM(C8:C20,C22:C28)</f>
        <v>0</v>
      </c>
      <c r="D29" s="538">
        <f>SUM(D8:D20,D22:D28)</f>
        <v>0</v>
      </c>
      <c r="E29" s="538">
        <f>SUM(E8:E20,E22:E28)</f>
        <v>0</v>
      </c>
      <c r="F29" s="538">
        <f>SUM(F8:F20,F22:F28)</f>
        <v>0</v>
      </c>
      <c r="G29" s="538">
        <f t="shared" ref="G29:H29" si="5">SUM(G8:G20,G22:G28)</f>
        <v>0</v>
      </c>
      <c r="H29" s="538">
        <f t="shared" si="5"/>
        <v>0</v>
      </c>
      <c r="I29" s="538">
        <f>SUM(I8:I20,I22:I28)</f>
        <v>0</v>
      </c>
      <c r="K29" s="538">
        <f>SUM(K8:K20,K22:K28)</f>
        <v>0</v>
      </c>
    </row>
    <row r="30" spans="1:11" ht="18" customHeight="1" x14ac:dyDescent="0.2">
      <c r="A30" s="29" t="s">
        <v>218</v>
      </c>
      <c r="B30" s="6"/>
      <c r="C30" s="107">
        <f t="shared" ref="C30:C39" si="6">E30+F30+G30+H30+I30</f>
        <v>0</v>
      </c>
      <c r="D30" s="6"/>
      <c r="E30" s="1"/>
      <c r="F30" s="2"/>
      <c r="G30" s="2"/>
      <c r="H30" s="2"/>
      <c r="I30" s="114"/>
      <c r="J30" s="118" t="str">
        <f t="shared" ref="J30:J39" si="7">IF(C30=0,"",IF(B30=0,1,0.83*((C30-H30-I30/2)/C30)+0.17*((B30-G30-H30-I30/2)/B30)))</f>
        <v/>
      </c>
      <c r="K30" s="6"/>
    </row>
    <row r="31" spans="1:11" ht="18" customHeight="1" x14ac:dyDescent="0.2">
      <c r="A31" s="30" t="s">
        <v>219</v>
      </c>
      <c r="B31" s="7"/>
      <c r="C31" s="108">
        <f t="shared" si="6"/>
        <v>0</v>
      </c>
      <c r="D31" s="7"/>
      <c r="E31" s="3"/>
      <c r="F31" s="4"/>
      <c r="G31" s="4"/>
      <c r="H31" s="4"/>
      <c r="I31" s="115"/>
      <c r="J31" s="119" t="str">
        <f t="shared" si="7"/>
        <v/>
      </c>
      <c r="K31" s="7"/>
    </row>
    <row r="32" spans="1:11" ht="18" customHeight="1" x14ac:dyDescent="0.2">
      <c r="A32" s="30" t="s">
        <v>220</v>
      </c>
      <c r="B32" s="7"/>
      <c r="C32" s="108">
        <f t="shared" si="6"/>
        <v>0</v>
      </c>
      <c r="D32" s="7"/>
      <c r="E32" s="3"/>
      <c r="F32" s="4"/>
      <c r="G32" s="4"/>
      <c r="H32" s="4"/>
      <c r="I32" s="115"/>
      <c r="J32" s="119" t="str">
        <f t="shared" si="7"/>
        <v/>
      </c>
      <c r="K32" s="7"/>
    </row>
    <row r="33" spans="1:11" ht="18" customHeight="1" x14ac:dyDescent="0.2">
      <c r="A33" s="30" t="s">
        <v>221</v>
      </c>
      <c r="B33" s="7"/>
      <c r="C33" s="108">
        <f t="shared" si="6"/>
        <v>0</v>
      </c>
      <c r="D33" s="7"/>
      <c r="E33" s="3"/>
      <c r="F33" s="4"/>
      <c r="G33" s="4"/>
      <c r="H33" s="4"/>
      <c r="I33" s="115"/>
      <c r="J33" s="119" t="str">
        <f t="shared" si="7"/>
        <v/>
      </c>
      <c r="K33" s="7"/>
    </row>
    <row r="34" spans="1:11" ht="18" customHeight="1" x14ac:dyDescent="0.2">
      <c r="A34" s="30" t="s">
        <v>222</v>
      </c>
      <c r="B34" s="7"/>
      <c r="C34" s="108">
        <f t="shared" si="6"/>
        <v>0</v>
      </c>
      <c r="D34" s="7"/>
      <c r="E34" s="3"/>
      <c r="F34" s="4"/>
      <c r="G34" s="4"/>
      <c r="H34" s="4"/>
      <c r="I34" s="115"/>
      <c r="J34" s="119" t="str">
        <f t="shared" si="7"/>
        <v/>
      </c>
      <c r="K34" s="7"/>
    </row>
    <row r="35" spans="1:11" ht="18" customHeight="1" x14ac:dyDescent="0.2">
      <c r="A35" s="536" t="s">
        <v>223</v>
      </c>
      <c r="B35" s="7"/>
      <c r="C35" s="537">
        <f t="shared" si="6"/>
        <v>0</v>
      </c>
      <c r="D35" s="7"/>
      <c r="E35" s="3"/>
      <c r="F35" s="4"/>
      <c r="G35" s="4"/>
      <c r="H35" s="4"/>
      <c r="I35" s="115"/>
      <c r="J35" s="119" t="str">
        <f t="shared" si="7"/>
        <v/>
      </c>
      <c r="K35" s="7"/>
    </row>
    <row r="36" spans="1:11" ht="18" customHeight="1" x14ac:dyDescent="0.2">
      <c r="A36" s="30" t="s">
        <v>224</v>
      </c>
      <c r="B36" s="7"/>
      <c r="C36" s="108">
        <f t="shared" si="6"/>
        <v>0</v>
      </c>
      <c r="D36" s="7"/>
      <c r="E36" s="3"/>
      <c r="F36" s="4"/>
      <c r="G36" s="4"/>
      <c r="H36" s="4"/>
      <c r="I36" s="115"/>
      <c r="J36" s="119" t="str">
        <f t="shared" si="7"/>
        <v/>
      </c>
      <c r="K36" s="7"/>
    </row>
    <row r="37" spans="1:11" ht="18" customHeight="1" x14ac:dyDescent="0.2">
      <c r="A37" s="30" t="s">
        <v>225</v>
      </c>
      <c r="B37" s="7"/>
      <c r="C37" s="108">
        <f t="shared" si="6"/>
        <v>0</v>
      </c>
      <c r="D37" s="7"/>
      <c r="E37" s="3"/>
      <c r="F37" s="4"/>
      <c r="G37" s="4"/>
      <c r="H37" s="4"/>
      <c r="I37" s="115"/>
      <c r="J37" s="119" t="str">
        <f t="shared" si="7"/>
        <v/>
      </c>
      <c r="K37" s="7"/>
    </row>
    <row r="38" spans="1:11" ht="18" customHeight="1" x14ac:dyDescent="0.2">
      <c r="A38" s="33" t="s">
        <v>226</v>
      </c>
      <c r="B38" s="10"/>
      <c r="C38" s="108">
        <f t="shared" si="6"/>
        <v>0</v>
      </c>
      <c r="D38" s="10"/>
      <c r="E38" s="12"/>
      <c r="F38" s="9"/>
      <c r="G38" s="9"/>
      <c r="H38" s="9"/>
      <c r="I38" s="116"/>
      <c r="J38" s="119" t="str">
        <f t="shared" si="7"/>
        <v/>
      </c>
      <c r="K38" s="10"/>
    </row>
    <row r="39" spans="1:11" ht="18" customHeight="1" thickBot="1" x14ac:dyDescent="0.25">
      <c r="A39" s="42" t="s">
        <v>33</v>
      </c>
      <c r="B39" s="8"/>
      <c r="C39" s="109">
        <f t="shared" si="6"/>
        <v>0</v>
      </c>
      <c r="D39" s="8"/>
      <c r="E39" s="11"/>
      <c r="F39" s="5"/>
      <c r="G39" s="5"/>
      <c r="H39" s="5"/>
      <c r="I39" s="117"/>
      <c r="J39" s="120" t="str">
        <f t="shared" si="7"/>
        <v/>
      </c>
      <c r="K39" s="8"/>
    </row>
    <row r="40" spans="1:11" ht="6.75" customHeight="1" thickBot="1" x14ac:dyDescent="0.25">
      <c r="A40" s="34"/>
      <c r="B40" s="22"/>
      <c r="C40" s="22"/>
      <c r="D40" s="22"/>
      <c r="E40" s="22"/>
      <c r="F40" s="22"/>
      <c r="G40" s="22"/>
      <c r="H40" s="22"/>
      <c r="I40" s="22"/>
      <c r="K40" s="22"/>
    </row>
    <row r="41" spans="1:11" ht="21.75" customHeight="1" thickBot="1" x14ac:dyDescent="0.3">
      <c r="A41" s="43" t="s">
        <v>23</v>
      </c>
      <c r="B41" s="275">
        <f t="shared" ref="B41:I41" si="8">SUM(B8:B20)+SUM(B22:B28)+SUM(B30:B39)</f>
        <v>0</v>
      </c>
      <c r="C41" s="112">
        <f t="shared" si="8"/>
        <v>0</v>
      </c>
      <c r="D41" s="44">
        <f t="shared" si="8"/>
        <v>0</v>
      </c>
      <c r="E41" s="45">
        <f t="shared" si="8"/>
        <v>0</v>
      </c>
      <c r="F41" s="35">
        <f t="shared" si="8"/>
        <v>0</v>
      </c>
      <c r="G41" s="35">
        <f t="shared" si="8"/>
        <v>0</v>
      </c>
      <c r="H41" s="35">
        <f t="shared" si="8"/>
        <v>0</v>
      </c>
      <c r="I41" s="111">
        <f t="shared" si="8"/>
        <v>0</v>
      </c>
      <c r="J41" s="506" t="str">
        <f>IF(C41=0,"",IF(B41=0,1,0.83*((C41-H41-I41/2)/C41)+0.17*((B41-G41-H41-I41/2)/B41)))</f>
        <v/>
      </c>
      <c r="K41" s="44">
        <f>SUM(K8:K20)+SUM(K22:K28)+SUM(K30:K39)</f>
        <v>0</v>
      </c>
    </row>
    <row r="42" spans="1:11" ht="14.25" customHeight="1" thickBot="1" x14ac:dyDescent="0.25">
      <c r="A42" s="270"/>
      <c r="B42" s="113"/>
      <c r="C42" s="113"/>
      <c r="D42" s="113"/>
      <c r="E42" s="113"/>
      <c r="F42" s="113"/>
      <c r="G42" s="113"/>
      <c r="H42" s="113"/>
      <c r="I42" s="113"/>
      <c r="J42" s="113"/>
      <c r="K42" s="113"/>
    </row>
    <row r="43" spans="1:11" ht="22.5" customHeight="1" thickBot="1" x14ac:dyDescent="0.3">
      <c r="A43" s="271" t="s">
        <v>273</v>
      </c>
      <c r="B43" s="507"/>
      <c r="C43" s="629" t="s">
        <v>184</v>
      </c>
      <c r="D43" s="629"/>
      <c r="E43" s="629"/>
      <c r="F43" s="629"/>
      <c r="G43" s="629"/>
      <c r="H43" s="629"/>
      <c r="I43" s="629"/>
      <c r="J43" s="629"/>
      <c r="K43" s="629"/>
    </row>
    <row r="44" spans="1:11" ht="24" customHeight="1" x14ac:dyDescent="0.2">
      <c r="A44" s="623" t="s">
        <v>278</v>
      </c>
      <c r="B44" s="623"/>
      <c r="C44" s="629"/>
      <c r="D44" s="629"/>
      <c r="E44" s="629"/>
      <c r="F44" s="629"/>
      <c r="G44" s="629"/>
      <c r="H44" s="629"/>
      <c r="I44" s="629"/>
      <c r="J44" s="629"/>
      <c r="K44" s="629"/>
    </row>
    <row r="45" spans="1:11" ht="24" customHeight="1" x14ac:dyDescent="0.2">
      <c r="A45" s="624"/>
      <c r="B45" s="624"/>
      <c r="C45" s="629"/>
      <c r="D45" s="629"/>
      <c r="E45" s="629"/>
      <c r="F45" s="629"/>
      <c r="G45" s="629"/>
      <c r="H45" s="629"/>
      <c r="I45" s="629"/>
      <c r="J45" s="629"/>
      <c r="K45" s="629"/>
    </row>
    <row r="46" spans="1:11" ht="24" customHeight="1" x14ac:dyDescent="0.2">
      <c r="A46" s="624"/>
      <c r="B46" s="624"/>
      <c r="C46" s="629"/>
      <c r="D46" s="629"/>
      <c r="E46" s="629"/>
      <c r="F46" s="629"/>
      <c r="G46" s="629"/>
      <c r="H46" s="629"/>
      <c r="I46" s="629"/>
      <c r="J46" s="629"/>
      <c r="K46" s="629"/>
    </row>
    <row r="47" spans="1:11" ht="24" customHeight="1" x14ac:dyDescent="0.2">
      <c r="A47" s="624"/>
      <c r="B47" s="624"/>
      <c r="C47" s="629"/>
      <c r="D47" s="629"/>
      <c r="E47" s="629"/>
      <c r="F47" s="629"/>
      <c r="G47" s="629"/>
      <c r="H47" s="629"/>
      <c r="I47" s="629"/>
      <c r="J47" s="629"/>
      <c r="K47" s="629"/>
    </row>
    <row r="48" spans="1:11" ht="24" customHeight="1" x14ac:dyDescent="0.2">
      <c r="A48" s="624"/>
      <c r="B48" s="624"/>
      <c r="C48" s="629"/>
      <c r="D48" s="629"/>
      <c r="E48" s="629"/>
      <c r="F48" s="629"/>
      <c r="G48" s="629"/>
      <c r="H48" s="629"/>
      <c r="I48" s="629"/>
      <c r="J48" s="629"/>
      <c r="K48" s="629"/>
    </row>
    <row r="49" spans="1:15" ht="14.25" customHeight="1" x14ac:dyDescent="0.2">
      <c r="A49" s="88"/>
      <c r="B49" s="272"/>
      <c r="C49" s="272"/>
      <c r="D49" s="272"/>
      <c r="E49" s="272"/>
      <c r="F49" s="272"/>
      <c r="G49" s="272"/>
      <c r="H49" s="272"/>
      <c r="I49" s="272"/>
      <c r="J49" s="113"/>
      <c r="K49" s="113"/>
    </row>
    <row r="50" spans="1:15" ht="14.25" customHeight="1" x14ac:dyDescent="0.2">
      <c r="A50" s="273"/>
      <c r="B50" s="272"/>
      <c r="C50" s="272"/>
      <c r="D50" s="272"/>
      <c r="E50" s="272"/>
      <c r="F50" s="272"/>
      <c r="G50" s="272"/>
      <c r="H50" s="272"/>
      <c r="I50" s="272"/>
      <c r="J50" s="113"/>
      <c r="K50" s="113"/>
    </row>
    <row r="51" spans="1:15" ht="14.25" customHeight="1" x14ac:dyDescent="0.2">
      <c r="A51" s="627" t="s">
        <v>252</v>
      </c>
      <c r="B51" s="627"/>
      <c r="C51" s="627"/>
      <c r="D51" s="627"/>
      <c r="E51" s="627"/>
      <c r="F51" s="627"/>
      <c r="G51" s="627"/>
      <c r="H51" s="627"/>
      <c r="I51" s="627"/>
      <c r="J51" s="627"/>
      <c r="K51" s="627"/>
    </row>
    <row r="52" spans="1:15" ht="14.25" customHeight="1" x14ac:dyDescent="0.2">
      <c r="A52" s="627"/>
      <c r="B52" s="627"/>
      <c r="C52" s="627"/>
      <c r="D52" s="627"/>
      <c r="E52" s="627"/>
      <c r="F52" s="627"/>
      <c r="G52" s="627"/>
      <c r="H52" s="627"/>
      <c r="I52" s="627"/>
      <c r="J52" s="627"/>
      <c r="K52" s="627"/>
    </row>
    <row r="53" spans="1:15" ht="14.25" customHeight="1" x14ac:dyDescent="0.2">
      <c r="A53" s="627"/>
      <c r="B53" s="627"/>
      <c r="C53" s="627"/>
      <c r="D53" s="627"/>
      <c r="E53" s="627"/>
      <c r="F53" s="627"/>
      <c r="G53" s="627"/>
      <c r="H53" s="627"/>
      <c r="I53" s="627"/>
      <c r="J53" s="627"/>
      <c r="K53" s="627"/>
    </row>
    <row r="54" spans="1:15" ht="25.5" customHeight="1" x14ac:dyDescent="0.2">
      <c r="A54" s="627"/>
      <c r="B54" s="627"/>
      <c r="C54" s="627"/>
      <c r="D54" s="627"/>
      <c r="E54" s="627"/>
      <c r="F54" s="627"/>
      <c r="G54" s="627"/>
      <c r="H54" s="627"/>
      <c r="I54" s="627"/>
      <c r="J54" s="627"/>
      <c r="K54" s="627"/>
    </row>
    <row r="55" spans="1:15" ht="14.25" customHeight="1" x14ac:dyDescent="0.2"/>
    <row r="56" spans="1:15" ht="14.25" customHeight="1" x14ac:dyDescent="0.2">
      <c r="A56" s="628" t="s">
        <v>272</v>
      </c>
      <c r="B56" s="628"/>
      <c r="C56" s="628"/>
      <c r="D56" s="628"/>
      <c r="E56" s="628"/>
      <c r="F56" s="628"/>
      <c r="G56" s="628"/>
      <c r="H56" s="628"/>
      <c r="I56" s="628"/>
      <c r="J56" s="628"/>
      <c r="K56" s="628"/>
    </row>
    <row r="57" spans="1:15" ht="14.25" customHeight="1" x14ac:dyDescent="0.2">
      <c r="A57" s="628"/>
      <c r="B57" s="628"/>
      <c r="C57" s="628"/>
      <c r="D57" s="628"/>
      <c r="E57" s="628"/>
      <c r="F57" s="628"/>
      <c r="G57" s="628"/>
      <c r="H57" s="628"/>
      <c r="I57" s="628"/>
      <c r="J57" s="628"/>
      <c r="K57" s="628"/>
    </row>
    <row r="58" spans="1:15" ht="14.25" customHeight="1" x14ac:dyDescent="0.2">
      <c r="A58" s="628"/>
      <c r="B58" s="628"/>
      <c r="C58" s="628"/>
      <c r="D58" s="628"/>
      <c r="E58" s="628"/>
      <c r="F58" s="628"/>
      <c r="G58" s="628"/>
      <c r="H58" s="628"/>
      <c r="I58" s="628"/>
      <c r="J58" s="628"/>
      <c r="K58" s="628"/>
    </row>
    <row r="59" spans="1:15" ht="14.25" customHeight="1" x14ac:dyDescent="0.2">
      <c r="A59" s="628"/>
      <c r="B59" s="628"/>
      <c r="C59" s="628"/>
      <c r="D59" s="628"/>
      <c r="E59" s="628"/>
      <c r="F59" s="628"/>
      <c r="G59" s="628"/>
      <c r="H59" s="628"/>
      <c r="I59" s="628"/>
      <c r="J59" s="628"/>
      <c r="K59" s="628"/>
    </row>
    <row r="60" spans="1:15" x14ac:dyDescent="0.2">
      <c r="A60" s="628"/>
      <c r="B60" s="628"/>
      <c r="C60" s="628"/>
      <c r="D60" s="628"/>
      <c r="E60" s="628"/>
      <c r="F60" s="628"/>
      <c r="G60" s="628"/>
      <c r="H60" s="628"/>
      <c r="I60" s="628"/>
      <c r="J60" s="628"/>
      <c r="K60" s="628"/>
    </row>
    <row r="61" spans="1:15" ht="2.25" customHeight="1" thickBot="1" x14ac:dyDescent="0.25">
      <c r="A61" s="628"/>
      <c r="B61" s="628"/>
      <c r="C61" s="628"/>
      <c r="D61" s="628"/>
      <c r="E61" s="628"/>
      <c r="F61" s="628"/>
      <c r="G61" s="628"/>
      <c r="H61" s="628"/>
      <c r="I61" s="628"/>
      <c r="J61" s="628"/>
      <c r="K61" s="628"/>
    </row>
    <row r="62" spans="1:15" ht="18.75" hidden="1" customHeight="1" thickBot="1" x14ac:dyDescent="0.3">
      <c r="A62" s="499" t="s">
        <v>217</v>
      </c>
      <c r="B62" s="500"/>
      <c r="C62" s="500"/>
      <c r="D62" s="501"/>
      <c r="E62" s="500"/>
      <c r="F62" s="500"/>
      <c r="G62" s="500"/>
      <c r="H62" s="500"/>
      <c r="I62" s="500"/>
      <c r="J62" s="502"/>
      <c r="K62" s="500"/>
      <c r="L62" s="503"/>
    </row>
    <row r="63" spans="1:15" ht="21.95" hidden="1" customHeight="1" thickBot="1" x14ac:dyDescent="0.3">
      <c r="A63" s="625" t="s">
        <v>205</v>
      </c>
      <c r="B63" s="626"/>
      <c r="C63" s="475">
        <f>SUM(C67:C81)</f>
        <v>0</v>
      </c>
      <c r="D63" s="475">
        <f>SUM(D67:D81)</f>
        <v>0</v>
      </c>
      <c r="E63" s="475">
        <f t="shared" ref="E63:J63" si="9">SUM(E67:E81)</f>
        <v>0</v>
      </c>
      <c r="F63" s="475">
        <f t="shared" si="9"/>
        <v>0</v>
      </c>
      <c r="G63" s="475">
        <f t="shared" si="9"/>
        <v>0</v>
      </c>
      <c r="H63" s="475">
        <f t="shared" si="9"/>
        <v>0</v>
      </c>
      <c r="I63" s="475">
        <f t="shared" si="9"/>
        <v>0</v>
      </c>
      <c r="J63" s="475">
        <f t="shared" si="9"/>
        <v>0</v>
      </c>
      <c r="K63" s="505"/>
      <c r="L63" s="475">
        <f>SUM(L67:L81)</f>
        <v>0</v>
      </c>
    </row>
    <row r="64" spans="1:15" ht="8.25" hidden="1" customHeight="1" thickBot="1" x14ac:dyDescent="0.25">
      <c r="B64" s="274"/>
      <c r="C64" s="274"/>
      <c r="D64" s="274"/>
      <c r="E64" s="274"/>
      <c r="F64" s="274"/>
      <c r="G64" s="274"/>
      <c r="H64" s="274"/>
      <c r="I64" s="274"/>
      <c r="J64" s="274"/>
      <c r="L64" s="274"/>
      <c r="O64" s="23" t="s">
        <v>119</v>
      </c>
    </row>
    <row r="65" spans="1:15" ht="116.25" hidden="1" customHeight="1" x14ac:dyDescent="0.2">
      <c r="A65" s="634" t="s">
        <v>214</v>
      </c>
      <c r="B65" s="635"/>
      <c r="C65" s="490" t="s">
        <v>83</v>
      </c>
      <c r="D65" s="489" t="s">
        <v>85</v>
      </c>
      <c r="E65" s="490" t="s">
        <v>206</v>
      </c>
      <c r="F65" s="516" t="s">
        <v>110</v>
      </c>
      <c r="G65" s="517" t="s">
        <v>111</v>
      </c>
      <c r="H65" s="517" t="s">
        <v>215</v>
      </c>
      <c r="I65" s="517" t="s">
        <v>112</v>
      </c>
      <c r="J65" s="518" t="s">
        <v>113</v>
      </c>
      <c r="K65" s="519" t="s">
        <v>82</v>
      </c>
      <c r="L65" s="490" t="s">
        <v>208</v>
      </c>
      <c r="M65" s="491" t="s">
        <v>209</v>
      </c>
      <c r="O65" s="23" t="s">
        <v>120</v>
      </c>
    </row>
    <row r="66" spans="1:15" s="498" customFormat="1" ht="18.75" hidden="1" customHeight="1" thickBot="1" x14ac:dyDescent="0.25">
      <c r="A66" s="636"/>
      <c r="B66" s="637"/>
      <c r="C66" s="492" t="s">
        <v>0</v>
      </c>
      <c r="D66" s="493" t="s">
        <v>86</v>
      </c>
      <c r="E66" s="492" t="s">
        <v>2</v>
      </c>
      <c r="F66" s="494" t="s">
        <v>7</v>
      </c>
      <c r="G66" s="495" t="s">
        <v>21</v>
      </c>
      <c r="H66" s="495" t="s">
        <v>22</v>
      </c>
      <c r="I66" s="495" t="s">
        <v>26</v>
      </c>
      <c r="J66" s="496" t="s">
        <v>87</v>
      </c>
      <c r="K66" s="520" t="s">
        <v>216</v>
      </c>
      <c r="L66" s="497" t="s">
        <v>100</v>
      </c>
      <c r="M66" s="497" t="s">
        <v>101</v>
      </c>
    </row>
    <row r="67" spans="1:15" hidden="1" x14ac:dyDescent="0.2">
      <c r="A67" s="630"/>
      <c r="B67" s="631"/>
      <c r="C67" s="521"/>
      <c r="D67" s="522">
        <f t="shared" ref="D67:D81" si="10">F67+G67+H67+I67+J67</f>
        <v>0</v>
      </c>
      <c r="E67" s="521"/>
      <c r="F67" s="523"/>
      <c r="G67" s="524"/>
      <c r="H67" s="524"/>
      <c r="I67" s="524"/>
      <c r="J67" s="525"/>
      <c r="K67" s="526" t="str">
        <f>IF(D67=0,"",IF(C67=0,1,0.83*((D67-I67-J67/2)/D67)+0.17*((C67-H67-I67-J67/2)/C67)))</f>
        <v/>
      </c>
      <c r="L67" s="527"/>
      <c r="M67" s="528" t="str">
        <f>IF(A67="","",IF(B67="Ocijenjen",IF(K67&gt;0.95,5,IF(K67&gt;0.9,4,IF(K67&gt;0.8,3,IF(K67&gt;0.7,2,IF(K67&gt;0.6,1,0))))),""))</f>
        <v/>
      </c>
      <c r="O67" s="226"/>
    </row>
    <row r="68" spans="1:15" hidden="1" x14ac:dyDescent="0.2">
      <c r="A68" s="619"/>
      <c r="B68" s="620"/>
      <c r="C68" s="477"/>
      <c r="D68" s="476">
        <f t="shared" si="10"/>
        <v>0</v>
      </c>
      <c r="E68" s="477"/>
      <c r="F68" s="529"/>
      <c r="G68" s="478"/>
      <c r="H68" s="478"/>
      <c r="I68" s="478"/>
      <c r="J68" s="530"/>
      <c r="K68" s="479" t="str">
        <f>IF(D68=0,"",IF(C68=0,1,0.83*((D68-I68-J68/2)/D68)+0.17*((C68-H68-I68-J68/2)/C68)))</f>
        <v/>
      </c>
      <c r="L68" s="531"/>
      <c r="M68" s="528" t="str">
        <f t="shared" ref="M68:M81" si="11">IF(A68="","",IF(B68="Ocijenjen",IF(K68&gt;0.95,5,IF(K68&gt;0.9,4,IF(K68&gt;0.8,3,IF(K68&gt;0.7,2,IF(K68&gt;0.6,1,0))))),""))</f>
        <v/>
      </c>
      <c r="O68" s="226"/>
    </row>
    <row r="69" spans="1:15" hidden="1" x14ac:dyDescent="0.2">
      <c r="A69" s="619"/>
      <c r="B69" s="620"/>
      <c r="C69" s="477"/>
      <c r="D69" s="476">
        <f t="shared" si="10"/>
        <v>0</v>
      </c>
      <c r="E69" s="477"/>
      <c r="F69" s="529"/>
      <c r="G69" s="478"/>
      <c r="H69" s="478"/>
      <c r="I69" s="478"/>
      <c r="J69" s="530"/>
      <c r="K69" s="479" t="str">
        <f t="shared" ref="K69:K81" si="12">IF(D69=0,"",IF(C69=0,1,0.83*((D69-I69-J69/2)/D69)+0.17*((C69-H69-I69-J69/2)/C69)))</f>
        <v/>
      </c>
      <c r="L69" s="531"/>
      <c r="M69" s="528" t="str">
        <f t="shared" si="11"/>
        <v/>
      </c>
    </row>
    <row r="70" spans="1:15" hidden="1" x14ac:dyDescent="0.2">
      <c r="A70" s="619"/>
      <c r="B70" s="620"/>
      <c r="C70" s="477"/>
      <c r="D70" s="476">
        <f t="shared" si="10"/>
        <v>0</v>
      </c>
      <c r="E70" s="477"/>
      <c r="F70" s="529"/>
      <c r="G70" s="478"/>
      <c r="H70" s="478"/>
      <c r="I70" s="478"/>
      <c r="J70" s="530"/>
      <c r="K70" s="479" t="str">
        <f t="shared" si="12"/>
        <v/>
      </c>
      <c r="L70" s="531"/>
      <c r="M70" s="528" t="str">
        <f t="shared" si="11"/>
        <v/>
      </c>
    </row>
    <row r="71" spans="1:15" hidden="1" x14ac:dyDescent="0.2">
      <c r="A71" s="619"/>
      <c r="B71" s="620"/>
      <c r="C71" s="477"/>
      <c r="D71" s="476">
        <f t="shared" si="10"/>
        <v>0</v>
      </c>
      <c r="E71" s="477"/>
      <c r="F71" s="529"/>
      <c r="G71" s="478"/>
      <c r="H71" s="478"/>
      <c r="I71" s="478"/>
      <c r="J71" s="530"/>
      <c r="K71" s="479" t="str">
        <f t="shared" si="12"/>
        <v/>
      </c>
      <c r="L71" s="531"/>
      <c r="M71" s="528" t="str">
        <f t="shared" si="11"/>
        <v/>
      </c>
    </row>
    <row r="72" spans="1:15" hidden="1" x14ac:dyDescent="0.2">
      <c r="A72" s="619"/>
      <c r="B72" s="620"/>
      <c r="C72" s="477"/>
      <c r="D72" s="476">
        <f t="shared" si="10"/>
        <v>0</v>
      </c>
      <c r="E72" s="477"/>
      <c r="F72" s="529"/>
      <c r="G72" s="478"/>
      <c r="H72" s="478"/>
      <c r="I72" s="478"/>
      <c r="J72" s="530"/>
      <c r="K72" s="479" t="str">
        <f t="shared" si="12"/>
        <v/>
      </c>
      <c r="L72" s="531"/>
      <c r="M72" s="528" t="str">
        <f t="shared" si="11"/>
        <v/>
      </c>
    </row>
    <row r="73" spans="1:15" hidden="1" x14ac:dyDescent="0.2">
      <c r="A73" s="619"/>
      <c r="B73" s="620"/>
      <c r="C73" s="477"/>
      <c r="D73" s="476">
        <f t="shared" si="10"/>
        <v>0</v>
      </c>
      <c r="E73" s="477"/>
      <c r="F73" s="529"/>
      <c r="G73" s="478"/>
      <c r="H73" s="478"/>
      <c r="I73" s="478"/>
      <c r="J73" s="530"/>
      <c r="K73" s="479" t="str">
        <f t="shared" si="12"/>
        <v/>
      </c>
      <c r="L73" s="531"/>
      <c r="M73" s="528" t="str">
        <f t="shared" si="11"/>
        <v/>
      </c>
    </row>
    <row r="74" spans="1:15" hidden="1" x14ac:dyDescent="0.2">
      <c r="A74" s="619"/>
      <c r="B74" s="620"/>
      <c r="C74" s="477"/>
      <c r="D74" s="476">
        <f t="shared" si="10"/>
        <v>0</v>
      </c>
      <c r="E74" s="477"/>
      <c r="F74" s="529"/>
      <c r="G74" s="478"/>
      <c r="H74" s="478"/>
      <c r="I74" s="478"/>
      <c r="J74" s="530"/>
      <c r="K74" s="479" t="str">
        <f t="shared" si="12"/>
        <v/>
      </c>
      <c r="L74" s="531"/>
      <c r="M74" s="528" t="str">
        <f t="shared" si="11"/>
        <v/>
      </c>
    </row>
    <row r="75" spans="1:15" hidden="1" x14ac:dyDescent="0.2">
      <c r="A75" s="619"/>
      <c r="B75" s="620"/>
      <c r="C75" s="477"/>
      <c r="D75" s="476">
        <f t="shared" si="10"/>
        <v>0</v>
      </c>
      <c r="E75" s="477"/>
      <c r="F75" s="529"/>
      <c r="G75" s="478"/>
      <c r="H75" s="478"/>
      <c r="I75" s="478"/>
      <c r="J75" s="530"/>
      <c r="K75" s="479" t="str">
        <f t="shared" si="12"/>
        <v/>
      </c>
      <c r="L75" s="531"/>
      <c r="M75" s="528" t="str">
        <f t="shared" si="11"/>
        <v/>
      </c>
    </row>
    <row r="76" spans="1:15" hidden="1" x14ac:dyDescent="0.2">
      <c r="A76" s="619"/>
      <c r="B76" s="620"/>
      <c r="C76" s="477"/>
      <c r="D76" s="476">
        <f t="shared" si="10"/>
        <v>0</v>
      </c>
      <c r="E76" s="477"/>
      <c r="F76" s="529"/>
      <c r="G76" s="478"/>
      <c r="H76" s="478"/>
      <c r="I76" s="478"/>
      <c r="J76" s="530"/>
      <c r="K76" s="479" t="str">
        <f t="shared" si="12"/>
        <v/>
      </c>
      <c r="L76" s="531"/>
      <c r="M76" s="528" t="str">
        <f t="shared" si="11"/>
        <v/>
      </c>
    </row>
    <row r="77" spans="1:15" hidden="1" x14ac:dyDescent="0.2">
      <c r="A77" s="619"/>
      <c r="B77" s="620"/>
      <c r="C77" s="477"/>
      <c r="D77" s="476">
        <f t="shared" si="10"/>
        <v>0</v>
      </c>
      <c r="E77" s="477"/>
      <c r="F77" s="529"/>
      <c r="G77" s="478"/>
      <c r="H77" s="478"/>
      <c r="I77" s="478"/>
      <c r="J77" s="530"/>
      <c r="K77" s="479" t="str">
        <f t="shared" si="12"/>
        <v/>
      </c>
      <c r="L77" s="531"/>
      <c r="M77" s="528" t="str">
        <f t="shared" si="11"/>
        <v/>
      </c>
    </row>
    <row r="78" spans="1:15" hidden="1" x14ac:dyDescent="0.2">
      <c r="A78" s="619"/>
      <c r="B78" s="620"/>
      <c r="C78" s="477"/>
      <c r="D78" s="476">
        <f t="shared" si="10"/>
        <v>0</v>
      </c>
      <c r="E78" s="477"/>
      <c r="F78" s="529"/>
      <c r="G78" s="478"/>
      <c r="H78" s="478"/>
      <c r="I78" s="478"/>
      <c r="J78" s="530"/>
      <c r="K78" s="479" t="str">
        <f t="shared" si="12"/>
        <v/>
      </c>
      <c r="L78" s="531"/>
      <c r="M78" s="528" t="str">
        <f t="shared" si="11"/>
        <v/>
      </c>
    </row>
    <row r="79" spans="1:15" hidden="1" x14ac:dyDescent="0.2">
      <c r="A79" s="619"/>
      <c r="B79" s="620"/>
      <c r="C79" s="477"/>
      <c r="D79" s="476">
        <f t="shared" si="10"/>
        <v>0</v>
      </c>
      <c r="E79" s="477"/>
      <c r="F79" s="529"/>
      <c r="G79" s="478"/>
      <c r="H79" s="478"/>
      <c r="I79" s="478"/>
      <c r="J79" s="530"/>
      <c r="K79" s="479" t="str">
        <f t="shared" si="12"/>
        <v/>
      </c>
      <c r="L79" s="531"/>
      <c r="M79" s="528" t="str">
        <f t="shared" si="11"/>
        <v/>
      </c>
    </row>
    <row r="80" spans="1:15" hidden="1" x14ac:dyDescent="0.2">
      <c r="A80" s="619"/>
      <c r="B80" s="620"/>
      <c r="C80" s="477"/>
      <c r="D80" s="476">
        <f t="shared" si="10"/>
        <v>0</v>
      </c>
      <c r="E80" s="477"/>
      <c r="F80" s="529"/>
      <c r="G80" s="478"/>
      <c r="H80" s="478"/>
      <c r="I80" s="478"/>
      <c r="J80" s="530"/>
      <c r="K80" s="479" t="str">
        <f t="shared" si="12"/>
        <v/>
      </c>
      <c r="L80" s="531"/>
      <c r="M80" s="528" t="str">
        <f t="shared" si="11"/>
        <v/>
      </c>
    </row>
    <row r="81" spans="1:13" ht="13.5" hidden="1" thickBot="1" x14ac:dyDescent="0.25">
      <c r="A81" s="632"/>
      <c r="B81" s="633"/>
      <c r="C81" s="481"/>
      <c r="D81" s="480">
        <f t="shared" si="10"/>
        <v>0</v>
      </c>
      <c r="E81" s="481"/>
      <c r="F81" s="532"/>
      <c r="G81" s="482"/>
      <c r="H81" s="482"/>
      <c r="I81" s="482"/>
      <c r="J81" s="533"/>
      <c r="K81" s="483" t="str">
        <f t="shared" si="12"/>
        <v/>
      </c>
      <c r="L81" s="534"/>
      <c r="M81" s="535" t="str">
        <f t="shared" si="11"/>
        <v/>
      </c>
    </row>
    <row r="82" spans="1:13" ht="48.75" customHeight="1" x14ac:dyDescent="0.2">
      <c r="A82" s="655" t="s">
        <v>254</v>
      </c>
      <c r="B82" s="655"/>
      <c r="C82" s="655"/>
      <c r="D82" s="655"/>
      <c r="E82" s="655"/>
      <c r="F82" s="655"/>
      <c r="G82" s="655"/>
      <c r="H82" s="655"/>
      <c r="I82" s="655"/>
      <c r="J82" s="655"/>
      <c r="K82" s="655"/>
    </row>
    <row r="83" spans="1:13" ht="105.75" customHeight="1" x14ac:dyDescent="0.2">
      <c r="B83" s="274"/>
      <c r="C83" s="274"/>
      <c r="D83" s="274"/>
      <c r="E83" s="274"/>
      <c r="F83" s="274"/>
      <c r="G83" s="274"/>
      <c r="H83" s="274"/>
      <c r="I83" s="274"/>
    </row>
    <row r="84" spans="1:13" ht="105.75" customHeight="1" x14ac:dyDescent="0.2">
      <c r="A84" s="621"/>
      <c r="B84" s="622"/>
      <c r="C84" s="622"/>
      <c r="D84" s="622"/>
      <c r="E84" s="622"/>
      <c r="F84" s="622"/>
      <c r="G84" s="622"/>
      <c r="H84" s="622"/>
      <c r="I84" s="622"/>
      <c r="J84" s="622"/>
      <c r="K84" s="622"/>
      <c r="L84" s="622"/>
    </row>
    <row r="85" spans="1:13" ht="22.5" customHeight="1" x14ac:dyDescent="0.2">
      <c r="A85" s="484"/>
      <c r="B85" s="485"/>
      <c r="C85" s="485"/>
      <c r="D85" s="485"/>
      <c r="E85" s="485"/>
      <c r="F85" s="485"/>
      <c r="G85" s="485"/>
      <c r="H85" s="485"/>
      <c r="I85" s="485"/>
      <c r="J85" s="486"/>
      <c r="K85" s="486"/>
      <c r="L85" s="486"/>
    </row>
    <row r="86" spans="1:13" ht="27.75" customHeight="1" x14ac:dyDescent="0.2">
      <c r="A86" s="484"/>
      <c r="B86" s="485"/>
      <c r="C86" s="485"/>
      <c r="D86" s="485"/>
      <c r="E86" s="485"/>
      <c r="F86" s="485"/>
      <c r="G86" s="485"/>
      <c r="H86" s="485"/>
      <c r="I86" s="485"/>
      <c r="J86" s="486"/>
      <c r="K86" s="486"/>
      <c r="L86" s="486"/>
    </row>
    <row r="87" spans="1:13" x14ac:dyDescent="0.2">
      <c r="B87" s="274"/>
      <c r="C87" s="274"/>
      <c r="D87" s="274"/>
      <c r="E87" s="274"/>
      <c r="F87" s="274"/>
      <c r="G87" s="274"/>
      <c r="H87" s="274"/>
      <c r="I87" s="274"/>
    </row>
    <row r="91" spans="1:13" x14ac:dyDescent="0.2">
      <c r="F91" s="87" t="s">
        <v>227</v>
      </c>
    </row>
  </sheetData>
  <sheetProtection algorithmName="SHA-512" hashValue="DCnKfNfBS7eaSDrVOpczicrbLvSbls1Poh0hiMRKHjLbrd9+tywsoGNixtDTsu+/JrK1Rj0U39drEeWhuam+4w==" saltValue="XrUbRKY/VrlqowpyYscNRA==" spinCount="100000" sheet="1" objects="1" scenarios="1"/>
  <mergeCells count="34">
    <mergeCell ref="A71:B71"/>
    <mergeCell ref="A72:B72"/>
    <mergeCell ref="A77:B77"/>
    <mergeCell ref="A78:B78"/>
    <mergeCell ref="A82:K82"/>
    <mergeCell ref="A79:B79"/>
    <mergeCell ref="A76:B76"/>
    <mergeCell ref="K4:K5"/>
    <mergeCell ref="H4:H5"/>
    <mergeCell ref="J4:J5"/>
    <mergeCell ref="A4:A6"/>
    <mergeCell ref="D4:D5"/>
    <mergeCell ref="I4:I5"/>
    <mergeCell ref="E4:E5"/>
    <mergeCell ref="F4:F5"/>
    <mergeCell ref="B4:B5"/>
    <mergeCell ref="G4:G5"/>
    <mergeCell ref="C4:C5"/>
    <mergeCell ref="A70:B70"/>
    <mergeCell ref="A73:B73"/>
    <mergeCell ref="A74:B74"/>
    <mergeCell ref="A84:L84"/>
    <mergeCell ref="A44:B48"/>
    <mergeCell ref="A63:B63"/>
    <mergeCell ref="A51:K54"/>
    <mergeCell ref="A56:K61"/>
    <mergeCell ref="C43:K48"/>
    <mergeCell ref="A67:B67"/>
    <mergeCell ref="A68:B68"/>
    <mergeCell ref="A69:B69"/>
    <mergeCell ref="A80:B80"/>
    <mergeCell ref="A81:B81"/>
    <mergeCell ref="A65:B66"/>
    <mergeCell ref="A75:B75"/>
  </mergeCells>
  <phoneticPr fontId="7" type="noConversion"/>
  <conditionalFormatting sqref="B41">
    <cfRule type="expression" dxfId="21" priority="31">
      <formula>$B$41-$B$43&gt;$B$41*0.2</formula>
    </cfRule>
    <cfRule type="expression" dxfId="20" priority="32">
      <formula>$B$43-$B$41&gt;$B$41*0.2</formula>
    </cfRule>
  </conditionalFormatting>
  <conditionalFormatting sqref="C63">
    <cfRule type="expression" dxfId="19" priority="10">
      <formula>$C$63&lt;&gt;$B$29</formula>
    </cfRule>
  </conditionalFormatting>
  <conditionalFormatting sqref="D63">
    <cfRule type="expression" dxfId="18" priority="9">
      <formula>$D$63&lt;&gt;$C$29</formula>
    </cfRule>
  </conditionalFormatting>
  <conditionalFormatting sqref="E63">
    <cfRule type="expression" dxfId="17" priority="8">
      <formula>$E$63&lt;&gt;$D$29</formula>
    </cfRule>
  </conditionalFormatting>
  <conditionalFormatting sqref="F63">
    <cfRule type="expression" dxfId="16" priority="7">
      <formula>$F$63&lt;&gt;$E$29</formula>
    </cfRule>
  </conditionalFormatting>
  <conditionalFormatting sqref="G63">
    <cfRule type="expression" dxfId="15" priority="6">
      <formula>$G$63&lt;&gt;$F$29</formula>
    </cfRule>
  </conditionalFormatting>
  <conditionalFormatting sqref="H63">
    <cfRule type="expression" dxfId="14" priority="5">
      <formula>$H$63&lt;&gt;$G$29</formula>
    </cfRule>
  </conditionalFormatting>
  <conditionalFormatting sqref="I63">
    <cfRule type="expression" dxfId="13" priority="4">
      <formula>$I$63&lt;&gt;$H$29</formula>
    </cfRule>
  </conditionalFormatting>
  <conditionalFormatting sqref="J63">
    <cfRule type="expression" dxfId="12" priority="3">
      <formula>$J$63&lt;&gt;$I$29</formula>
    </cfRule>
  </conditionalFormatting>
  <conditionalFormatting sqref="L63">
    <cfRule type="expression" dxfId="11" priority="1">
      <formula>$L$63&lt;&gt;$K$29</formula>
    </cfRule>
  </conditionalFormatting>
  <pageMargins left="0.69" right="0.48" top="0.45" bottom="0.38" header="0.45" footer="0.41"/>
  <pageSetup scale="44" orientation="landscape" horizontalDpi="4294967294" verticalDpi="4294967294"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indexed="34"/>
  </sheetPr>
  <dimension ref="A1:K52"/>
  <sheetViews>
    <sheetView topLeftCell="A4" workbookViewId="0">
      <selection activeCell="K22" sqref="K22"/>
    </sheetView>
  </sheetViews>
  <sheetFormatPr defaultRowHeight="12.75" x14ac:dyDescent="0.2"/>
  <cols>
    <col min="1" max="1" width="11.7109375" customWidth="1"/>
    <col min="3" max="4" width="13" customWidth="1"/>
    <col min="5" max="5" width="12.5703125" customWidth="1"/>
    <col min="6" max="6" width="11.28515625" customWidth="1"/>
    <col min="7" max="8" width="13.42578125" customWidth="1"/>
    <col min="9" max="9" width="11.7109375" customWidth="1"/>
    <col min="10" max="11" width="12.28515625" customWidth="1"/>
  </cols>
  <sheetData>
    <row r="1" spans="1:11" x14ac:dyDescent="0.2">
      <c r="A1" s="17" t="s">
        <v>36</v>
      </c>
      <c r="B1" s="17" t="s">
        <v>37</v>
      </c>
      <c r="C1" s="17" t="s">
        <v>38</v>
      </c>
      <c r="D1" s="17" t="s">
        <v>79</v>
      </c>
      <c r="E1" s="17" t="s">
        <v>39</v>
      </c>
      <c r="F1" s="17" t="s">
        <v>40</v>
      </c>
      <c r="G1" s="17" t="s">
        <v>41</v>
      </c>
      <c r="H1" s="17" t="s">
        <v>80</v>
      </c>
      <c r="I1" s="17" t="s">
        <v>42</v>
      </c>
      <c r="J1" s="17" t="s">
        <v>81</v>
      </c>
      <c r="K1" s="99" t="s">
        <v>212</v>
      </c>
    </row>
    <row r="2" spans="1:11" x14ac:dyDescent="0.2">
      <c r="A2" s="279">
        <f>+'Tabela I'!$J$2</f>
        <v>114</v>
      </c>
      <c r="B2" s="279">
        <f>+'Tabela I'!$J$1</f>
        <v>2024</v>
      </c>
      <c r="C2" s="13">
        <v>11</v>
      </c>
      <c r="D2" s="18">
        <f>'Tabela II'!B8</f>
        <v>0</v>
      </c>
      <c r="E2" s="18">
        <f>'Tabela II'!D8</f>
        <v>0</v>
      </c>
      <c r="F2" s="18">
        <f>'Tabela II'!E8</f>
        <v>0</v>
      </c>
      <c r="G2" s="18">
        <f>'Tabela II'!F8</f>
        <v>0</v>
      </c>
      <c r="H2" s="18">
        <f>'Tabela II'!G8</f>
        <v>0</v>
      </c>
      <c r="I2" s="18">
        <f>'Tabela II'!H8</f>
        <v>0</v>
      </c>
      <c r="J2" s="18">
        <f>'Tabela II'!I8</f>
        <v>0</v>
      </c>
      <c r="K2" s="18">
        <f>'Tabela II'!K8</f>
        <v>0</v>
      </c>
    </row>
    <row r="3" spans="1:11" x14ac:dyDescent="0.2">
      <c r="A3" s="279">
        <f>+'Tabela I'!$J$2</f>
        <v>114</v>
      </c>
      <c r="B3" s="279">
        <f>+'Tabela I'!$J$1</f>
        <v>2024</v>
      </c>
      <c r="C3" s="13">
        <v>13</v>
      </c>
      <c r="D3" s="18">
        <f>'Tabela II'!B9</f>
        <v>0</v>
      </c>
      <c r="E3" s="18">
        <f>'Tabela II'!D9</f>
        <v>0</v>
      </c>
      <c r="F3" s="18">
        <f>'Tabela II'!E9</f>
        <v>0</v>
      </c>
      <c r="G3" s="18">
        <f>'Tabela II'!F9</f>
        <v>0</v>
      </c>
      <c r="H3" s="18">
        <f>'Tabela II'!G9</f>
        <v>0</v>
      </c>
      <c r="I3" s="18">
        <f>'Tabela II'!H9</f>
        <v>0</v>
      </c>
      <c r="J3" s="18">
        <f>'Tabela II'!I9</f>
        <v>0</v>
      </c>
      <c r="K3" s="18">
        <f>'Tabela II'!K9</f>
        <v>0</v>
      </c>
    </row>
    <row r="4" spans="1:11" x14ac:dyDescent="0.2">
      <c r="A4" s="279">
        <f>+'Tabela I'!$J$2</f>
        <v>114</v>
      </c>
      <c r="B4" s="279">
        <f>+'Tabela I'!$J$1</f>
        <v>2024</v>
      </c>
      <c r="C4" s="14">
        <v>12</v>
      </c>
      <c r="D4" s="18">
        <f>'Tabela II'!B10</f>
        <v>0</v>
      </c>
      <c r="E4" s="18">
        <f>'Tabela II'!D10</f>
        <v>0</v>
      </c>
      <c r="F4" s="18">
        <f>'Tabela II'!E10</f>
        <v>0</v>
      </c>
      <c r="G4" s="18">
        <f>'Tabela II'!F10</f>
        <v>0</v>
      </c>
      <c r="H4" s="18">
        <f>'Tabela II'!G10</f>
        <v>0</v>
      </c>
      <c r="I4" s="18">
        <f>'Tabela II'!H10</f>
        <v>0</v>
      </c>
      <c r="J4" s="18">
        <f>'Tabela II'!I10</f>
        <v>0</v>
      </c>
      <c r="K4" s="18">
        <f>'Tabela II'!K10</f>
        <v>0</v>
      </c>
    </row>
    <row r="5" spans="1:11" s="512" customFormat="1" x14ac:dyDescent="0.2">
      <c r="A5" s="510">
        <f>+'Tabela I'!$J$2</f>
        <v>114</v>
      </c>
      <c r="B5" s="510">
        <f>+'Tabela I'!$J$1</f>
        <v>2024</v>
      </c>
      <c r="C5" s="14">
        <v>14</v>
      </c>
      <c r="D5" s="511">
        <f>'Tabela II'!B11</f>
        <v>0</v>
      </c>
      <c r="E5" s="511">
        <f>'Tabela II'!D11</f>
        <v>0</v>
      </c>
      <c r="F5" s="511">
        <f>'Tabela II'!E11</f>
        <v>0</v>
      </c>
      <c r="G5" s="511">
        <f>'Tabela II'!F11</f>
        <v>0</v>
      </c>
      <c r="H5" s="511">
        <f>'Tabela II'!G11</f>
        <v>0</v>
      </c>
      <c r="I5" s="511">
        <f>'Tabela II'!H11</f>
        <v>0</v>
      </c>
      <c r="J5" s="511">
        <f>'Tabela II'!I11</f>
        <v>0</v>
      </c>
      <c r="K5" s="511">
        <f>'Tabela II'!K11</f>
        <v>0</v>
      </c>
    </row>
    <row r="6" spans="1:11" x14ac:dyDescent="0.2">
      <c r="A6" s="279">
        <f>+'Tabela I'!$J$2</f>
        <v>114</v>
      </c>
      <c r="B6" s="279">
        <f>+'Tabela I'!$J$1</f>
        <v>2024</v>
      </c>
      <c r="C6" s="13">
        <v>16</v>
      </c>
      <c r="D6" s="18">
        <f>'Tabela II'!B12</f>
        <v>0</v>
      </c>
      <c r="E6" s="18">
        <f>'Tabela II'!D12</f>
        <v>0</v>
      </c>
      <c r="F6" s="18">
        <f>'Tabela II'!E12</f>
        <v>0</v>
      </c>
      <c r="G6" s="18">
        <f>'Tabela II'!F12</f>
        <v>0</v>
      </c>
      <c r="H6" s="18">
        <f>'Tabela II'!G12</f>
        <v>0</v>
      </c>
      <c r="I6" s="18">
        <f>'Tabela II'!H12</f>
        <v>0</v>
      </c>
      <c r="J6" s="18">
        <f>'Tabela II'!I12</f>
        <v>0</v>
      </c>
      <c r="K6" s="18">
        <f>'Tabela II'!K12</f>
        <v>0</v>
      </c>
    </row>
    <row r="7" spans="1:11" x14ac:dyDescent="0.2">
      <c r="A7" s="279">
        <f>+'Tabela I'!$J$2</f>
        <v>114</v>
      </c>
      <c r="B7" s="279">
        <f>+'Tabela I'!$J$1</f>
        <v>2024</v>
      </c>
      <c r="C7" s="15">
        <v>80</v>
      </c>
      <c r="D7" s="18">
        <f>'Tabela II'!B13</f>
        <v>0</v>
      </c>
      <c r="E7" s="18">
        <f>'Tabela II'!D13</f>
        <v>0</v>
      </c>
      <c r="F7" s="18">
        <f>'Tabela II'!E13</f>
        <v>0</v>
      </c>
      <c r="G7" s="18">
        <f>'Tabela II'!F13</f>
        <v>0</v>
      </c>
      <c r="H7" s="18">
        <f>'Tabela II'!G13</f>
        <v>0</v>
      </c>
      <c r="I7" s="18">
        <f>'Tabela II'!H13</f>
        <v>0</v>
      </c>
      <c r="J7" s="18">
        <f>'Tabela II'!I13</f>
        <v>0</v>
      </c>
      <c r="K7" s="18">
        <f>'Tabela II'!K13</f>
        <v>0</v>
      </c>
    </row>
    <row r="8" spans="1:11" x14ac:dyDescent="0.2">
      <c r="A8" s="279">
        <f>+'Tabela I'!$J$2</f>
        <v>114</v>
      </c>
      <c r="B8" s="279">
        <f>+'Tabela I'!$J$1</f>
        <v>2024</v>
      </c>
      <c r="C8" s="15">
        <v>18</v>
      </c>
      <c r="D8" s="18">
        <f>'Tabela II'!B14</f>
        <v>0</v>
      </c>
      <c r="E8" s="18">
        <f>'Tabela II'!D14</f>
        <v>0</v>
      </c>
      <c r="F8" s="18">
        <f>'Tabela II'!E14</f>
        <v>0</v>
      </c>
      <c r="G8" s="18">
        <f>'Tabela II'!F14</f>
        <v>0</v>
      </c>
      <c r="H8" s="18">
        <f>'Tabela II'!G14</f>
        <v>0</v>
      </c>
      <c r="I8" s="18">
        <f>'Tabela II'!H14</f>
        <v>0</v>
      </c>
      <c r="J8" s="18">
        <f>'Tabela II'!I14</f>
        <v>0</v>
      </c>
      <c r="K8" s="18">
        <f>'Tabela II'!K14</f>
        <v>0</v>
      </c>
    </row>
    <row r="9" spans="1:11" x14ac:dyDescent="0.2">
      <c r="A9" s="279">
        <f>+'Tabela I'!$J$2</f>
        <v>114</v>
      </c>
      <c r="B9" s="279">
        <f>+'Tabela I'!$J$1</f>
        <v>2024</v>
      </c>
      <c r="C9" s="15">
        <v>15</v>
      </c>
      <c r="D9" s="18">
        <f>'Tabela II'!B15</f>
        <v>0</v>
      </c>
      <c r="E9" s="18">
        <f>'Tabela II'!D15</f>
        <v>0</v>
      </c>
      <c r="F9" s="18">
        <f>'Tabela II'!E15</f>
        <v>0</v>
      </c>
      <c r="G9" s="18">
        <f>'Tabela II'!F15</f>
        <v>0</v>
      </c>
      <c r="H9" s="18">
        <f>'Tabela II'!G15</f>
        <v>0</v>
      </c>
      <c r="I9" s="18">
        <f>'Tabela II'!H15</f>
        <v>0</v>
      </c>
      <c r="J9" s="18">
        <f>'Tabela II'!I15</f>
        <v>0</v>
      </c>
      <c r="K9" s="18">
        <f>'Tabela II'!K15</f>
        <v>0</v>
      </c>
    </row>
    <row r="10" spans="1:11" x14ac:dyDescent="0.2">
      <c r="A10" s="279">
        <f>+'Tabela I'!$J$2</f>
        <v>114</v>
      </c>
      <c r="B10" s="279">
        <f>+'Tabela I'!$J$1</f>
        <v>2024</v>
      </c>
      <c r="C10" s="15">
        <v>82</v>
      </c>
      <c r="D10" s="18">
        <f>'Tabela II'!B16</f>
        <v>0</v>
      </c>
      <c r="E10" s="18">
        <f>'Tabela II'!D16</f>
        <v>0</v>
      </c>
      <c r="F10" s="18">
        <f>'Tabela II'!E16</f>
        <v>0</v>
      </c>
      <c r="G10" s="18">
        <f>'Tabela II'!F16</f>
        <v>0</v>
      </c>
      <c r="H10" s="18">
        <f>'Tabela II'!G16</f>
        <v>0</v>
      </c>
      <c r="I10" s="18">
        <f>'Tabela II'!H16</f>
        <v>0</v>
      </c>
      <c r="J10" s="18">
        <f>'Tabela II'!I16</f>
        <v>0</v>
      </c>
      <c r="K10" s="18">
        <f>'Tabela II'!K16</f>
        <v>0</v>
      </c>
    </row>
    <row r="11" spans="1:11" x14ac:dyDescent="0.2">
      <c r="A11" s="279">
        <f>+'Tabela I'!$J$2</f>
        <v>114</v>
      </c>
      <c r="B11" s="279">
        <f>+'Tabela I'!$J$1</f>
        <v>2024</v>
      </c>
      <c r="C11" s="15">
        <v>83</v>
      </c>
      <c r="D11" s="18">
        <f>'Tabela II'!B17</f>
        <v>0</v>
      </c>
      <c r="E11" s="18">
        <f>'Tabela II'!D17</f>
        <v>0</v>
      </c>
      <c r="F11" s="18">
        <f>'Tabela II'!E17</f>
        <v>0</v>
      </c>
      <c r="G11" s="18">
        <f>'Tabela II'!F17</f>
        <v>0</v>
      </c>
      <c r="H11" s="18">
        <f>'Tabela II'!G17</f>
        <v>0</v>
      </c>
      <c r="I11" s="18">
        <f>'Tabela II'!H17</f>
        <v>0</v>
      </c>
      <c r="J11" s="18">
        <f>'Tabela II'!I17</f>
        <v>0</v>
      </c>
      <c r="K11" s="18">
        <f>'Tabela II'!K17</f>
        <v>0</v>
      </c>
    </row>
    <row r="12" spans="1:11" x14ac:dyDescent="0.2">
      <c r="A12" s="279">
        <f>+'Tabela I'!$J$2</f>
        <v>114</v>
      </c>
      <c r="B12" s="279">
        <f>+'Tabela I'!$J$1</f>
        <v>2024</v>
      </c>
      <c r="C12" s="13">
        <v>84</v>
      </c>
      <c r="D12" s="18">
        <f>'Tabela II'!B18</f>
        <v>0</v>
      </c>
      <c r="E12" s="18">
        <f>'Tabela II'!D18</f>
        <v>0</v>
      </c>
      <c r="F12" s="18">
        <f>'Tabela II'!E18</f>
        <v>0</v>
      </c>
      <c r="G12" s="18">
        <f>'Tabela II'!F18</f>
        <v>0</v>
      </c>
      <c r="H12" s="18">
        <f>'Tabela II'!G18</f>
        <v>0</v>
      </c>
      <c r="I12" s="18">
        <f>'Tabela II'!H18</f>
        <v>0</v>
      </c>
      <c r="J12" s="18">
        <f>'Tabela II'!I18</f>
        <v>0</v>
      </c>
      <c r="K12" s="18">
        <f>'Tabela II'!K18</f>
        <v>0</v>
      </c>
    </row>
    <row r="13" spans="1:11" x14ac:dyDescent="0.2">
      <c r="A13" s="279">
        <f>+'Tabela I'!$J$2</f>
        <v>114</v>
      </c>
      <c r="B13" s="279">
        <f>+'Tabela I'!$J$1</f>
        <v>2024</v>
      </c>
      <c r="C13" s="13">
        <v>17</v>
      </c>
      <c r="D13" s="18">
        <f>'Tabela II'!B19</f>
        <v>0</v>
      </c>
      <c r="E13" s="18">
        <f>'Tabela II'!D19</f>
        <v>0</v>
      </c>
      <c r="F13" s="18">
        <f>'Tabela II'!E19</f>
        <v>0</v>
      </c>
      <c r="G13" s="18">
        <f>'Tabela II'!F19</f>
        <v>0</v>
      </c>
      <c r="H13" s="18">
        <f>'Tabela II'!G19</f>
        <v>0</v>
      </c>
      <c r="I13" s="18">
        <f>'Tabela II'!H19</f>
        <v>0</v>
      </c>
      <c r="J13" s="18">
        <f>'Tabela II'!I19</f>
        <v>0</v>
      </c>
      <c r="K13" s="18">
        <f>'Tabela II'!K19</f>
        <v>0</v>
      </c>
    </row>
    <row r="14" spans="1:11" x14ac:dyDescent="0.2">
      <c r="A14" s="279">
        <f>+'Tabela I'!$J$2</f>
        <v>114</v>
      </c>
      <c r="B14" s="279">
        <f>+'Tabela I'!$J$1</f>
        <v>2024</v>
      </c>
      <c r="C14" s="13">
        <v>19</v>
      </c>
      <c r="D14" s="18">
        <f>'Tabela II'!B20</f>
        <v>0</v>
      </c>
      <c r="E14" s="18">
        <f>'Tabela II'!D20</f>
        <v>0</v>
      </c>
      <c r="F14" s="18">
        <f>'Tabela II'!E20</f>
        <v>0</v>
      </c>
      <c r="G14" s="18">
        <f>'Tabela II'!F20</f>
        <v>0</v>
      </c>
      <c r="H14" s="18">
        <f>'Tabela II'!G20</f>
        <v>0</v>
      </c>
      <c r="I14" s="18">
        <f>'Tabela II'!H20</f>
        <v>0</v>
      </c>
      <c r="J14" s="18">
        <f>'Tabela II'!I20</f>
        <v>0</v>
      </c>
      <c r="K14" s="18">
        <f>'Tabela II'!K20</f>
        <v>0</v>
      </c>
    </row>
    <row r="15" spans="1:11" x14ac:dyDescent="0.2">
      <c r="A15" s="279">
        <f>+'Tabela I'!$J$2</f>
        <v>114</v>
      </c>
      <c r="B15" s="279">
        <f>+'Tabela I'!$J$1</f>
        <v>2024</v>
      </c>
      <c r="C15" s="13">
        <v>52</v>
      </c>
      <c r="D15" s="18">
        <f>'Tabela II'!B22</f>
        <v>0</v>
      </c>
      <c r="E15" s="18">
        <f>'Tabela II'!D22</f>
        <v>0</v>
      </c>
      <c r="F15" s="18">
        <f>'Tabela II'!E22</f>
        <v>0</v>
      </c>
      <c r="G15" s="18">
        <f>'Tabela II'!F22</f>
        <v>0</v>
      </c>
      <c r="H15" s="18">
        <f>'Tabela II'!G22</f>
        <v>0</v>
      </c>
      <c r="I15" s="18">
        <f>'Tabela II'!H22</f>
        <v>0</v>
      </c>
      <c r="J15" s="18">
        <f>'Tabela II'!I22</f>
        <v>0</v>
      </c>
      <c r="K15" s="18">
        <f>'Tabela II'!K22</f>
        <v>0</v>
      </c>
    </row>
    <row r="16" spans="1:11" x14ac:dyDescent="0.2">
      <c r="A16" s="279">
        <f>+'Tabela I'!$J$2</f>
        <v>114</v>
      </c>
      <c r="B16" s="279">
        <f>+'Tabela I'!$J$1</f>
        <v>2024</v>
      </c>
      <c r="C16" s="13">
        <v>85</v>
      </c>
      <c r="D16" s="18">
        <f>'Tabela II'!B23</f>
        <v>0</v>
      </c>
      <c r="E16" s="18">
        <f>'Tabela II'!D23</f>
        <v>0</v>
      </c>
      <c r="F16" s="18">
        <f>'Tabela II'!E23</f>
        <v>0</v>
      </c>
      <c r="G16" s="18">
        <f>'Tabela II'!F23</f>
        <v>0</v>
      </c>
      <c r="H16" s="18">
        <f>'Tabela II'!G23</f>
        <v>0</v>
      </c>
      <c r="I16" s="18">
        <f>'Tabela II'!H23</f>
        <v>0</v>
      </c>
      <c r="J16" s="18">
        <f>'Tabela II'!I23</f>
        <v>0</v>
      </c>
      <c r="K16" s="18">
        <f>'Tabela II'!K23</f>
        <v>0</v>
      </c>
    </row>
    <row r="17" spans="1:11" x14ac:dyDescent="0.2">
      <c r="A17" s="279">
        <f>+'Tabela I'!$J$2</f>
        <v>114</v>
      </c>
      <c r="B17" s="279">
        <f>+'Tabela I'!$J$1</f>
        <v>2024</v>
      </c>
      <c r="C17" s="13">
        <v>86</v>
      </c>
      <c r="D17" s="18">
        <f>'Tabela II'!B24</f>
        <v>0</v>
      </c>
      <c r="E17" s="18">
        <f>'Tabela II'!D24</f>
        <v>0</v>
      </c>
      <c r="F17" s="18">
        <f>'Tabela II'!E24</f>
        <v>0</v>
      </c>
      <c r="G17" s="18">
        <f>'Tabela II'!F24</f>
        <v>0</v>
      </c>
      <c r="H17" s="18">
        <f>'Tabela II'!G24</f>
        <v>0</v>
      </c>
      <c r="I17" s="18">
        <f>'Tabela II'!H24</f>
        <v>0</v>
      </c>
      <c r="J17" s="18">
        <f>'Tabela II'!I24</f>
        <v>0</v>
      </c>
      <c r="K17" s="18">
        <f>'Tabela II'!K24</f>
        <v>0</v>
      </c>
    </row>
    <row r="18" spans="1:11" x14ac:dyDescent="0.2">
      <c r="A18" s="279">
        <f>+'Tabela I'!$J$2</f>
        <v>114</v>
      </c>
      <c r="B18" s="279">
        <f>+'Tabela I'!$J$1</f>
        <v>2024</v>
      </c>
      <c r="C18" s="13">
        <v>87</v>
      </c>
      <c r="D18" s="18">
        <f>'Tabela II'!B25</f>
        <v>0</v>
      </c>
      <c r="E18" s="18">
        <f>'Tabela II'!D25</f>
        <v>0</v>
      </c>
      <c r="F18" s="18">
        <f>'Tabela II'!E25</f>
        <v>0</v>
      </c>
      <c r="G18" s="18">
        <f>'Tabela II'!F25</f>
        <v>0</v>
      </c>
      <c r="H18" s="18">
        <f>'Tabela II'!G25</f>
        <v>0</v>
      </c>
      <c r="I18" s="18">
        <f>'Tabela II'!H25</f>
        <v>0</v>
      </c>
      <c r="J18" s="18">
        <f>'Tabela II'!I25</f>
        <v>0</v>
      </c>
      <c r="K18" s="18">
        <f>'Tabela II'!K25</f>
        <v>0</v>
      </c>
    </row>
    <row r="19" spans="1:11" x14ac:dyDescent="0.2">
      <c r="A19" s="279">
        <f>+'Tabela I'!$J$2</f>
        <v>114</v>
      </c>
      <c r="B19" s="279">
        <f>+'Tabela I'!$J$1</f>
        <v>2024</v>
      </c>
      <c r="C19" s="13">
        <v>88</v>
      </c>
      <c r="D19" s="18">
        <f>'Tabela II'!B26</f>
        <v>0</v>
      </c>
      <c r="E19" s="18">
        <f>'Tabela II'!D26</f>
        <v>0</v>
      </c>
      <c r="F19" s="18">
        <f>'Tabela II'!E26</f>
        <v>0</v>
      </c>
      <c r="G19" s="18">
        <f>'Tabela II'!F26</f>
        <v>0</v>
      </c>
      <c r="H19" s="18">
        <f>'Tabela II'!G26</f>
        <v>0</v>
      </c>
      <c r="I19" s="18">
        <f>'Tabela II'!H26</f>
        <v>0</v>
      </c>
      <c r="J19" s="18">
        <f>'Tabela II'!I26</f>
        <v>0</v>
      </c>
      <c r="K19" s="18">
        <f>'Tabela II'!K26</f>
        <v>0</v>
      </c>
    </row>
    <row r="20" spans="1:11" x14ac:dyDescent="0.2">
      <c r="A20" s="279">
        <f>+'Tabela I'!$J$2</f>
        <v>114</v>
      </c>
      <c r="B20" s="279">
        <f>+'Tabela I'!$J$1</f>
        <v>2024</v>
      </c>
      <c r="C20" s="13">
        <v>113</v>
      </c>
      <c r="D20" s="18">
        <f>'Tabela II'!B27</f>
        <v>0</v>
      </c>
      <c r="E20" s="18">
        <f>'Tabela II'!D27</f>
        <v>0</v>
      </c>
      <c r="F20" s="18">
        <f>'Tabela II'!E27</f>
        <v>0</v>
      </c>
      <c r="G20" s="18">
        <f>'Tabela II'!F27</f>
        <v>0</v>
      </c>
      <c r="H20" s="18">
        <f>'Tabela II'!G27</f>
        <v>0</v>
      </c>
      <c r="I20" s="18">
        <f>'Tabela II'!H27</f>
        <v>0</v>
      </c>
      <c r="J20" s="18">
        <f>'Tabela II'!I27</f>
        <v>0</v>
      </c>
      <c r="K20" s="18">
        <f>'Tabela II'!K27</f>
        <v>0</v>
      </c>
    </row>
    <row r="21" spans="1:11" x14ac:dyDescent="0.2">
      <c r="A21" s="279">
        <f>+'Tabela I'!$J$2</f>
        <v>114</v>
      </c>
      <c r="B21" s="279">
        <f>+'Tabela I'!$J$1</f>
        <v>2024</v>
      </c>
      <c r="C21" s="16">
        <v>56</v>
      </c>
      <c r="D21" s="18">
        <f>'Tabela II'!B28</f>
        <v>0</v>
      </c>
      <c r="E21" s="18">
        <f>'Tabela II'!D28</f>
        <v>0</v>
      </c>
      <c r="F21" s="18">
        <f>'Tabela II'!E28</f>
        <v>0</v>
      </c>
      <c r="G21" s="18">
        <f>'Tabela II'!F28</f>
        <v>0</v>
      </c>
      <c r="H21" s="18">
        <f>'Tabela II'!G28</f>
        <v>0</v>
      </c>
      <c r="I21" s="18">
        <f>'Tabela II'!H28</f>
        <v>0</v>
      </c>
      <c r="J21" s="18">
        <f>'Tabela II'!I28</f>
        <v>0</v>
      </c>
      <c r="K21" s="18">
        <f>'Tabela II'!K28</f>
        <v>0</v>
      </c>
    </row>
    <row r="22" spans="1:11" x14ac:dyDescent="0.2">
      <c r="A22" s="279">
        <f>+'Tabela I'!$J$2</f>
        <v>114</v>
      </c>
      <c r="B22" s="279">
        <f>+'Tabela I'!$J$1</f>
        <v>2024</v>
      </c>
      <c r="C22" s="16">
        <v>89</v>
      </c>
      <c r="D22" s="18">
        <f>+'Tabela II'!B30</f>
        <v>0</v>
      </c>
      <c r="E22" s="18">
        <f>+'Tabela II'!D30</f>
        <v>0</v>
      </c>
      <c r="F22" s="18">
        <f>+'Tabela II'!E30</f>
        <v>0</v>
      </c>
      <c r="G22" s="18">
        <f>+'Tabela II'!F30</f>
        <v>0</v>
      </c>
      <c r="H22" s="18">
        <f>+'Tabela II'!G30</f>
        <v>0</v>
      </c>
      <c r="I22" s="18">
        <f>+'Tabela II'!H30</f>
        <v>0</v>
      </c>
      <c r="J22" s="18">
        <f>+'Tabela II'!I30</f>
        <v>0</v>
      </c>
      <c r="K22" s="18">
        <f>+'Tabela II'!K30</f>
        <v>0</v>
      </c>
    </row>
    <row r="23" spans="1:11" x14ac:dyDescent="0.2">
      <c r="A23" s="279">
        <f>+'Tabela I'!$J$2</f>
        <v>114</v>
      </c>
      <c r="B23" s="279">
        <f>+'Tabela I'!$J$1</f>
        <v>2024</v>
      </c>
      <c r="C23" s="16">
        <v>53</v>
      </c>
      <c r="D23" s="18">
        <f>+'Tabela II'!B31</f>
        <v>0</v>
      </c>
      <c r="E23" s="18">
        <f>+'Tabela II'!D31</f>
        <v>0</v>
      </c>
      <c r="F23" s="18">
        <f>+'Tabela II'!E31</f>
        <v>0</v>
      </c>
      <c r="G23" s="18">
        <f>+'Tabela II'!F31</f>
        <v>0</v>
      </c>
      <c r="H23" s="18">
        <f>+'Tabela II'!G31</f>
        <v>0</v>
      </c>
      <c r="I23" s="18">
        <f>+'Tabela II'!H31</f>
        <v>0</v>
      </c>
      <c r="J23" s="18">
        <f>+'Tabela II'!I31</f>
        <v>0</v>
      </c>
      <c r="K23" s="18">
        <f>+'Tabela II'!K31</f>
        <v>0</v>
      </c>
    </row>
    <row r="24" spans="1:11" x14ac:dyDescent="0.2">
      <c r="A24" s="279">
        <f>+'Tabela I'!$J$2</f>
        <v>114</v>
      </c>
      <c r="B24" s="279">
        <f>+'Tabela I'!$J$1</f>
        <v>2024</v>
      </c>
      <c r="C24" s="16">
        <v>34</v>
      </c>
      <c r="D24" s="18">
        <f>+'Tabela II'!B32</f>
        <v>0</v>
      </c>
      <c r="E24" s="18">
        <f>+'Tabela II'!D32</f>
        <v>0</v>
      </c>
      <c r="F24" s="18">
        <f>+'Tabela II'!E32</f>
        <v>0</v>
      </c>
      <c r="G24" s="18">
        <f>+'Tabela II'!F32</f>
        <v>0</v>
      </c>
      <c r="H24" s="18">
        <f>+'Tabela II'!G32</f>
        <v>0</v>
      </c>
      <c r="I24" s="18">
        <f>+'Tabela II'!H32</f>
        <v>0</v>
      </c>
      <c r="J24" s="18">
        <f>+'Tabela II'!I32</f>
        <v>0</v>
      </c>
      <c r="K24" s="18">
        <f>+'Tabela II'!K32</f>
        <v>0</v>
      </c>
    </row>
    <row r="25" spans="1:11" x14ac:dyDescent="0.2">
      <c r="A25" s="279">
        <f>+'Tabela I'!$J$2</f>
        <v>114</v>
      </c>
      <c r="B25" s="279">
        <f>+'Tabela I'!$J$1</f>
        <v>2024</v>
      </c>
      <c r="C25" s="16">
        <v>35</v>
      </c>
      <c r="D25" s="18">
        <f>+'Tabela II'!B33</f>
        <v>0</v>
      </c>
      <c r="E25" s="18">
        <f>+'Tabela II'!D33</f>
        <v>0</v>
      </c>
      <c r="F25" s="18">
        <f>+'Tabela II'!E33</f>
        <v>0</v>
      </c>
      <c r="G25" s="18">
        <f>+'Tabela II'!F33</f>
        <v>0</v>
      </c>
      <c r="H25" s="18">
        <f>+'Tabela II'!G33</f>
        <v>0</v>
      </c>
      <c r="I25" s="18">
        <f>+'Tabela II'!H33</f>
        <v>0</v>
      </c>
      <c r="J25" s="18">
        <f>+'Tabela II'!I33</f>
        <v>0</v>
      </c>
      <c r="K25" s="18">
        <f>+'Tabela II'!K33</f>
        <v>0</v>
      </c>
    </row>
    <row r="26" spans="1:11" x14ac:dyDescent="0.2">
      <c r="A26" s="279">
        <f>+'Tabela I'!$J$2</f>
        <v>114</v>
      </c>
      <c r="B26" s="279">
        <f>+'Tabela I'!$J$1</f>
        <v>2024</v>
      </c>
      <c r="C26" s="16">
        <v>66</v>
      </c>
      <c r="D26" s="18">
        <f>+'Tabela II'!B34</f>
        <v>0</v>
      </c>
      <c r="E26" s="18">
        <f>+'Tabela II'!D34</f>
        <v>0</v>
      </c>
      <c r="F26" s="18">
        <f>+'Tabela II'!E34</f>
        <v>0</v>
      </c>
      <c r="G26" s="18">
        <f>+'Tabela II'!F34</f>
        <v>0</v>
      </c>
      <c r="H26" s="18">
        <f>+'Tabela II'!G34</f>
        <v>0</v>
      </c>
      <c r="I26" s="18">
        <f>+'Tabela II'!H34</f>
        <v>0</v>
      </c>
      <c r="J26" s="18">
        <f>+'Tabela II'!I34</f>
        <v>0</v>
      </c>
      <c r="K26" s="18">
        <f>+'Tabela II'!K34</f>
        <v>0</v>
      </c>
    </row>
    <row r="27" spans="1:11" x14ac:dyDescent="0.2">
      <c r="A27" s="279">
        <f>+'Tabela I'!$J$2</f>
        <v>114</v>
      </c>
      <c r="B27" s="279">
        <f>+'Tabela I'!$J$1</f>
        <v>2024</v>
      </c>
      <c r="C27" s="541">
        <v>67</v>
      </c>
      <c r="D27" s="18">
        <f>+'Tabela II'!B35</f>
        <v>0</v>
      </c>
      <c r="E27" s="18">
        <f>+'Tabela II'!D35</f>
        <v>0</v>
      </c>
      <c r="F27" s="18">
        <f>+'Tabela II'!E35</f>
        <v>0</v>
      </c>
      <c r="G27" s="18">
        <f>+'Tabela II'!F35</f>
        <v>0</v>
      </c>
      <c r="H27" s="18">
        <f>+'Tabela II'!G35</f>
        <v>0</v>
      </c>
      <c r="I27" s="18">
        <f>+'Tabela II'!H35</f>
        <v>0</v>
      </c>
      <c r="J27" s="18">
        <f>+'Tabela II'!I35</f>
        <v>0</v>
      </c>
      <c r="K27" s="18">
        <f>+'Tabela II'!K35</f>
        <v>0</v>
      </c>
    </row>
    <row r="28" spans="1:11" x14ac:dyDescent="0.2">
      <c r="A28" s="279">
        <f>+'Tabela I'!$J$2</f>
        <v>114</v>
      </c>
      <c r="B28" s="279">
        <f>+'Tabela I'!$J$1</f>
        <v>2024</v>
      </c>
      <c r="C28" s="16">
        <v>38</v>
      </c>
      <c r="D28" s="18">
        <f>+'Tabela II'!B36</f>
        <v>0</v>
      </c>
      <c r="E28" s="18">
        <f>+'Tabela II'!D36</f>
        <v>0</v>
      </c>
      <c r="F28" s="18">
        <f>+'Tabela II'!E36</f>
        <v>0</v>
      </c>
      <c r="G28" s="18">
        <f>+'Tabela II'!F36</f>
        <v>0</v>
      </c>
      <c r="H28" s="18">
        <f>+'Tabela II'!G36</f>
        <v>0</v>
      </c>
      <c r="I28" s="18">
        <f>+'Tabela II'!H36</f>
        <v>0</v>
      </c>
      <c r="J28" s="18">
        <f>+'Tabela II'!I36</f>
        <v>0</v>
      </c>
      <c r="K28" s="18">
        <f>+'Tabela II'!K36</f>
        <v>0</v>
      </c>
    </row>
    <row r="29" spans="1:11" x14ac:dyDescent="0.2">
      <c r="A29" s="279">
        <f>+'Tabela I'!$J$2</f>
        <v>114</v>
      </c>
      <c r="B29" s="279">
        <f>+'Tabela I'!$J$1</f>
        <v>2024</v>
      </c>
      <c r="C29" s="16">
        <v>149</v>
      </c>
      <c r="D29" s="18">
        <f>+'Tabela II'!B37</f>
        <v>0</v>
      </c>
      <c r="E29" s="18">
        <f>+'Tabela II'!D37</f>
        <v>0</v>
      </c>
      <c r="F29" s="18">
        <f>+'Tabela II'!E37</f>
        <v>0</v>
      </c>
      <c r="G29" s="18">
        <f>+'Tabela II'!F37</f>
        <v>0</v>
      </c>
      <c r="H29" s="18">
        <f>+'Tabela II'!G37</f>
        <v>0</v>
      </c>
      <c r="I29" s="18">
        <f>+'Tabela II'!H37</f>
        <v>0</v>
      </c>
      <c r="J29" s="18">
        <f>+'Tabela II'!I37</f>
        <v>0</v>
      </c>
      <c r="K29" s="18">
        <f>+'Tabela II'!K37</f>
        <v>0</v>
      </c>
    </row>
    <row r="30" spans="1:11" x14ac:dyDescent="0.2">
      <c r="A30" s="279">
        <f>+'Tabela I'!$J$2</f>
        <v>114</v>
      </c>
      <c r="B30" s="279">
        <f>+'Tabela I'!$J$1</f>
        <v>2024</v>
      </c>
      <c r="C30" s="16">
        <v>40</v>
      </c>
      <c r="D30" s="18">
        <f>+'Tabela II'!B38</f>
        <v>0</v>
      </c>
      <c r="E30" s="18">
        <f>+'Tabela II'!D38</f>
        <v>0</v>
      </c>
      <c r="F30" s="18">
        <f>+'Tabela II'!E38</f>
        <v>0</v>
      </c>
      <c r="G30" s="18">
        <f>+'Tabela II'!F38</f>
        <v>0</v>
      </c>
      <c r="H30" s="18">
        <f>+'Tabela II'!G38</f>
        <v>0</v>
      </c>
      <c r="I30" s="18">
        <f>+'Tabela II'!H38</f>
        <v>0</v>
      </c>
      <c r="J30" s="18">
        <f>+'Tabela II'!I38</f>
        <v>0</v>
      </c>
      <c r="K30" s="18">
        <f>+'Tabela II'!K38</f>
        <v>0</v>
      </c>
    </row>
    <row r="31" spans="1:11" x14ac:dyDescent="0.2">
      <c r="A31" s="279">
        <f>+'Tabela I'!$J$2</f>
        <v>114</v>
      </c>
      <c r="B31" s="279">
        <f>+'Tabela I'!$J$1</f>
        <v>2024</v>
      </c>
      <c r="C31" s="16">
        <v>118</v>
      </c>
      <c r="D31" s="18">
        <f>+'Tabela II'!B39</f>
        <v>0</v>
      </c>
      <c r="E31" s="18">
        <f>+'Tabela II'!D39</f>
        <v>0</v>
      </c>
      <c r="F31" s="18">
        <f>+'Tabela II'!E39</f>
        <v>0</v>
      </c>
      <c r="G31" s="18">
        <f>+'Tabela II'!F39</f>
        <v>0</v>
      </c>
      <c r="H31" s="18">
        <f>+'Tabela II'!G39</f>
        <v>0</v>
      </c>
      <c r="I31" s="18">
        <f>+'Tabela II'!H39</f>
        <v>0</v>
      </c>
      <c r="J31" s="18">
        <f>+'Tabela II'!I39</f>
        <v>0</v>
      </c>
      <c r="K31" s="18">
        <f>+'Tabela II'!K39</f>
        <v>0</v>
      </c>
    </row>
    <row r="32" spans="1:11" x14ac:dyDescent="0.2">
      <c r="D32">
        <f>SUM(D2:D31)</f>
        <v>0</v>
      </c>
      <c r="E32">
        <f t="shared" ref="E32:K32" si="0">SUM(E2:E31)</f>
        <v>0</v>
      </c>
      <c r="F32">
        <f t="shared" si="0"/>
        <v>0</v>
      </c>
      <c r="G32">
        <f t="shared" si="0"/>
        <v>0</v>
      </c>
      <c r="H32">
        <f t="shared" si="0"/>
        <v>0</v>
      </c>
      <c r="I32">
        <f t="shared" si="0"/>
        <v>0</v>
      </c>
      <c r="J32">
        <f t="shared" si="0"/>
        <v>0</v>
      </c>
      <c r="K32">
        <f t="shared" si="0"/>
        <v>0</v>
      </c>
    </row>
    <row r="35" spans="1:11" x14ac:dyDescent="0.2">
      <c r="A35" s="99" t="s">
        <v>36</v>
      </c>
      <c r="B35" s="99" t="s">
        <v>37</v>
      </c>
      <c r="C35" s="99" t="s">
        <v>154</v>
      </c>
      <c r="D35" s="99" t="s">
        <v>79</v>
      </c>
      <c r="E35" s="99" t="s">
        <v>39</v>
      </c>
      <c r="F35" s="99" t="s">
        <v>40</v>
      </c>
      <c r="G35" s="99" t="s">
        <v>41</v>
      </c>
      <c r="H35" s="99" t="s">
        <v>80</v>
      </c>
      <c r="I35" s="99" t="s">
        <v>42</v>
      </c>
      <c r="J35" s="99" t="s">
        <v>81</v>
      </c>
      <c r="K35" s="99" t="s">
        <v>212</v>
      </c>
    </row>
    <row r="36" spans="1:11" x14ac:dyDescent="0.2">
      <c r="A36" s="279">
        <f>+'Tabela I'!$J$2</f>
        <v>114</v>
      </c>
      <c r="B36" s="279">
        <f>+'Tabela I'!$J$1</f>
        <v>2024</v>
      </c>
      <c r="C36" s="488">
        <f>+'Tabela II'!A67</f>
        <v>0</v>
      </c>
      <c r="D36" s="488">
        <f>+'Tabela II'!C67</f>
        <v>0</v>
      </c>
      <c r="E36" s="488">
        <f>+'Tabela II'!E67</f>
        <v>0</v>
      </c>
      <c r="F36" s="488">
        <f>+'Tabela II'!F67</f>
        <v>0</v>
      </c>
      <c r="G36" s="488">
        <f>+'Tabela II'!G67</f>
        <v>0</v>
      </c>
      <c r="H36" s="488">
        <f>+'Tabela II'!H67</f>
        <v>0</v>
      </c>
      <c r="I36" s="488">
        <f>+'Tabela II'!I67</f>
        <v>0</v>
      </c>
      <c r="J36" s="488">
        <f>+'Tabela II'!J67</f>
        <v>0</v>
      </c>
      <c r="K36" s="488">
        <f>+'Tabela II'!L67</f>
        <v>0</v>
      </c>
    </row>
    <row r="37" spans="1:11" x14ac:dyDescent="0.2">
      <c r="A37" s="279">
        <f>+'Tabela I'!$J$2</f>
        <v>114</v>
      </c>
      <c r="B37" s="279">
        <f>+'Tabela I'!$J$1</f>
        <v>2024</v>
      </c>
      <c r="C37" s="488">
        <f>+'Tabela II'!A68</f>
        <v>0</v>
      </c>
      <c r="D37" s="488">
        <f>+'Tabela II'!C68</f>
        <v>0</v>
      </c>
      <c r="E37" s="488">
        <f>+'Tabela II'!E68</f>
        <v>0</v>
      </c>
      <c r="F37" s="488">
        <f>+'Tabela II'!F68</f>
        <v>0</v>
      </c>
      <c r="G37" s="488">
        <f>+'Tabela II'!G68</f>
        <v>0</v>
      </c>
      <c r="H37" s="488">
        <f>+'Tabela II'!H68</f>
        <v>0</v>
      </c>
      <c r="I37" s="488">
        <f>+'Tabela II'!I68</f>
        <v>0</v>
      </c>
      <c r="J37" s="488">
        <f>+'Tabela II'!J68</f>
        <v>0</v>
      </c>
      <c r="K37" s="488">
        <f>+'Tabela II'!L68</f>
        <v>0</v>
      </c>
    </row>
    <row r="38" spans="1:11" x14ac:dyDescent="0.2">
      <c r="A38" s="279">
        <f>+'Tabela I'!$J$2</f>
        <v>114</v>
      </c>
      <c r="B38" s="279">
        <f>+'Tabela I'!$J$1</f>
        <v>2024</v>
      </c>
      <c r="C38" s="488">
        <f>+'Tabela II'!A69</f>
        <v>0</v>
      </c>
      <c r="D38" s="488">
        <f>+'Tabela II'!C69</f>
        <v>0</v>
      </c>
      <c r="E38" s="488">
        <f>+'Tabela II'!E69</f>
        <v>0</v>
      </c>
      <c r="F38" s="488">
        <f>+'Tabela II'!F69</f>
        <v>0</v>
      </c>
      <c r="G38" s="488">
        <f>+'Tabela II'!G69</f>
        <v>0</v>
      </c>
      <c r="H38" s="488">
        <f>+'Tabela II'!H69</f>
        <v>0</v>
      </c>
      <c r="I38" s="488">
        <f>+'Tabela II'!I69</f>
        <v>0</v>
      </c>
      <c r="J38" s="488">
        <f>+'Tabela II'!J69</f>
        <v>0</v>
      </c>
      <c r="K38" s="488">
        <f>+'Tabela II'!L69</f>
        <v>0</v>
      </c>
    </row>
    <row r="39" spans="1:11" x14ac:dyDescent="0.2">
      <c r="A39" s="279">
        <f>+'Tabela I'!$J$2</f>
        <v>114</v>
      </c>
      <c r="B39" s="279">
        <f>+'Tabela I'!$J$1</f>
        <v>2024</v>
      </c>
      <c r="C39" s="488">
        <f>+'Tabela II'!A70</f>
        <v>0</v>
      </c>
      <c r="D39" s="488">
        <f>+'Tabela II'!C70</f>
        <v>0</v>
      </c>
      <c r="E39" s="488">
        <f>+'Tabela II'!E70</f>
        <v>0</v>
      </c>
      <c r="F39" s="488">
        <f>+'Tabela II'!F70</f>
        <v>0</v>
      </c>
      <c r="G39" s="488">
        <f>+'Tabela II'!G70</f>
        <v>0</v>
      </c>
      <c r="H39" s="488">
        <f>+'Tabela II'!H70</f>
        <v>0</v>
      </c>
      <c r="I39" s="488">
        <f>+'Tabela II'!I70</f>
        <v>0</v>
      </c>
      <c r="J39" s="488">
        <f>+'Tabela II'!J70</f>
        <v>0</v>
      </c>
      <c r="K39" s="488">
        <f>+'Tabela II'!L70</f>
        <v>0</v>
      </c>
    </row>
    <row r="40" spans="1:11" x14ac:dyDescent="0.2">
      <c r="A40" s="279">
        <f>+'Tabela I'!$J$2</f>
        <v>114</v>
      </c>
      <c r="B40" s="279">
        <f>+'Tabela I'!$J$1</f>
        <v>2024</v>
      </c>
      <c r="C40" s="488">
        <f>+'Tabela II'!A71</f>
        <v>0</v>
      </c>
      <c r="D40" s="488">
        <f>+'Tabela II'!C71</f>
        <v>0</v>
      </c>
      <c r="E40" s="488">
        <f>+'Tabela II'!E71</f>
        <v>0</v>
      </c>
      <c r="F40" s="488">
        <f>+'Tabela II'!F71</f>
        <v>0</v>
      </c>
      <c r="G40" s="488">
        <f>+'Tabela II'!G71</f>
        <v>0</v>
      </c>
      <c r="H40" s="488">
        <f>+'Tabela II'!H71</f>
        <v>0</v>
      </c>
      <c r="I40" s="488">
        <f>+'Tabela II'!I71</f>
        <v>0</v>
      </c>
      <c r="J40" s="488">
        <f>+'Tabela II'!J71</f>
        <v>0</v>
      </c>
      <c r="K40" s="488">
        <f>+'Tabela II'!L71</f>
        <v>0</v>
      </c>
    </row>
    <row r="41" spans="1:11" x14ac:dyDescent="0.2">
      <c r="A41" s="279">
        <f>+'Tabela I'!$J$2</f>
        <v>114</v>
      </c>
      <c r="B41" s="279">
        <f>+'Tabela I'!$J$1</f>
        <v>2024</v>
      </c>
      <c r="C41" s="488">
        <f>+'Tabela II'!A72</f>
        <v>0</v>
      </c>
      <c r="D41" s="488">
        <f>+'Tabela II'!C72</f>
        <v>0</v>
      </c>
      <c r="E41" s="488">
        <f>+'Tabela II'!E72</f>
        <v>0</v>
      </c>
      <c r="F41" s="488">
        <f>+'Tabela II'!F72</f>
        <v>0</v>
      </c>
      <c r="G41" s="488">
        <f>+'Tabela II'!G72</f>
        <v>0</v>
      </c>
      <c r="H41" s="488">
        <f>+'Tabela II'!H72</f>
        <v>0</v>
      </c>
      <c r="I41" s="488">
        <f>+'Tabela II'!I72</f>
        <v>0</v>
      </c>
      <c r="J41" s="488">
        <f>+'Tabela II'!J72</f>
        <v>0</v>
      </c>
      <c r="K41" s="488">
        <f>+'Tabela II'!L72</f>
        <v>0</v>
      </c>
    </row>
    <row r="42" spans="1:11" x14ac:dyDescent="0.2">
      <c r="A42" s="279">
        <f>+'Tabela I'!$J$2</f>
        <v>114</v>
      </c>
      <c r="B42" s="279">
        <f>+'Tabela I'!$J$1</f>
        <v>2024</v>
      </c>
      <c r="C42" s="488">
        <f>+'Tabela II'!A73</f>
        <v>0</v>
      </c>
      <c r="D42" s="488">
        <f>+'Tabela II'!C73</f>
        <v>0</v>
      </c>
      <c r="E42" s="488">
        <f>+'Tabela II'!E73</f>
        <v>0</v>
      </c>
      <c r="F42" s="488">
        <f>+'Tabela II'!F73</f>
        <v>0</v>
      </c>
      <c r="G42" s="488">
        <f>+'Tabela II'!G73</f>
        <v>0</v>
      </c>
      <c r="H42" s="488">
        <f>+'Tabela II'!H73</f>
        <v>0</v>
      </c>
      <c r="I42" s="488">
        <f>+'Tabela II'!I73</f>
        <v>0</v>
      </c>
      <c r="J42" s="488">
        <f>+'Tabela II'!J73</f>
        <v>0</v>
      </c>
      <c r="K42" s="488">
        <f>+'Tabela II'!L73</f>
        <v>0</v>
      </c>
    </row>
    <row r="43" spans="1:11" x14ac:dyDescent="0.2">
      <c r="A43" s="279">
        <f>+'Tabela I'!$J$2</f>
        <v>114</v>
      </c>
      <c r="B43" s="279">
        <f>+'Tabela I'!$J$1</f>
        <v>2024</v>
      </c>
      <c r="C43" s="488">
        <f>+'Tabela II'!A74</f>
        <v>0</v>
      </c>
      <c r="D43" s="488">
        <f>+'Tabela II'!C74</f>
        <v>0</v>
      </c>
      <c r="E43" s="488">
        <f>+'Tabela II'!E74</f>
        <v>0</v>
      </c>
      <c r="F43" s="488">
        <f>+'Tabela II'!F74</f>
        <v>0</v>
      </c>
      <c r="G43" s="488">
        <f>+'Tabela II'!G74</f>
        <v>0</v>
      </c>
      <c r="H43" s="488">
        <f>+'Tabela II'!H74</f>
        <v>0</v>
      </c>
      <c r="I43" s="488">
        <f>+'Tabela II'!I74</f>
        <v>0</v>
      </c>
      <c r="J43" s="488">
        <f>+'Tabela II'!J74</f>
        <v>0</v>
      </c>
      <c r="K43" s="488">
        <f>+'Tabela II'!L74</f>
        <v>0</v>
      </c>
    </row>
    <row r="44" spans="1:11" x14ac:dyDescent="0.2">
      <c r="A44" s="279">
        <f>+'Tabela I'!$J$2</f>
        <v>114</v>
      </c>
      <c r="B44" s="279">
        <f>+'Tabela I'!$J$1</f>
        <v>2024</v>
      </c>
      <c r="C44" s="488">
        <f>+'Tabela II'!A75</f>
        <v>0</v>
      </c>
      <c r="D44" s="488">
        <f>+'Tabela II'!C75</f>
        <v>0</v>
      </c>
      <c r="E44" s="488">
        <f>+'Tabela II'!E75</f>
        <v>0</v>
      </c>
      <c r="F44" s="488">
        <f>+'Tabela II'!F75</f>
        <v>0</v>
      </c>
      <c r="G44" s="488">
        <f>+'Tabela II'!G75</f>
        <v>0</v>
      </c>
      <c r="H44" s="488">
        <f>+'Tabela II'!H75</f>
        <v>0</v>
      </c>
      <c r="I44" s="488">
        <f>+'Tabela II'!I75</f>
        <v>0</v>
      </c>
      <c r="J44" s="488">
        <f>+'Tabela II'!J75</f>
        <v>0</v>
      </c>
      <c r="K44" s="488">
        <f>+'Tabela II'!L75</f>
        <v>0</v>
      </c>
    </row>
    <row r="45" spans="1:11" x14ac:dyDescent="0.2">
      <c r="A45" s="279">
        <f>+'Tabela I'!$J$2</f>
        <v>114</v>
      </c>
      <c r="B45" s="279">
        <f>+'Tabela I'!$J$1</f>
        <v>2024</v>
      </c>
      <c r="C45" s="488">
        <f>+'Tabela II'!A76</f>
        <v>0</v>
      </c>
      <c r="D45" s="488">
        <f>+'Tabela II'!C76</f>
        <v>0</v>
      </c>
      <c r="E45" s="488">
        <f>+'Tabela II'!E76</f>
        <v>0</v>
      </c>
      <c r="F45" s="488">
        <f>+'Tabela II'!F76</f>
        <v>0</v>
      </c>
      <c r="G45" s="488">
        <f>+'Tabela II'!G76</f>
        <v>0</v>
      </c>
      <c r="H45" s="488">
        <f>+'Tabela II'!H76</f>
        <v>0</v>
      </c>
      <c r="I45" s="488">
        <f>+'Tabela II'!I76</f>
        <v>0</v>
      </c>
      <c r="J45" s="488">
        <f>+'Tabela II'!J76</f>
        <v>0</v>
      </c>
      <c r="K45" s="488">
        <f>+'Tabela II'!L76</f>
        <v>0</v>
      </c>
    </row>
    <row r="46" spans="1:11" x14ac:dyDescent="0.2">
      <c r="A46" s="279">
        <f>+'Tabela I'!$J$2</f>
        <v>114</v>
      </c>
      <c r="B46" s="279">
        <f>+'Tabela I'!$J$1</f>
        <v>2024</v>
      </c>
      <c r="C46" s="488">
        <f>+'Tabela II'!A77</f>
        <v>0</v>
      </c>
      <c r="D46" s="488">
        <f>+'Tabela II'!C77</f>
        <v>0</v>
      </c>
      <c r="E46" s="488">
        <f>+'Tabela II'!E77</f>
        <v>0</v>
      </c>
      <c r="F46" s="488">
        <f>+'Tabela II'!F77</f>
        <v>0</v>
      </c>
      <c r="G46" s="488">
        <f>+'Tabela II'!G77</f>
        <v>0</v>
      </c>
      <c r="H46" s="488">
        <f>+'Tabela II'!H77</f>
        <v>0</v>
      </c>
      <c r="I46" s="488">
        <f>+'Tabela II'!I77</f>
        <v>0</v>
      </c>
      <c r="J46" s="488">
        <f>+'Tabela II'!J77</f>
        <v>0</v>
      </c>
      <c r="K46" s="488">
        <f>+'Tabela II'!L77</f>
        <v>0</v>
      </c>
    </row>
    <row r="47" spans="1:11" x14ac:dyDescent="0.2">
      <c r="A47" s="279">
        <f>+'Tabela I'!$J$2</f>
        <v>114</v>
      </c>
      <c r="B47" s="279">
        <f>+'Tabela I'!$J$1</f>
        <v>2024</v>
      </c>
      <c r="C47" s="488">
        <f>+'Tabela II'!A78</f>
        <v>0</v>
      </c>
      <c r="D47" s="488">
        <f>+'Tabela II'!C78</f>
        <v>0</v>
      </c>
      <c r="E47" s="488">
        <f>+'Tabela II'!E78</f>
        <v>0</v>
      </c>
      <c r="F47" s="488">
        <f>+'Tabela II'!F78</f>
        <v>0</v>
      </c>
      <c r="G47" s="488">
        <f>+'Tabela II'!G78</f>
        <v>0</v>
      </c>
      <c r="H47" s="488">
        <f>+'Tabela II'!H78</f>
        <v>0</v>
      </c>
      <c r="I47" s="488">
        <f>+'Tabela II'!I78</f>
        <v>0</v>
      </c>
      <c r="J47" s="488">
        <f>+'Tabela II'!J78</f>
        <v>0</v>
      </c>
      <c r="K47" s="488">
        <f>+'Tabela II'!L78</f>
        <v>0</v>
      </c>
    </row>
    <row r="48" spans="1:11" x14ac:dyDescent="0.2">
      <c r="A48" s="279">
        <f>+'Tabela I'!$J$2</f>
        <v>114</v>
      </c>
      <c r="B48" s="279">
        <f>+'Tabela I'!$J$1</f>
        <v>2024</v>
      </c>
      <c r="C48" s="488">
        <f>+'Tabela II'!A79</f>
        <v>0</v>
      </c>
      <c r="D48" s="488">
        <f>+'Tabela II'!C79</f>
        <v>0</v>
      </c>
      <c r="E48" s="488">
        <f>+'Tabela II'!E79</f>
        <v>0</v>
      </c>
      <c r="F48" s="488">
        <f>+'Tabela II'!F79</f>
        <v>0</v>
      </c>
      <c r="G48" s="488">
        <f>+'Tabela II'!G79</f>
        <v>0</v>
      </c>
      <c r="H48" s="488">
        <f>+'Tabela II'!H79</f>
        <v>0</v>
      </c>
      <c r="I48" s="488">
        <f>+'Tabela II'!I79</f>
        <v>0</v>
      </c>
      <c r="J48" s="488">
        <f>+'Tabela II'!J79</f>
        <v>0</v>
      </c>
      <c r="K48" s="488">
        <f>+'Tabela II'!L79</f>
        <v>0</v>
      </c>
    </row>
    <row r="49" spans="1:11" x14ac:dyDescent="0.2">
      <c r="A49" s="279">
        <f>+'Tabela I'!$J$2</f>
        <v>114</v>
      </c>
      <c r="B49" s="279">
        <f>+'Tabela I'!$J$1</f>
        <v>2024</v>
      </c>
      <c r="C49" s="488">
        <f>+'Tabela II'!A80</f>
        <v>0</v>
      </c>
      <c r="D49" s="488">
        <f>+'Tabela II'!C80</f>
        <v>0</v>
      </c>
      <c r="E49" s="488">
        <f>+'Tabela II'!E80</f>
        <v>0</v>
      </c>
      <c r="F49" s="488">
        <f>+'Tabela II'!F80</f>
        <v>0</v>
      </c>
      <c r="G49" s="488">
        <f>+'Tabela II'!G80</f>
        <v>0</v>
      </c>
      <c r="H49" s="488">
        <f>+'Tabela II'!H80</f>
        <v>0</v>
      </c>
      <c r="I49" s="488">
        <f>+'Tabela II'!I80</f>
        <v>0</v>
      </c>
      <c r="J49" s="488">
        <f>+'Tabela II'!J80</f>
        <v>0</v>
      </c>
      <c r="K49" s="488">
        <f>+'Tabela II'!L80</f>
        <v>0</v>
      </c>
    </row>
    <row r="50" spans="1:11" x14ac:dyDescent="0.2">
      <c r="A50" s="279">
        <f>+'Tabela I'!$J$2</f>
        <v>114</v>
      </c>
      <c r="B50" s="279">
        <f>+'Tabela I'!$J$1</f>
        <v>2024</v>
      </c>
      <c r="C50" s="488">
        <f>+'Tabela II'!A81</f>
        <v>0</v>
      </c>
      <c r="D50" s="488">
        <f>+'Tabela II'!C81</f>
        <v>0</v>
      </c>
      <c r="E50" s="488">
        <f>+'Tabela II'!E81</f>
        <v>0</v>
      </c>
      <c r="F50" s="488">
        <f>+'Tabela II'!F81</f>
        <v>0</v>
      </c>
      <c r="G50" s="488">
        <f>+'Tabela II'!G81</f>
        <v>0</v>
      </c>
      <c r="H50" s="488">
        <f>+'Tabela II'!H81</f>
        <v>0</v>
      </c>
      <c r="I50" s="488">
        <f>+'Tabela II'!I81</f>
        <v>0</v>
      </c>
      <c r="J50" s="488">
        <f>+'Tabela II'!J81</f>
        <v>0</v>
      </c>
      <c r="K50" s="488">
        <f>+'Tabela II'!L81</f>
        <v>0</v>
      </c>
    </row>
    <row r="51" spans="1:11" x14ac:dyDescent="0.2">
      <c r="A51" s="508"/>
      <c r="B51" s="19"/>
      <c r="C51" s="509"/>
      <c r="D51" s="509">
        <f>SUM(D36:D50)</f>
        <v>0</v>
      </c>
      <c r="E51" s="509">
        <f t="shared" ref="E51:K51" si="1">SUM(E36:E50)</f>
        <v>0</v>
      </c>
      <c r="F51" s="509">
        <f t="shared" si="1"/>
        <v>0</v>
      </c>
      <c r="G51" s="509">
        <f t="shared" si="1"/>
        <v>0</v>
      </c>
      <c r="H51" s="509">
        <f t="shared" si="1"/>
        <v>0</v>
      </c>
      <c r="I51" s="509">
        <f t="shared" si="1"/>
        <v>0</v>
      </c>
      <c r="J51" s="509">
        <f t="shared" si="1"/>
        <v>0</v>
      </c>
      <c r="K51" s="509">
        <f t="shared" si="1"/>
        <v>0</v>
      </c>
    </row>
    <row r="52" spans="1:11" x14ac:dyDescent="0.2">
      <c r="A52" s="19"/>
      <c r="B52" s="19"/>
      <c r="C52" s="509"/>
      <c r="D52" s="19"/>
      <c r="E52" s="19"/>
      <c r="F52" s="19"/>
      <c r="G52" s="19"/>
      <c r="H52" s="19"/>
      <c r="I52" s="19"/>
      <c r="J52" s="19"/>
    </row>
  </sheetData>
  <sheetProtection password="CCF6" sheet="1" objects="1" scenarios="1"/>
  <phoneticPr fontId="7"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37"/>
  <sheetViews>
    <sheetView showGridLines="0" view="pageBreakPreview" zoomScale="80" zoomScaleNormal="76" zoomScaleSheetLayoutView="80" workbookViewId="0">
      <pane ySplit="8" topLeftCell="A9" activePane="bottomLeft" state="frozen"/>
      <selection activeCell="Y23" sqref="Y23"/>
      <selection pane="bottomLeft" activeCell="D9" sqref="D8:D9"/>
    </sheetView>
  </sheetViews>
  <sheetFormatPr defaultColWidth="15.140625" defaultRowHeight="15" x14ac:dyDescent="0.25"/>
  <cols>
    <col min="1" max="1" width="11.140625" style="149" customWidth="1"/>
    <col min="2" max="2" width="21.7109375" style="159" customWidth="1"/>
    <col min="3" max="3" width="17.42578125" style="149" customWidth="1"/>
    <col min="4" max="4" width="15.140625" style="149" customWidth="1"/>
    <col min="5" max="12" width="15.140625" style="318"/>
    <col min="13" max="13" width="15.140625" style="215" customWidth="1"/>
    <col min="14" max="14" width="15.140625" style="149" customWidth="1"/>
    <col min="15" max="15" width="15.140625" style="215" customWidth="1"/>
    <col min="16" max="16" width="15.140625" style="149" customWidth="1"/>
    <col min="17" max="17" width="15.140625" style="218" customWidth="1"/>
    <col min="18" max="19" width="15.140625" style="149" hidden="1" customWidth="1"/>
    <col min="20" max="21" width="15.140625" style="215" hidden="1" customWidth="1"/>
    <col min="22" max="22" width="15.140625" style="149" customWidth="1"/>
    <col min="23" max="16384" width="15.140625" style="149"/>
  </cols>
  <sheetData>
    <row r="1" spans="1:21" s="211" customFormat="1" ht="21" customHeight="1" x14ac:dyDescent="0.25">
      <c r="A1" s="210" t="s">
        <v>25</v>
      </c>
      <c r="B1" s="135"/>
      <c r="D1" s="212"/>
      <c r="E1" s="400"/>
      <c r="F1" s="401"/>
      <c r="G1" s="400"/>
      <c r="H1" s="400"/>
      <c r="I1" s="400"/>
      <c r="J1" s="400"/>
      <c r="K1" s="400"/>
      <c r="L1" s="400"/>
      <c r="M1" s="213"/>
      <c r="O1" s="213"/>
    </row>
    <row r="2" spans="1:21" s="211" customFormat="1" ht="18" customHeight="1" x14ac:dyDescent="0.25">
      <c r="A2" s="142" t="s">
        <v>29</v>
      </c>
      <c r="C2" s="565" t="s">
        <v>267</v>
      </c>
      <c r="D2" s="402"/>
      <c r="E2" s="400"/>
      <c r="F2" s="403"/>
      <c r="G2" s="404"/>
      <c r="H2" s="405"/>
      <c r="I2" s="406"/>
      <c r="J2" s="406"/>
      <c r="K2" s="400"/>
      <c r="L2" s="400"/>
      <c r="M2" s="213"/>
      <c r="O2" s="213"/>
    </row>
    <row r="3" spans="1:21" ht="23.25" customHeight="1" x14ac:dyDescent="0.25">
      <c r="A3" s="407" t="s">
        <v>231</v>
      </c>
      <c r="B3" s="408"/>
      <c r="C3" s="214"/>
      <c r="D3" s="214"/>
      <c r="E3" s="409"/>
      <c r="F3" s="409"/>
      <c r="G3" s="409"/>
      <c r="H3" s="409"/>
      <c r="I3" s="409"/>
      <c r="J3" s="409"/>
      <c r="K3" s="409"/>
      <c r="L3" s="409"/>
      <c r="M3" s="410"/>
      <c r="N3" s="214"/>
      <c r="O3" s="410"/>
      <c r="P3" s="214"/>
      <c r="Q3" s="214"/>
    </row>
    <row r="4" spans="1:21" ht="6.75" customHeight="1" thickBot="1" x14ac:dyDescent="0.3">
      <c r="A4" s="216"/>
      <c r="B4" s="411"/>
      <c r="C4" s="175"/>
      <c r="D4" s="175"/>
      <c r="E4" s="412"/>
      <c r="F4" s="412"/>
      <c r="G4" s="412"/>
      <c r="H4" s="412"/>
      <c r="I4" s="412"/>
      <c r="J4" s="413"/>
      <c r="K4" s="413"/>
      <c r="L4" s="217"/>
    </row>
    <row r="5" spans="1:21" s="219" customFormat="1" ht="93.75" customHeight="1" x14ac:dyDescent="0.2">
      <c r="A5" s="674" t="s">
        <v>90</v>
      </c>
      <c r="B5" s="676" t="s">
        <v>202</v>
      </c>
      <c r="C5" s="678" t="s">
        <v>203</v>
      </c>
      <c r="D5" s="680" t="s">
        <v>264</v>
      </c>
      <c r="E5" s="668" t="s">
        <v>108</v>
      </c>
      <c r="F5" s="672" t="s">
        <v>85</v>
      </c>
      <c r="G5" s="670" t="s">
        <v>109</v>
      </c>
      <c r="H5" s="670" t="s">
        <v>110</v>
      </c>
      <c r="I5" s="670" t="s">
        <v>111</v>
      </c>
      <c r="J5" s="668" t="s">
        <v>235</v>
      </c>
      <c r="K5" s="670" t="s">
        <v>112</v>
      </c>
      <c r="L5" s="670" t="s">
        <v>113</v>
      </c>
      <c r="M5" s="656" t="s">
        <v>237</v>
      </c>
      <c r="N5" s="658" t="s">
        <v>238</v>
      </c>
      <c r="O5" s="656" t="s">
        <v>239</v>
      </c>
      <c r="P5" s="658" t="s">
        <v>240</v>
      </c>
      <c r="Q5" s="660" t="s">
        <v>114</v>
      </c>
      <c r="T5" s="220"/>
      <c r="U5" s="220"/>
    </row>
    <row r="6" spans="1:21" s="219" customFormat="1" ht="36" customHeight="1" x14ac:dyDescent="0.2">
      <c r="A6" s="675"/>
      <c r="B6" s="677"/>
      <c r="C6" s="679"/>
      <c r="D6" s="681"/>
      <c r="E6" s="669"/>
      <c r="F6" s="673"/>
      <c r="G6" s="671"/>
      <c r="H6" s="671" t="s">
        <v>115</v>
      </c>
      <c r="I6" s="671"/>
      <c r="J6" s="669"/>
      <c r="K6" s="671"/>
      <c r="L6" s="671"/>
      <c r="M6" s="657"/>
      <c r="N6" s="659"/>
      <c r="O6" s="657"/>
      <c r="P6" s="659"/>
      <c r="Q6" s="661"/>
      <c r="T6" s="220"/>
      <c r="U6" s="220"/>
    </row>
    <row r="7" spans="1:21" s="473" customFormat="1" ht="13.5" customHeight="1" thickBot="1" x14ac:dyDescent="0.25">
      <c r="A7" s="465" t="s">
        <v>0</v>
      </c>
      <c r="B7" s="466" t="s">
        <v>1</v>
      </c>
      <c r="C7" s="466" t="s">
        <v>7</v>
      </c>
      <c r="D7" s="467" t="s">
        <v>7</v>
      </c>
      <c r="E7" s="468" t="s">
        <v>21</v>
      </c>
      <c r="F7" s="468" t="s">
        <v>22</v>
      </c>
      <c r="G7" s="469" t="s">
        <v>26</v>
      </c>
      <c r="H7" s="469" t="s">
        <v>87</v>
      </c>
      <c r="I7" s="469" t="s">
        <v>99</v>
      </c>
      <c r="J7" s="469" t="s">
        <v>100</v>
      </c>
      <c r="K7" s="469" t="s">
        <v>101</v>
      </c>
      <c r="L7" s="468" t="s">
        <v>102</v>
      </c>
      <c r="M7" s="470" t="s">
        <v>103</v>
      </c>
      <c r="N7" s="470" t="s">
        <v>104</v>
      </c>
      <c r="O7" s="470" t="s">
        <v>149</v>
      </c>
      <c r="P7" s="471" t="s">
        <v>116</v>
      </c>
      <c r="Q7" s="472" t="s">
        <v>117</v>
      </c>
      <c r="T7" s="474"/>
      <c r="U7" s="474"/>
    </row>
    <row r="8" spans="1:21" ht="5.25" customHeight="1" thickBot="1" x14ac:dyDescent="0.3">
      <c r="C8" s="121"/>
      <c r="D8" s="121"/>
      <c r="E8" s="414"/>
      <c r="F8" s="123"/>
      <c r="G8" s="414"/>
      <c r="H8" s="414"/>
      <c r="I8" s="414"/>
      <c r="J8" s="414"/>
      <c r="K8" s="414"/>
      <c r="L8" s="414"/>
      <c r="M8" s="124"/>
      <c r="N8" s="122"/>
      <c r="O8" s="124"/>
    </row>
    <row r="9" spans="1:21" x14ac:dyDescent="0.25">
      <c r="A9" s="221">
        <v>1</v>
      </c>
      <c r="B9" s="222" t="str">
        <f>IF('Tabela I'!B10="","",'Tabela I'!B10)</f>
        <v/>
      </c>
      <c r="C9" s="223" t="s">
        <v>118</v>
      </c>
      <c r="D9" s="222"/>
      <c r="E9" s="415"/>
      <c r="F9" s="224">
        <f>SUM(H9:L9)</f>
        <v>0</v>
      </c>
      <c r="G9" s="415"/>
      <c r="H9" s="415"/>
      <c r="I9" s="415"/>
      <c r="J9" s="415"/>
      <c r="K9" s="415"/>
      <c r="L9" s="415"/>
      <c r="M9" s="225" t="str">
        <f>IF(D9="","",IF(D9="Nije ocijenjen ili Ne treba raditi na predmetima","",IF(D9="Ocijenjen",IF(F9&lt;10,"Član 20. stav 7. Kriterija",(K9+(L9/2))/(F9)))))</f>
        <v/>
      </c>
      <c r="N9" s="125" t="str">
        <f>IF(D9="","",IF(D9="Nije ocijenjen ili Ne treba raditi na predmetima","",IF(D9="Ocijenjen",IF(M9="Član 20. stav 7. Kriterija","",IF(M9&gt;0.4,0,IF(M9&gt;0.3,4,IF(M9&gt;0.2,8,IF(M9&gt;0.1,12,IF(M9&lt;=0.1,15,)))))))))</f>
        <v/>
      </c>
      <c r="O9" s="225" t="str">
        <f>IF(D9="","",IF(D9="Nije ocijenjen ili Ne treba raditi na predmetima","",IF(D9="Ocijenjen",IF(E9=0,"",((K9+J9+(L9/2))/(E9))))))</f>
        <v/>
      </c>
      <c r="P9" s="125" t="str">
        <f>IF(D9="","",IF(D9="Nije ocijenjen ili Ne treba raditi na predmetima","",IF(D9="Ocijenjen",IF(O9&gt;0.2,0,IF(O9&gt;0.15,1,IF(O9&gt;0.1,2,IF(O9&gt;0.06,3,IF(O9&gt;0.03,4,IF(O9&lt;=0.03,5,)))))))))</f>
        <v/>
      </c>
      <c r="Q9" s="562" t="str">
        <f>IF(D9="","",IF(D9="Nije ocijenjen ili Ne treba raditi na predmetima","",IF(D9="Ocijenjen",IF(M9="Član 20. stav 7. Kriterija",P9,N9+P9))))</f>
        <v/>
      </c>
      <c r="T9" s="226" t="s">
        <v>119</v>
      </c>
    </row>
    <row r="10" spans="1:21" x14ac:dyDescent="0.25">
      <c r="A10" s="227">
        <v>2</v>
      </c>
      <c r="B10" s="126" t="str">
        <f>IF('Tabela I'!B12="","",'Tabela I'!B12)</f>
        <v/>
      </c>
      <c r="C10" s="126" t="str">
        <f>IF('Tabela I'!E12="","",'Tabela I'!E12)</f>
        <v/>
      </c>
      <c r="D10" s="126"/>
      <c r="E10" s="416"/>
      <c r="F10" s="127">
        <f t="shared" ref="F10:F73" si="0">SUM(H10:L10)</f>
        <v>0</v>
      </c>
      <c r="G10" s="416"/>
      <c r="H10" s="416"/>
      <c r="I10" s="416"/>
      <c r="J10" s="416"/>
      <c r="K10" s="416"/>
      <c r="L10" s="416"/>
      <c r="M10" s="128" t="str">
        <f t="shared" ref="M10:M41" si="1">IF(D10="","",IF(D10="Nije ocijenjen","",IF(D10="Ocijenjen",IF(F10&lt;10,"Član 17. stav 7. Kriterija",(K10+(L10/2))/(F10)))))</f>
        <v/>
      </c>
      <c r="N10" s="129" t="str">
        <f t="shared" ref="N10:N41" si="2">IF(D10="","",IF(D10="Nije ocijenjen","",IF(D10="Ocijenjen",IF(M10="Član 17. stav 7. Kriterija","",IF(M10&gt;0.4,0,IF(M10&gt;0.3,8,IF(M10&gt;0.2,16,IF(M10&gt;0.1,24,IF(M10&lt;=0.1,30,)))))))))</f>
        <v/>
      </c>
      <c r="O10" s="128" t="str">
        <f t="shared" ref="O10:O41" si="3">IF(D10="","",IF(D10="Nije ocijenjen","",IF(D10="Ocijenjen",IF(E10=0,"",((K10+J10+(L10/2))/(E10))))))</f>
        <v/>
      </c>
      <c r="P10" s="129" t="str">
        <f t="shared" ref="P10:P41" si="4">IF(D10="","",IF(D10="Nije ocijenjen","",IF(D10="Ocijenjen",IF(O10&gt;0.2,0,IF(O10&gt;0.15,2,IF(O10&gt;0.1,4,IF(O10&gt;0.06,6,IF(O10&gt;0.03,8,IF(O10&lt;=0.03,10,)))))))))</f>
        <v/>
      </c>
      <c r="Q10" s="563" t="str">
        <f t="shared" ref="Q10:Q41" si="5">IF(D10="","",IF(D10="Nije ocijenjen","",IF(D10="Ocijenjen",IF(M10="Član 17. stav 7. Kriterija",P10,N10+P10))))</f>
        <v/>
      </c>
      <c r="R10" s="149" t="s">
        <v>93</v>
      </c>
      <c r="T10" s="226" t="s">
        <v>120</v>
      </c>
    </row>
    <row r="11" spans="1:21" x14ac:dyDescent="0.25">
      <c r="A11" s="227">
        <v>3</v>
      </c>
      <c r="B11" s="126" t="str">
        <f>IF('Tabela I'!B13="","",'Tabela I'!B13)</f>
        <v/>
      </c>
      <c r="C11" s="126" t="str">
        <f>IF('Tabela I'!E13="","",'Tabela I'!E13)</f>
        <v/>
      </c>
      <c r="D11" s="126"/>
      <c r="E11" s="416"/>
      <c r="F11" s="127">
        <f t="shared" si="0"/>
        <v>0</v>
      </c>
      <c r="G11" s="416"/>
      <c r="H11" s="416"/>
      <c r="I11" s="416"/>
      <c r="J11" s="416"/>
      <c r="K11" s="416"/>
      <c r="L11" s="416"/>
      <c r="M11" s="128" t="str">
        <f t="shared" si="1"/>
        <v/>
      </c>
      <c r="N11" s="129" t="str">
        <f t="shared" si="2"/>
        <v/>
      </c>
      <c r="O11" s="128" t="str">
        <f t="shared" si="3"/>
        <v/>
      </c>
      <c r="P11" s="129" t="str">
        <f t="shared" si="4"/>
        <v/>
      </c>
      <c r="Q11" s="563" t="str">
        <f t="shared" si="5"/>
        <v/>
      </c>
      <c r="R11" s="149" t="s">
        <v>94</v>
      </c>
    </row>
    <row r="12" spans="1:21" x14ac:dyDescent="0.25">
      <c r="A12" s="227">
        <v>4</v>
      </c>
      <c r="B12" s="126" t="str">
        <f>IF('Tabela I'!B14="","",'Tabela I'!B14)</f>
        <v/>
      </c>
      <c r="C12" s="126" t="str">
        <f>IF('Tabela I'!E14="","",'Tabela I'!E14)</f>
        <v/>
      </c>
      <c r="D12" s="126"/>
      <c r="E12" s="416"/>
      <c r="F12" s="127">
        <f t="shared" si="0"/>
        <v>0</v>
      </c>
      <c r="G12" s="416"/>
      <c r="H12" s="416"/>
      <c r="I12" s="416"/>
      <c r="J12" s="416"/>
      <c r="K12" s="416"/>
      <c r="L12" s="416"/>
      <c r="M12" s="128" t="str">
        <f t="shared" si="1"/>
        <v/>
      </c>
      <c r="N12" s="129" t="str">
        <f t="shared" si="2"/>
        <v/>
      </c>
      <c r="O12" s="128" t="str">
        <f t="shared" si="3"/>
        <v/>
      </c>
      <c r="P12" s="129" t="str">
        <f t="shared" si="4"/>
        <v/>
      </c>
      <c r="Q12" s="563" t="str">
        <f t="shared" si="5"/>
        <v/>
      </c>
      <c r="R12" s="149" t="s">
        <v>95</v>
      </c>
    </row>
    <row r="13" spans="1:21" x14ac:dyDescent="0.25">
      <c r="A13" s="227">
        <v>5</v>
      </c>
      <c r="B13" s="126" t="str">
        <f>IF('Tabela I'!B15="","",'Tabela I'!B15)</f>
        <v/>
      </c>
      <c r="C13" s="126" t="str">
        <f>IF('Tabela I'!E15="","",'Tabela I'!E15)</f>
        <v/>
      </c>
      <c r="D13" s="126"/>
      <c r="E13" s="416"/>
      <c r="F13" s="127">
        <f t="shared" si="0"/>
        <v>0</v>
      </c>
      <c r="G13" s="416"/>
      <c r="H13" s="416"/>
      <c r="I13" s="416"/>
      <c r="J13" s="416"/>
      <c r="K13" s="416"/>
      <c r="L13" s="416"/>
      <c r="M13" s="128" t="str">
        <f t="shared" si="1"/>
        <v/>
      </c>
      <c r="N13" s="129" t="str">
        <f t="shared" si="2"/>
        <v/>
      </c>
      <c r="O13" s="128" t="str">
        <f t="shared" si="3"/>
        <v/>
      </c>
      <c r="P13" s="129" t="str">
        <f t="shared" si="4"/>
        <v/>
      </c>
      <c r="Q13" s="563" t="str">
        <f t="shared" si="5"/>
        <v/>
      </c>
      <c r="R13" s="149" t="s">
        <v>96</v>
      </c>
    </row>
    <row r="14" spans="1:21" x14ac:dyDescent="0.25">
      <c r="A14" s="227">
        <v>6</v>
      </c>
      <c r="B14" s="126" t="str">
        <f>IF('Tabela I'!B16="","",'Tabela I'!B16)</f>
        <v/>
      </c>
      <c r="C14" s="126" t="str">
        <f>IF('Tabela I'!E16="","",'Tabela I'!E16)</f>
        <v/>
      </c>
      <c r="D14" s="126"/>
      <c r="E14" s="416"/>
      <c r="F14" s="127">
        <f t="shared" si="0"/>
        <v>0</v>
      </c>
      <c r="G14" s="416"/>
      <c r="H14" s="416"/>
      <c r="I14" s="416"/>
      <c r="J14" s="416"/>
      <c r="K14" s="416"/>
      <c r="L14" s="416"/>
      <c r="M14" s="128" t="str">
        <f t="shared" si="1"/>
        <v/>
      </c>
      <c r="N14" s="129" t="str">
        <f t="shared" si="2"/>
        <v/>
      </c>
      <c r="O14" s="128" t="str">
        <f t="shared" si="3"/>
        <v/>
      </c>
      <c r="P14" s="129" t="str">
        <f t="shared" si="4"/>
        <v/>
      </c>
      <c r="Q14" s="563" t="str">
        <f t="shared" si="5"/>
        <v/>
      </c>
      <c r="R14" s="149" t="s">
        <v>236</v>
      </c>
    </row>
    <row r="15" spans="1:21" x14ac:dyDescent="0.25">
      <c r="A15" s="227">
        <v>7</v>
      </c>
      <c r="B15" s="126" t="str">
        <f>IF('Tabela I'!B17="","",'Tabela I'!B17)</f>
        <v/>
      </c>
      <c r="C15" s="126" t="str">
        <f>IF('Tabela I'!E17="","",'Tabela I'!E17)</f>
        <v/>
      </c>
      <c r="D15" s="126"/>
      <c r="E15" s="416"/>
      <c r="F15" s="127">
        <f t="shared" si="0"/>
        <v>0</v>
      </c>
      <c r="G15" s="416"/>
      <c r="H15" s="416"/>
      <c r="I15" s="416"/>
      <c r="J15" s="416"/>
      <c r="K15" s="416"/>
      <c r="L15" s="416"/>
      <c r="M15" s="128" t="str">
        <f t="shared" si="1"/>
        <v/>
      </c>
      <c r="N15" s="129" t="str">
        <f t="shared" si="2"/>
        <v/>
      </c>
      <c r="O15" s="128" t="str">
        <f t="shared" si="3"/>
        <v/>
      </c>
      <c r="P15" s="129" t="str">
        <f t="shared" si="4"/>
        <v/>
      </c>
      <c r="Q15" s="563" t="str">
        <f t="shared" si="5"/>
        <v/>
      </c>
    </row>
    <row r="16" spans="1:21" x14ac:dyDescent="0.25">
      <c r="A16" s="227">
        <v>8</v>
      </c>
      <c r="B16" s="126" t="str">
        <f>IF('Tabela I'!B18="","",'Tabela I'!B18)</f>
        <v/>
      </c>
      <c r="C16" s="126" t="str">
        <f>IF('Tabela I'!E18="","",'Tabela I'!E18)</f>
        <v/>
      </c>
      <c r="D16" s="126"/>
      <c r="E16" s="416"/>
      <c r="F16" s="127">
        <f t="shared" si="0"/>
        <v>0</v>
      </c>
      <c r="G16" s="416"/>
      <c r="H16" s="416"/>
      <c r="I16" s="416"/>
      <c r="J16" s="416"/>
      <c r="K16" s="416"/>
      <c r="L16" s="416"/>
      <c r="M16" s="128" t="str">
        <f t="shared" si="1"/>
        <v/>
      </c>
      <c r="N16" s="129" t="str">
        <f t="shared" si="2"/>
        <v/>
      </c>
      <c r="O16" s="128" t="str">
        <f t="shared" si="3"/>
        <v/>
      </c>
      <c r="P16" s="129" t="str">
        <f t="shared" si="4"/>
        <v/>
      </c>
      <c r="Q16" s="563" t="str">
        <f t="shared" si="5"/>
        <v/>
      </c>
      <c r="T16" s="226" t="s">
        <v>119</v>
      </c>
    </row>
    <row r="17" spans="1:20" x14ac:dyDescent="0.25">
      <c r="A17" s="227">
        <v>9</v>
      </c>
      <c r="B17" s="126" t="str">
        <f>IF('Tabela I'!B19="","",'Tabela I'!B19)</f>
        <v/>
      </c>
      <c r="C17" s="126" t="str">
        <f>IF('Tabela I'!E19="","",'Tabela I'!E19)</f>
        <v/>
      </c>
      <c r="D17" s="126"/>
      <c r="E17" s="416"/>
      <c r="F17" s="127">
        <f t="shared" si="0"/>
        <v>0</v>
      </c>
      <c r="G17" s="416"/>
      <c r="H17" s="416"/>
      <c r="I17" s="416"/>
      <c r="J17" s="416"/>
      <c r="K17" s="416"/>
      <c r="L17" s="416"/>
      <c r="M17" s="128" t="str">
        <f t="shared" si="1"/>
        <v/>
      </c>
      <c r="N17" s="129" t="str">
        <f t="shared" si="2"/>
        <v/>
      </c>
      <c r="O17" s="128" t="str">
        <f t="shared" si="3"/>
        <v/>
      </c>
      <c r="P17" s="129" t="str">
        <f t="shared" si="4"/>
        <v/>
      </c>
      <c r="Q17" s="563" t="str">
        <f t="shared" si="5"/>
        <v/>
      </c>
      <c r="T17" s="226" t="s">
        <v>263</v>
      </c>
    </row>
    <row r="18" spans="1:20" x14ac:dyDescent="0.25">
      <c r="A18" s="227">
        <v>10</v>
      </c>
      <c r="B18" s="126" t="str">
        <f>IF('Tabela I'!B20="","",'Tabela I'!B20)</f>
        <v/>
      </c>
      <c r="C18" s="126" t="str">
        <f>IF('Tabela I'!E20="","",'Tabela I'!E20)</f>
        <v/>
      </c>
      <c r="D18" s="126"/>
      <c r="E18" s="416"/>
      <c r="F18" s="127">
        <f t="shared" si="0"/>
        <v>0</v>
      </c>
      <c r="G18" s="416"/>
      <c r="H18" s="416"/>
      <c r="I18" s="416"/>
      <c r="J18" s="416"/>
      <c r="K18" s="416"/>
      <c r="L18" s="416"/>
      <c r="M18" s="128" t="str">
        <f t="shared" si="1"/>
        <v/>
      </c>
      <c r="N18" s="129" t="str">
        <f t="shared" si="2"/>
        <v/>
      </c>
      <c r="O18" s="128" t="str">
        <f t="shared" si="3"/>
        <v/>
      </c>
      <c r="P18" s="129" t="str">
        <f t="shared" si="4"/>
        <v/>
      </c>
      <c r="Q18" s="563" t="str">
        <f t="shared" si="5"/>
        <v/>
      </c>
    </row>
    <row r="19" spans="1:20" x14ac:dyDescent="0.25">
      <c r="A19" s="227">
        <v>11</v>
      </c>
      <c r="B19" s="126" t="str">
        <f>IF('Tabela I'!B21="","",'Tabela I'!B21)</f>
        <v/>
      </c>
      <c r="C19" s="126" t="str">
        <f>IF('Tabela I'!E21="","",'Tabela I'!E21)</f>
        <v/>
      </c>
      <c r="D19" s="126"/>
      <c r="E19" s="416"/>
      <c r="F19" s="127">
        <f t="shared" si="0"/>
        <v>0</v>
      </c>
      <c r="G19" s="416"/>
      <c r="H19" s="416"/>
      <c r="I19" s="416"/>
      <c r="J19" s="416"/>
      <c r="K19" s="416"/>
      <c r="L19" s="416"/>
      <c r="M19" s="128" t="str">
        <f t="shared" si="1"/>
        <v/>
      </c>
      <c r="N19" s="129" t="str">
        <f t="shared" si="2"/>
        <v/>
      </c>
      <c r="O19" s="128" t="str">
        <f t="shared" si="3"/>
        <v/>
      </c>
      <c r="P19" s="129" t="str">
        <f t="shared" si="4"/>
        <v/>
      </c>
      <c r="Q19" s="563" t="str">
        <f t="shared" si="5"/>
        <v/>
      </c>
    </row>
    <row r="20" spans="1:20" x14ac:dyDescent="0.25">
      <c r="A20" s="227">
        <v>12</v>
      </c>
      <c r="B20" s="126" t="str">
        <f>IF('Tabela I'!B22="","",'Tabela I'!B22)</f>
        <v/>
      </c>
      <c r="C20" s="126" t="str">
        <f>IF('Tabela I'!E22="","",'Tabela I'!E22)</f>
        <v/>
      </c>
      <c r="D20" s="126"/>
      <c r="E20" s="416"/>
      <c r="F20" s="127">
        <f t="shared" si="0"/>
        <v>0</v>
      </c>
      <c r="G20" s="416"/>
      <c r="H20" s="416"/>
      <c r="I20" s="416"/>
      <c r="J20" s="416"/>
      <c r="K20" s="416"/>
      <c r="L20" s="416"/>
      <c r="M20" s="128" t="str">
        <f t="shared" si="1"/>
        <v/>
      </c>
      <c r="N20" s="129" t="str">
        <f t="shared" si="2"/>
        <v/>
      </c>
      <c r="O20" s="128" t="str">
        <f t="shared" si="3"/>
        <v/>
      </c>
      <c r="P20" s="129" t="str">
        <f t="shared" si="4"/>
        <v/>
      </c>
      <c r="Q20" s="563" t="str">
        <f t="shared" si="5"/>
        <v/>
      </c>
    </row>
    <row r="21" spans="1:20" x14ac:dyDescent="0.25">
      <c r="A21" s="227">
        <v>13</v>
      </c>
      <c r="B21" s="126" t="str">
        <f>IF('Tabela I'!B23="","",'Tabela I'!B23)</f>
        <v/>
      </c>
      <c r="C21" s="126" t="str">
        <f>IF('Tabela I'!E23="","",'Tabela I'!E23)</f>
        <v/>
      </c>
      <c r="D21" s="126"/>
      <c r="E21" s="416"/>
      <c r="F21" s="127">
        <f t="shared" si="0"/>
        <v>0</v>
      </c>
      <c r="G21" s="416"/>
      <c r="H21" s="416"/>
      <c r="I21" s="416"/>
      <c r="J21" s="416"/>
      <c r="K21" s="416"/>
      <c r="L21" s="416"/>
      <c r="M21" s="128" t="str">
        <f t="shared" si="1"/>
        <v/>
      </c>
      <c r="N21" s="129" t="str">
        <f t="shared" si="2"/>
        <v/>
      </c>
      <c r="O21" s="128" t="str">
        <f t="shared" si="3"/>
        <v/>
      </c>
      <c r="P21" s="129" t="str">
        <f t="shared" si="4"/>
        <v/>
      </c>
      <c r="Q21" s="563" t="str">
        <f t="shared" si="5"/>
        <v/>
      </c>
    </row>
    <row r="22" spans="1:20" x14ac:dyDescent="0.25">
      <c r="A22" s="227">
        <v>14</v>
      </c>
      <c r="B22" s="126" t="str">
        <f>IF('Tabela I'!B24="","",'Tabela I'!B24)</f>
        <v/>
      </c>
      <c r="C22" s="126" t="str">
        <f>IF('Tabela I'!E24="","",'Tabela I'!E24)</f>
        <v/>
      </c>
      <c r="D22" s="126"/>
      <c r="E22" s="416"/>
      <c r="F22" s="127">
        <f t="shared" si="0"/>
        <v>0</v>
      </c>
      <c r="G22" s="416"/>
      <c r="H22" s="416"/>
      <c r="I22" s="416"/>
      <c r="J22" s="416"/>
      <c r="K22" s="416"/>
      <c r="L22" s="416"/>
      <c r="M22" s="128" t="str">
        <f t="shared" si="1"/>
        <v/>
      </c>
      <c r="N22" s="129" t="str">
        <f t="shared" si="2"/>
        <v/>
      </c>
      <c r="O22" s="128" t="str">
        <f t="shared" si="3"/>
        <v/>
      </c>
      <c r="P22" s="129" t="str">
        <f t="shared" si="4"/>
        <v/>
      </c>
      <c r="Q22" s="563" t="str">
        <f t="shared" si="5"/>
        <v/>
      </c>
    </row>
    <row r="23" spans="1:20" x14ac:dyDescent="0.25">
      <c r="A23" s="227">
        <v>15</v>
      </c>
      <c r="B23" s="126" t="str">
        <f>IF('Tabela I'!B25="","",'Tabela I'!B25)</f>
        <v/>
      </c>
      <c r="C23" s="126" t="str">
        <f>IF('Tabela I'!E25="","",'Tabela I'!E25)</f>
        <v/>
      </c>
      <c r="D23" s="126"/>
      <c r="E23" s="416"/>
      <c r="F23" s="127">
        <f t="shared" si="0"/>
        <v>0</v>
      </c>
      <c r="G23" s="416"/>
      <c r="H23" s="416"/>
      <c r="I23" s="416"/>
      <c r="J23" s="416"/>
      <c r="K23" s="416"/>
      <c r="L23" s="416"/>
      <c r="M23" s="128" t="str">
        <f t="shared" si="1"/>
        <v/>
      </c>
      <c r="N23" s="129" t="str">
        <f t="shared" si="2"/>
        <v/>
      </c>
      <c r="O23" s="128" t="str">
        <f t="shared" si="3"/>
        <v/>
      </c>
      <c r="P23" s="129" t="str">
        <f t="shared" si="4"/>
        <v/>
      </c>
      <c r="Q23" s="563" t="str">
        <f t="shared" si="5"/>
        <v/>
      </c>
    </row>
    <row r="24" spans="1:20" x14ac:dyDescent="0.25">
      <c r="A24" s="227">
        <v>16</v>
      </c>
      <c r="B24" s="126" t="str">
        <f>IF('Tabela I'!B26="","",'Tabela I'!B26)</f>
        <v/>
      </c>
      <c r="C24" s="126" t="str">
        <f>IF('Tabela I'!E26="","",'Tabela I'!E26)</f>
        <v/>
      </c>
      <c r="D24" s="126"/>
      <c r="E24" s="416"/>
      <c r="F24" s="127">
        <f t="shared" si="0"/>
        <v>0</v>
      </c>
      <c r="G24" s="416"/>
      <c r="H24" s="416"/>
      <c r="I24" s="416"/>
      <c r="J24" s="416"/>
      <c r="K24" s="416"/>
      <c r="L24" s="416"/>
      <c r="M24" s="128" t="str">
        <f t="shared" si="1"/>
        <v/>
      </c>
      <c r="N24" s="129" t="str">
        <f t="shared" si="2"/>
        <v/>
      </c>
      <c r="O24" s="128" t="str">
        <f t="shared" si="3"/>
        <v/>
      </c>
      <c r="P24" s="129" t="str">
        <f t="shared" si="4"/>
        <v/>
      </c>
      <c r="Q24" s="563" t="str">
        <f t="shared" si="5"/>
        <v/>
      </c>
    </row>
    <row r="25" spans="1:20" x14ac:dyDescent="0.25">
      <c r="A25" s="227">
        <v>17</v>
      </c>
      <c r="B25" s="126" t="str">
        <f>IF('Tabela I'!B27="","",'Tabela I'!B27)</f>
        <v/>
      </c>
      <c r="C25" s="126" t="str">
        <f>IF('Tabela I'!E27="","",'Tabela I'!E27)</f>
        <v/>
      </c>
      <c r="D25" s="126"/>
      <c r="E25" s="416"/>
      <c r="F25" s="127">
        <f t="shared" si="0"/>
        <v>0</v>
      </c>
      <c r="G25" s="416"/>
      <c r="H25" s="416"/>
      <c r="I25" s="416"/>
      <c r="J25" s="416"/>
      <c r="K25" s="416"/>
      <c r="L25" s="416"/>
      <c r="M25" s="128" t="str">
        <f t="shared" si="1"/>
        <v/>
      </c>
      <c r="N25" s="129" t="str">
        <f t="shared" si="2"/>
        <v/>
      </c>
      <c r="O25" s="128" t="str">
        <f t="shared" si="3"/>
        <v/>
      </c>
      <c r="P25" s="129" t="str">
        <f t="shared" si="4"/>
        <v/>
      </c>
      <c r="Q25" s="563" t="str">
        <f t="shared" si="5"/>
        <v/>
      </c>
    </row>
    <row r="26" spans="1:20" x14ac:dyDescent="0.25">
      <c r="A26" s="227">
        <v>18</v>
      </c>
      <c r="B26" s="126" t="str">
        <f>IF('Tabela I'!B28="","",'Tabela I'!B28)</f>
        <v/>
      </c>
      <c r="C26" s="126" t="str">
        <f>IF('Tabela I'!E28="","",'Tabela I'!E28)</f>
        <v/>
      </c>
      <c r="D26" s="126"/>
      <c r="E26" s="416"/>
      <c r="F26" s="127">
        <f t="shared" si="0"/>
        <v>0</v>
      </c>
      <c r="G26" s="416"/>
      <c r="H26" s="416"/>
      <c r="I26" s="416"/>
      <c r="J26" s="416"/>
      <c r="K26" s="416"/>
      <c r="L26" s="416"/>
      <c r="M26" s="128" t="str">
        <f t="shared" si="1"/>
        <v/>
      </c>
      <c r="N26" s="129" t="str">
        <f t="shared" si="2"/>
        <v/>
      </c>
      <c r="O26" s="128" t="str">
        <f t="shared" si="3"/>
        <v/>
      </c>
      <c r="P26" s="129" t="str">
        <f t="shared" si="4"/>
        <v/>
      </c>
      <c r="Q26" s="563" t="str">
        <f t="shared" si="5"/>
        <v/>
      </c>
    </row>
    <row r="27" spans="1:20" x14ac:dyDescent="0.25">
      <c r="A27" s="227">
        <v>19</v>
      </c>
      <c r="B27" s="126" t="str">
        <f>IF('Tabela I'!B29="","",'Tabela I'!B29)</f>
        <v/>
      </c>
      <c r="C27" s="126" t="str">
        <f>IF('Tabela I'!E29="","",'Tabela I'!E29)</f>
        <v/>
      </c>
      <c r="D27" s="126"/>
      <c r="E27" s="416"/>
      <c r="F27" s="127">
        <f t="shared" si="0"/>
        <v>0</v>
      </c>
      <c r="G27" s="416"/>
      <c r="H27" s="416"/>
      <c r="I27" s="416"/>
      <c r="J27" s="416"/>
      <c r="K27" s="416"/>
      <c r="L27" s="416"/>
      <c r="M27" s="128" t="str">
        <f t="shared" si="1"/>
        <v/>
      </c>
      <c r="N27" s="129" t="str">
        <f t="shared" si="2"/>
        <v/>
      </c>
      <c r="O27" s="128" t="str">
        <f t="shared" si="3"/>
        <v/>
      </c>
      <c r="P27" s="129" t="str">
        <f t="shared" si="4"/>
        <v/>
      </c>
      <c r="Q27" s="563" t="str">
        <f t="shared" si="5"/>
        <v/>
      </c>
    </row>
    <row r="28" spans="1:20" x14ac:dyDescent="0.25">
      <c r="A28" s="227">
        <v>20</v>
      </c>
      <c r="B28" s="126" t="str">
        <f>IF('Tabela I'!B30="","",'Tabela I'!B30)</f>
        <v/>
      </c>
      <c r="C28" s="126" t="str">
        <f>IF('Tabela I'!E30="","",'Tabela I'!E30)</f>
        <v/>
      </c>
      <c r="D28" s="126"/>
      <c r="E28" s="416"/>
      <c r="F28" s="127">
        <f t="shared" si="0"/>
        <v>0</v>
      </c>
      <c r="G28" s="416"/>
      <c r="H28" s="416"/>
      <c r="I28" s="416"/>
      <c r="J28" s="416"/>
      <c r="K28" s="416"/>
      <c r="L28" s="416"/>
      <c r="M28" s="128" t="str">
        <f t="shared" si="1"/>
        <v/>
      </c>
      <c r="N28" s="129" t="str">
        <f t="shared" si="2"/>
        <v/>
      </c>
      <c r="O28" s="128" t="str">
        <f t="shared" si="3"/>
        <v/>
      </c>
      <c r="P28" s="129" t="str">
        <f t="shared" si="4"/>
        <v/>
      </c>
      <c r="Q28" s="563" t="str">
        <f t="shared" si="5"/>
        <v/>
      </c>
    </row>
    <row r="29" spans="1:20" x14ac:dyDescent="0.25">
      <c r="A29" s="227">
        <v>21</v>
      </c>
      <c r="B29" s="126" t="str">
        <f>IF('Tabela I'!B31="","",'Tabela I'!B31)</f>
        <v/>
      </c>
      <c r="C29" s="126" t="str">
        <f>IF('Tabela I'!E31="","",'Tabela I'!E31)</f>
        <v/>
      </c>
      <c r="D29" s="126"/>
      <c r="E29" s="416"/>
      <c r="F29" s="127">
        <f t="shared" si="0"/>
        <v>0</v>
      </c>
      <c r="G29" s="416"/>
      <c r="H29" s="416"/>
      <c r="I29" s="416"/>
      <c r="J29" s="416"/>
      <c r="K29" s="416"/>
      <c r="L29" s="416"/>
      <c r="M29" s="128" t="str">
        <f t="shared" si="1"/>
        <v/>
      </c>
      <c r="N29" s="129" t="str">
        <f t="shared" si="2"/>
        <v/>
      </c>
      <c r="O29" s="128" t="str">
        <f t="shared" si="3"/>
        <v/>
      </c>
      <c r="P29" s="129" t="str">
        <f t="shared" si="4"/>
        <v/>
      </c>
      <c r="Q29" s="563" t="str">
        <f t="shared" si="5"/>
        <v/>
      </c>
    </row>
    <row r="30" spans="1:20" x14ac:dyDescent="0.25">
      <c r="A30" s="227">
        <v>22</v>
      </c>
      <c r="B30" s="126" t="str">
        <f>IF('Tabela I'!B32="","",'Tabela I'!B32)</f>
        <v/>
      </c>
      <c r="C30" s="126" t="str">
        <f>IF('Tabela I'!E32="","",'Tabela I'!E32)</f>
        <v/>
      </c>
      <c r="D30" s="126"/>
      <c r="E30" s="416"/>
      <c r="F30" s="127">
        <f t="shared" si="0"/>
        <v>0</v>
      </c>
      <c r="G30" s="416"/>
      <c r="H30" s="416"/>
      <c r="I30" s="416"/>
      <c r="J30" s="416"/>
      <c r="K30" s="416"/>
      <c r="L30" s="416"/>
      <c r="M30" s="128" t="str">
        <f t="shared" si="1"/>
        <v/>
      </c>
      <c r="N30" s="129" t="str">
        <f t="shared" si="2"/>
        <v/>
      </c>
      <c r="O30" s="128" t="str">
        <f t="shared" si="3"/>
        <v/>
      </c>
      <c r="P30" s="129" t="str">
        <f t="shared" si="4"/>
        <v/>
      </c>
      <c r="Q30" s="563" t="str">
        <f t="shared" si="5"/>
        <v/>
      </c>
    </row>
    <row r="31" spans="1:20" x14ac:dyDescent="0.25">
      <c r="A31" s="227">
        <v>23</v>
      </c>
      <c r="B31" s="126" t="str">
        <f>IF('Tabela I'!B33="","",'Tabela I'!B33)</f>
        <v/>
      </c>
      <c r="C31" s="126" t="str">
        <f>IF('Tabela I'!E33="","",'Tabela I'!E33)</f>
        <v/>
      </c>
      <c r="D31" s="126"/>
      <c r="E31" s="416"/>
      <c r="F31" s="127">
        <f t="shared" si="0"/>
        <v>0</v>
      </c>
      <c r="G31" s="416"/>
      <c r="H31" s="416"/>
      <c r="I31" s="416"/>
      <c r="J31" s="416"/>
      <c r="K31" s="416"/>
      <c r="L31" s="416"/>
      <c r="M31" s="128" t="str">
        <f t="shared" si="1"/>
        <v/>
      </c>
      <c r="N31" s="129" t="str">
        <f t="shared" si="2"/>
        <v/>
      </c>
      <c r="O31" s="128" t="str">
        <f t="shared" si="3"/>
        <v/>
      </c>
      <c r="P31" s="129" t="str">
        <f t="shared" si="4"/>
        <v/>
      </c>
      <c r="Q31" s="563" t="str">
        <f t="shared" si="5"/>
        <v/>
      </c>
    </row>
    <row r="32" spans="1:20" x14ac:dyDescent="0.25">
      <c r="A32" s="227">
        <v>24</v>
      </c>
      <c r="B32" s="126" t="str">
        <f>IF('Tabela I'!B34="","",'Tabela I'!B34)</f>
        <v/>
      </c>
      <c r="C32" s="126" t="str">
        <f>IF('Tabela I'!E34="","",'Tabela I'!E34)</f>
        <v/>
      </c>
      <c r="D32" s="126"/>
      <c r="E32" s="416"/>
      <c r="F32" s="127">
        <f t="shared" si="0"/>
        <v>0</v>
      </c>
      <c r="G32" s="416"/>
      <c r="H32" s="416"/>
      <c r="I32" s="416"/>
      <c r="J32" s="416"/>
      <c r="K32" s="416"/>
      <c r="L32" s="416"/>
      <c r="M32" s="128" t="str">
        <f t="shared" si="1"/>
        <v/>
      </c>
      <c r="N32" s="129" t="str">
        <f t="shared" si="2"/>
        <v/>
      </c>
      <c r="O32" s="128" t="str">
        <f t="shared" si="3"/>
        <v/>
      </c>
      <c r="P32" s="129" t="str">
        <f t="shared" si="4"/>
        <v/>
      </c>
      <c r="Q32" s="563" t="str">
        <f t="shared" si="5"/>
        <v/>
      </c>
    </row>
    <row r="33" spans="1:17" x14ac:dyDescent="0.25">
      <c r="A33" s="227">
        <v>25</v>
      </c>
      <c r="B33" s="126" t="str">
        <f>IF('Tabela I'!B35="","",'Tabela I'!B35)</f>
        <v/>
      </c>
      <c r="C33" s="126" t="str">
        <f>IF('Tabela I'!E35="","",'Tabela I'!E35)</f>
        <v/>
      </c>
      <c r="D33" s="126"/>
      <c r="E33" s="416"/>
      <c r="F33" s="127">
        <f t="shared" si="0"/>
        <v>0</v>
      </c>
      <c r="G33" s="416"/>
      <c r="H33" s="416"/>
      <c r="I33" s="416"/>
      <c r="J33" s="416"/>
      <c r="K33" s="416"/>
      <c r="L33" s="416"/>
      <c r="M33" s="128" t="str">
        <f t="shared" si="1"/>
        <v/>
      </c>
      <c r="N33" s="129" t="str">
        <f t="shared" si="2"/>
        <v/>
      </c>
      <c r="O33" s="128" t="str">
        <f t="shared" si="3"/>
        <v/>
      </c>
      <c r="P33" s="129" t="str">
        <f t="shared" si="4"/>
        <v/>
      </c>
      <c r="Q33" s="563" t="str">
        <f t="shared" si="5"/>
        <v/>
      </c>
    </row>
    <row r="34" spans="1:17" x14ac:dyDescent="0.25">
      <c r="A34" s="227">
        <v>26</v>
      </c>
      <c r="B34" s="126" t="str">
        <f>IF('Tabela I'!B36="","",'Tabela I'!B36)</f>
        <v/>
      </c>
      <c r="C34" s="126" t="str">
        <f>IF('Tabela I'!E36="","",'Tabela I'!E36)</f>
        <v/>
      </c>
      <c r="D34" s="126"/>
      <c r="E34" s="416"/>
      <c r="F34" s="127">
        <f t="shared" si="0"/>
        <v>0</v>
      </c>
      <c r="G34" s="416"/>
      <c r="H34" s="416"/>
      <c r="I34" s="416"/>
      <c r="J34" s="416"/>
      <c r="K34" s="416"/>
      <c r="L34" s="416"/>
      <c r="M34" s="128" t="str">
        <f t="shared" si="1"/>
        <v/>
      </c>
      <c r="N34" s="129" t="str">
        <f t="shared" si="2"/>
        <v/>
      </c>
      <c r="O34" s="128" t="str">
        <f t="shared" si="3"/>
        <v/>
      </c>
      <c r="P34" s="129" t="str">
        <f t="shared" si="4"/>
        <v/>
      </c>
      <c r="Q34" s="563" t="str">
        <f t="shared" si="5"/>
        <v/>
      </c>
    </row>
    <row r="35" spans="1:17" x14ac:dyDescent="0.25">
      <c r="A35" s="227">
        <v>27</v>
      </c>
      <c r="B35" s="126" t="str">
        <f>IF('Tabela I'!B37="","",'Tabela I'!B37)</f>
        <v/>
      </c>
      <c r="C35" s="126" t="str">
        <f>IF('Tabela I'!E37="","",'Tabela I'!E37)</f>
        <v/>
      </c>
      <c r="D35" s="126"/>
      <c r="E35" s="416"/>
      <c r="F35" s="127">
        <f t="shared" si="0"/>
        <v>0</v>
      </c>
      <c r="G35" s="416"/>
      <c r="H35" s="416"/>
      <c r="I35" s="416"/>
      <c r="J35" s="416"/>
      <c r="K35" s="416"/>
      <c r="L35" s="416"/>
      <c r="M35" s="128" t="str">
        <f t="shared" si="1"/>
        <v/>
      </c>
      <c r="N35" s="129" t="str">
        <f t="shared" si="2"/>
        <v/>
      </c>
      <c r="O35" s="128" t="str">
        <f t="shared" si="3"/>
        <v/>
      </c>
      <c r="P35" s="129" t="str">
        <f t="shared" si="4"/>
        <v/>
      </c>
      <c r="Q35" s="563" t="str">
        <f t="shared" si="5"/>
        <v/>
      </c>
    </row>
    <row r="36" spans="1:17" x14ac:dyDescent="0.25">
      <c r="A36" s="227">
        <v>28</v>
      </c>
      <c r="B36" s="126" t="str">
        <f>IF('Tabela I'!B38="","",'Tabela I'!B38)</f>
        <v/>
      </c>
      <c r="C36" s="126" t="str">
        <f>IF('Tabela I'!E38="","",'Tabela I'!E38)</f>
        <v/>
      </c>
      <c r="D36" s="126"/>
      <c r="E36" s="416"/>
      <c r="F36" s="127">
        <f t="shared" si="0"/>
        <v>0</v>
      </c>
      <c r="G36" s="416"/>
      <c r="H36" s="416"/>
      <c r="I36" s="416"/>
      <c r="J36" s="416"/>
      <c r="K36" s="416"/>
      <c r="L36" s="416"/>
      <c r="M36" s="128" t="str">
        <f t="shared" si="1"/>
        <v/>
      </c>
      <c r="N36" s="129" t="str">
        <f t="shared" si="2"/>
        <v/>
      </c>
      <c r="O36" s="128" t="str">
        <f t="shared" si="3"/>
        <v/>
      </c>
      <c r="P36" s="129" t="str">
        <f t="shared" si="4"/>
        <v/>
      </c>
      <c r="Q36" s="563" t="str">
        <f t="shared" si="5"/>
        <v/>
      </c>
    </row>
    <row r="37" spans="1:17" x14ac:dyDescent="0.25">
      <c r="A37" s="227">
        <v>29</v>
      </c>
      <c r="B37" s="126" t="str">
        <f>IF('Tabela I'!B39="","",'Tabela I'!B39)</f>
        <v/>
      </c>
      <c r="C37" s="126" t="str">
        <f>IF('Tabela I'!E39="","",'Tabela I'!E39)</f>
        <v/>
      </c>
      <c r="D37" s="126"/>
      <c r="E37" s="416"/>
      <c r="F37" s="127">
        <f t="shared" si="0"/>
        <v>0</v>
      </c>
      <c r="G37" s="416"/>
      <c r="H37" s="416"/>
      <c r="I37" s="416"/>
      <c r="J37" s="416"/>
      <c r="K37" s="416"/>
      <c r="L37" s="416"/>
      <c r="M37" s="128" t="str">
        <f t="shared" si="1"/>
        <v/>
      </c>
      <c r="N37" s="129" t="str">
        <f t="shared" si="2"/>
        <v/>
      </c>
      <c r="O37" s="128" t="str">
        <f t="shared" si="3"/>
        <v/>
      </c>
      <c r="P37" s="129" t="str">
        <f t="shared" si="4"/>
        <v/>
      </c>
      <c r="Q37" s="563" t="str">
        <f t="shared" si="5"/>
        <v/>
      </c>
    </row>
    <row r="38" spans="1:17" x14ac:dyDescent="0.25">
      <c r="A38" s="227">
        <v>30</v>
      </c>
      <c r="B38" s="126" t="str">
        <f>IF('Tabela I'!B40="","",'Tabela I'!B40)</f>
        <v/>
      </c>
      <c r="C38" s="126" t="str">
        <f>IF('Tabela I'!E40="","",'Tabela I'!E40)</f>
        <v/>
      </c>
      <c r="D38" s="126"/>
      <c r="E38" s="416"/>
      <c r="F38" s="127">
        <f t="shared" si="0"/>
        <v>0</v>
      </c>
      <c r="G38" s="416"/>
      <c r="H38" s="416"/>
      <c r="I38" s="416"/>
      <c r="J38" s="416"/>
      <c r="K38" s="416"/>
      <c r="L38" s="416"/>
      <c r="M38" s="128" t="str">
        <f t="shared" si="1"/>
        <v/>
      </c>
      <c r="N38" s="129" t="str">
        <f t="shared" si="2"/>
        <v/>
      </c>
      <c r="O38" s="128" t="str">
        <f t="shared" si="3"/>
        <v/>
      </c>
      <c r="P38" s="129" t="str">
        <f t="shared" si="4"/>
        <v/>
      </c>
      <c r="Q38" s="563" t="str">
        <f t="shared" si="5"/>
        <v/>
      </c>
    </row>
    <row r="39" spans="1:17" x14ac:dyDescent="0.25">
      <c r="A39" s="227">
        <v>31</v>
      </c>
      <c r="B39" s="126" t="str">
        <f>IF('Tabela I'!B41="","",'Tabela I'!B41)</f>
        <v/>
      </c>
      <c r="C39" s="126" t="str">
        <f>IF('Tabela I'!E41="","",'Tabela I'!E41)</f>
        <v/>
      </c>
      <c r="D39" s="126"/>
      <c r="E39" s="416"/>
      <c r="F39" s="127">
        <f t="shared" si="0"/>
        <v>0</v>
      </c>
      <c r="G39" s="416"/>
      <c r="H39" s="416"/>
      <c r="I39" s="416"/>
      <c r="J39" s="416"/>
      <c r="K39" s="416"/>
      <c r="L39" s="416"/>
      <c r="M39" s="128" t="str">
        <f t="shared" si="1"/>
        <v/>
      </c>
      <c r="N39" s="129" t="str">
        <f t="shared" si="2"/>
        <v/>
      </c>
      <c r="O39" s="128" t="str">
        <f t="shared" si="3"/>
        <v/>
      </c>
      <c r="P39" s="129" t="str">
        <f t="shared" si="4"/>
        <v/>
      </c>
      <c r="Q39" s="563" t="str">
        <f t="shared" si="5"/>
        <v/>
      </c>
    </row>
    <row r="40" spans="1:17" x14ac:dyDescent="0.25">
      <c r="A40" s="227">
        <v>32</v>
      </c>
      <c r="B40" s="126" t="str">
        <f>IF('Tabela I'!B42="","",'Tabela I'!B42)</f>
        <v/>
      </c>
      <c r="C40" s="126" t="str">
        <f>IF('Tabela I'!E42="","",'Tabela I'!E42)</f>
        <v/>
      </c>
      <c r="D40" s="126"/>
      <c r="E40" s="416"/>
      <c r="F40" s="127">
        <f t="shared" si="0"/>
        <v>0</v>
      </c>
      <c r="G40" s="416"/>
      <c r="H40" s="416"/>
      <c r="I40" s="416"/>
      <c r="J40" s="416"/>
      <c r="K40" s="416"/>
      <c r="L40" s="416"/>
      <c r="M40" s="128" t="str">
        <f t="shared" si="1"/>
        <v/>
      </c>
      <c r="N40" s="129" t="str">
        <f t="shared" si="2"/>
        <v/>
      </c>
      <c r="O40" s="128" t="str">
        <f t="shared" si="3"/>
        <v/>
      </c>
      <c r="P40" s="129" t="str">
        <f t="shared" si="4"/>
        <v/>
      </c>
      <c r="Q40" s="563" t="str">
        <f t="shared" si="5"/>
        <v/>
      </c>
    </row>
    <row r="41" spans="1:17" x14ac:dyDescent="0.25">
      <c r="A41" s="227">
        <v>33</v>
      </c>
      <c r="B41" s="126" t="str">
        <f>IF('Tabela I'!B43="","",'Tabela I'!B43)</f>
        <v/>
      </c>
      <c r="C41" s="126" t="str">
        <f>IF('Tabela I'!E43="","",'Tabela I'!E43)</f>
        <v/>
      </c>
      <c r="D41" s="126"/>
      <c r="E41" s="416"/>
      <c r="F41" s="127">
        <f t="shared" si="0"/>
        <v>0</v>
      </c>
      <c r="G41" s="416"/>
      <c r="H41" s="416"/>
      <c r="I41" s="416"/>
      <c r="J41" s="416"/>
      <c r="K41" s="416"/>
      <c r="L41" s="416"/>
      <c r="M41" s="128" t="str">
        <f t="shared" si="1"/>
        <v/>
      </c>
      <c r="N41" s="129" t="str">
        <f t="shared" si="2"/>
        <v/>
      </c>
      <c r="O41" s="128" t="str">
        <f t="shared" si="3"/>
        <v/>
      </c>
      <c r="P41" s="129" t="str">
        <f t="shared" si="4"/>
        <v/>
      </c>
      <c r="Q41" s="563" t="str">
        <f t="shared" si="5"/>
        <v/>
      </c>
    </row>
    <row r="42" spans="1:17" x14ac:dyDescent="0.25">
      <c r="A42" s="227">
        <v>34</v>
      </c>
      <c r="B42" s="126" t="str">
        <f>IF('Tabela I'!B44="","",'Tabela I'!B44)</f>
        <v/>
      </c>
      <c r="C42" s="126" t="str">
        <f>IF('Tabela I'!E44="","",'Tabela I'!E44)</f>
        <v/>
      </c>
      <c r="D42" s="126"/>
      <c r="E42" s="416"/>
      <c r="F42" s="127">
        <f t="shared" si="0"/>
        <v>0</v>
      </c>
      <c r="G42" s="416"/>
      <c r="H42" s="416"/>
      <c r="I42" s="416"/>
      <c r="J42" s="416"/>
      <c r="K42" s="416"/>
      <c r="L42" s="416"/>
      <c r="M42" s="128" t="str">
        <f t="shared" ref="M42:M73" si="6">IF(D42="","",IF(D42="Nije ocijenjen","",IF(D42="Ocijenjen",IF(F42&lt;10,"Član 17. stav 7. Kriterija",(K42+(L42/2))/(F42)))))</f>
        <v/>
      </c>
      <c r="N42" s="129" t="str">
        <f t="shared" ref="N42:N73" si="7">IF(D42="","",IF(D42="Nije ocijenjen","",IF(D42="Ocijenjen",IF(M42="Član 17. stav 7. Kriterija","",IF(M42&gt;0.4,0,IF(M42&gt;0.3,8,IF(M42&gt;0.2,16,IF(M42&gt;0.1,24,IF(M42&lt;=0.1,30,)))))))))</f>
        <v/>
      </c>
      <c r="O42" s="128" t="str">
        <f t="shared" ref="O42:O73" si="8">IF(D42="","",IF(D42="Nije ocijenjen","",IF(D42="Ocijenjen",IF(E42=0,"",((K42+J42+(L42/2))/(E42))))))</f>
        <v/>
      </c>
      <c r="P42" s="129" t="str">
        <f t="shared" ref="P42:P73" si="9">IF(D42="","",IF(D42="Nije ocijenjen","",IF(D42="Ocijenjen",IF(O42&gt;0.2,0,IF(O42&gt;0.15,2,IF(O42&gt;0.1,4,IF(O42&gt;0.06,6,IF(O42&gt;0.03,8,IF(O42&lt;=0.03,10,)))))))))</f>
        <v/>
      </c>
      <c r="Q42" s="563" t="str">
        <f t="shared" ref="Q42:Q73" si="10">IF(D42="","",IF(D42="Nije ocijenjen","",IF(D42="Ocijenjen",IF(M42="Član 17. stav 7. Kriterija",P42,N42+P42))))</f>
        <v/>
      </c>
    </row>
    <row r="43" spans="1:17" x14ac:dyDescent="0.25">
      <c r="A43" s="227">
        <v>35</v>
      </c>
      <c r="B43" s="126" t="str">
        <f>IF('Tabela I'!B45="","",'Tabela I'!B45)</f>
        <v/>
      </c>
      <c r="C43" s="126" t="str">
        <f>IF('Tabela I'!E45="","",'Tabela I'!E45)</f>
        <v/>
      </c>
      <c r="D43" s="126"/>
      <c r="E43" s="416"/>
      <c r="F43" s="127">
        <f t="shared" si="0"/>
        <v>0</v>
      </c>
      <c r="G43" s="416"/>
      <c r="H43" s="416"/>
      <c r="I43" s="416"/>
      <c r="J43" s="416"/>
      <c r="K43" s="416"/>
      <c r="L43" s="416"/>
      <c r="M43" s="128" t="str">
        <f t="shared" si="6"/>
        <v/>
      </c>
      <c r="N43" s="129" t="str">
        <f t="shared" si="7"/>
        <v/>
      </c>
      <c r="O43" s="128" t="str">
        <f t="shared" si="8"/>
        <v/>
      </c>
      <c r="P43" s="129" t="str">
        <f t="shared" si="9"/>
        <v/>
      </c>
      <c r="Q43" s="563" t="str">
        <f t="shared" si="10"/>
        <v/>
      </c>
    </row>
    <row r="44" spans="1:17" x14ac:dyDescent="0.25">
      <c r="A44" s="227">
        <v>36</v>
      </c>
      <c r="B44" s="126" t="str">
        <f>IF('Tabela I'!B46="","",'Tabela I'!B46)</f>
        <v/>
      </c>
      <c r="C44" s="126" t="str">
        <f>IF('Tabela I'!E46="","",'Tabela I'!E46)</f>
        <v/>
      </c>
      <c r="D44" s="126"/>
      <c r="E44" s="416"/>
      <c r="F44" s="127">
        <f t="shared" si="0"/>
        <v>0</v>
      </c>
      <c r="G44" s="416"/>
      <c r="H44" s="416"/>
      <c r="I44" s="416"/>
      <c r="J44" s="416"/>
      <c r="K44" s="416"/>
      <c r="L44" s="416"/>
      <c r="M44" s="128" t="str">
        <f t="shared" si="6"/>
        <v/>
      </c>
      <c r="N44" s="129" t="str">
        <f t="shared" si="7"/>
        <v/>
      </c>
      <c r="O44" s="128" t="str">
        <f t="shared" si="8"/>
        <v/>
      </c>
      <c r="P44" s="129" t="str">
        <f t="shared" si="9"/>
        <v/>
      </c>
      <c r="Q44" s="563" t="str">
        <f t="shared" si="10"/>
        <v/>
      </c>
    </row>
    <row r="45" spans="1:17" x14ac:dyDescent="0.25">
      <c r="A45" s="227">
        <v>37</v>
      </c>
      <c r="B45" s="126" t="str">
        <f>IF('Tabela I'!B47="","",'Tabela I'!B47)</f>
        <v/>
      </c>
      <c r="C45" s="126" t="str">
        <f>IF('Tabela I'!E47="","",'Tabela I'!E47)</f>
        <v/>
      </c>
      <c r="D45" s="126"/>
      <c r="E45" s="416"/>
      <c r="F45" s="127">
        <f t="shared" si="0"/>
        <v>0</v>
      </c>
      <c r="G45" s="416"/>
      <c r="H45" s="416"/>
      <c r="I45" s="416"/>
      <c r="J45" s="416"/>
      <c r="K45" s="416"/>
      <c r="L45" s="416"/>
      <c r="M45" s="128" t="str">
        <f t="shared" si="6"/>
        <v/>
      </c>
      <c r="N45" s="129" t="str">
        <f t="shared" si="7"/>
        <v/>
      </c>
      <c r="O45" s="128" t="str">
        <f t="shared" si="8"/>
        <v/>
      </c>
      <c r="P45" s="129" t="str">
        <f t="shared" si="9"/>
        <v/>
      </c>
      <c r="Q45" s="563" t="str">
        <f t="shared" si="10"/>
        <v/>
      </c>
    </row>
    <row r="46" spans="1:17" x14ac:dyDescent="0.25">
      <c r="A46" s="227">
        <v>38</v>
      </c>
      <c r="B46" s="126" t="str">
        <f>IF('Tabela I'!B48="","",'Tabela I'!B48)</f>
        <v/>
      </c>
      <c r="C46" s="126" t="str">
        <f>IF('Tabela I'!E48="","",'Tabela I'!E48)</f>
        <v/>
      </c>
      <c r="D46" s="126"/>
      <c r="E46" s="416"/>
      <c r="F46" s="127">
        <f t="shared" si="0"/>
        <v>0</v>
      </c>
      <c r="G46" s="416"/>
      <c r="H46" s="416"/>
      <c r="I46" s="416"/>
      <c r="J46" s="416"/>
      <c r="K46" s="416"/>
      <c r="L46" s="416"/>
      <c r="M46" s="128" t="str">
        <f t="shared" si="6"/>
        <v/>
      </c>
      <c r="N46" s="129" t="str">
        <f t="shared" si="7"/>
        <v/>
      </c>
      <c r="O46" s="128" t="str">
        <f t="shared" si="8"/>
        <v/>
      </c>
      <c r="P46" s="129" t="str">
        <f t="shared" si="9"/>
        <v/>
      </c>
      <c r="Q46" s="563" t="str">
        <f t="shared" si="10"/>
        <v/>
      </c>
    </row>
    <row r="47" spans="1:17" x14ac:dyDescent="0.25">
      <c r="A47" s="227">
        <v>39</v>
      </c>
      <c r="B47" s="126" t="str">
        <f>IF('Tabela I'!B49="","",'Tabela I'!B49)</f>
        <v/>
      </c>
      <c r="C47" s="126" t="str">
        <f>IF('Tabela I'!E49="","",'Tabela I'!E49)</f>
        <v/>
      </c>
      <c r="D47" s="126"/>
      <c r="E47" s="416"/>
      <c r="F47" s="127">
        <f t="shared" si="0"/>
        <v>0</v>
      </c>
      <c r="G47" s="416"/>
      <c r="H47" s="416"/>
      <c r="I47" s="416"/>
      <c r="J47" s="416"/>
      <c r="K47" s="416"/>
      <c r="L47" s="416"/>
      <c r="M47" s="128" t="str">
        <f t="shared" si="6"/>
        <v/>
      </c>
      <c r="N47" s="129" t="str">
        <f t="shared" si="7"/>
        <v/>
      </c>
      <c r="O47" s="128" t="str">
        <f t="shared" si="8"/>
        <v/>
      </c>
      <c r="P47" s="129" t="str">
        <f t="shared" si="9"/>
        <v/>
      </c>
      <c r="Q47" s="563" t="str">
        <f t="shared" si="10"/>
        <v/>
      </c>
    </row>
    <row r="48" spans="1:17" x14ac:dyDescent="0.25">
      <c r="A48" s="227">
        <v>40</v>
      </c>
      <c r="B48" s="126" t="str">
        <f>IF('Tabela I'!B50="","",'Tabela I'!B50)</f>
        <v/>
      </c>
      <c r="C48" s="126" t="str">
        <f>IF('Tabela I'!E50="","",'Tabela I'!E50)</f>
        <v/>
      </c>
      <c r="D48" s="126"/>
      <c r="E48" s="416"/>
      <c r="F48" s="127">
        <f t="shared" si="0"/>
        <v>0</v>
      </c>
      <c r="G48" s="416"/>
      <c r="H48" s="416"/>
      <c r="I48" s="416"/>
      <c r="J48" s="416"/>
      <c r="K48" s="416"/>
      <c r="L48" s="416"/>
      <c r="M48" s="128" t="str">
        <f t="shared" si="6"/>
        <v/>
      </c>
      <c r="N48" s="129" t="str">
        <f t="shared" si="7"/>
        <v/>
      </c>
      <c r="O48" s="128" t="str">
        <f t="shared" si="8"/>
        <v/>
      </c>
      <c r="P48" s="129" t="str">
        <f t="shared" si="9"/>
        <v/>
      </c>
      <c r="Q48" s="563" t="str">
        <f t="shared" si="10"/>
        <v/>
      </c>
    </row>
    <row r="49" spans="1:19" x14ac:dyDescent="0.25">
      <c r="A49" s="227">
        <v>41</v>
      </c>
      <c r="B49" s="126" t="str">
        <f>IF('Tabela I'!B51="","",'Tabela I'!B51)</f>
        <v/>
      </c>
      <c r="C49" s="126" t="str">
        <f>IF('Tabela I'!E51="","",'Tabela I'!E51)</f>
        <v/>
      </c>
      <c r="D49" s="126"/>
      <c r="E49" s="416"/>
      <c r="F49" s="127">
        <f t="shared" si="0"/>
        <v>0</v>
      </c>
      <c r="G49" s="416"/>
      <c r="H49" s="416"/>
      <c r="I49" s="416"/>
      <c r="J49" s="416"/>
      <c r="K49" s="416"/>
      <c r="L49" s="416"/>
      <c r="M49" s="128" t="str">
        <f t="shared" si="6"/>
        <v/>
      </c>
      <c r="N49" s="129" t="str">
        <f t="shared" si="7"/>
        <v/>
      </c>
      <c r="O49" s="128" t="str">
        <f t="shared" si="8"/>
        <v/>
      </c>
      <c r="P49" s="129" t="str">
        <f t="shared" si="9"/>
        <v/>
      </c>
      <c r="Q49" s="563" t="str">
        <f t="shared" si="10"/>
        <v/>
      </c>
    </row>
    <row r="50" spans="1:19" x14ac:dyDescent="0.25">
      <c r="A50" s="227">
        <v>42</v>
      </c>
      <c r="B50" s="126" t="str">
        <f>IF('Tabela I'!B52="","",'Tabela I'!B52)</f>
        <v/>
      </c>
      <c r="C50" s="126" t="str">
        <f>IF('Tabela I'!E52="","",'Tabela I'!E52)</f>
        <v/>
      </c>
      <c r="D50" s="126"/>
      <c r="E50" s="416"/>
      <c r="F50" s="127">
        <f t="shared" si="0"/>
        <v>0</v>
      </c>
      <c r="G50" s="416"/>
      <c r="H50" s="416"/>
      <c r="I50" s="416"/>
      <c r="J50" s="416"/>
      <c r="K50" s="416"/>
      <c r="L50" s="416"/>
      <c r="M50" s="128" t="str">
        <f t="shared" si="6"/>
        <v/>
      </c>
      <c r="N50" s="129" t="str">
        <f t="shared" si="7"/>
        <v/>
      </c>
      <c r="O50" s="128" t="str">
        <f t="shared" si="8"/>
        <v/>
      </c>
      <c r="P50" s="129" t="str">
        <f t="shared" si="9"/>
        <v/>
      </c>
      <c r="Q50" s="563" t="str">
        <f t="shared" si="10"/>
        <v/>
      </c>
    </row>
    <row r="51" spans="1:19" s="215" customFormat="1" x14ac:dyDescent="0.25">
      <c r="A51" s="227">
        <v>43</v>
      </c>
      <c r="B51" s="126" t="str">
        <f>IF('Tabela I'!B53="","",'Tabela I'!B53)</f>
        <v/>
      </c>
      <c r="C51" s="126" t="str">
        <f>IF('Tabela I'!E53="","",'Tabela I'!E53)</f>
        <v/>
      </c>
      <c r="D51" s="126"/>
      <c r="E51" s="416"/>
      <c r="F51" s="127">
        <f t="shared" si="0"/>
        <v>0</v>
      </c>
      <c r="G51" s="416"/>
      <c r="H51" s="416"/>
      <c r="I51" s="416"/>
      <c r="J51" s="416"/>
      <c r="K51" s="416"/>
      <c r="L51" s="416"/>
      <c r="M51" s="128" t="str">
        <f t="shared" si="6"/>
        <v/>
      </c>
      <c r="N51" s="129" t="str">
        <f t="shared" si="7"/>
        <v/>
      </c>
      <c r="O51" s="128" t="str">
        <f t="shared" si="8"/>
        <v/>
      </c>
      <c r="P51" s="129" t="str">
        <f t="shared" si="9"/>
        <v/>
      </c>
      <c r="Q51" s="563" t="str">
        <f t="shared" si="10"/>
        <v/>
      </c>
      <c r="R51" s="149"/>
      <c r="S51" s="149"/>
    </row>
    <row r="52" spans="1:19" s="215" customFormat="1" x14ac:dyDescent="0.25">
      <c r="A52" s="227">
        <v>44</v>
      </c>
      <c r="B52" s="126" t="str">
        <f>IF('Tabela I'!B54="","",'Tabela I'!B54)</f>
        <v/>
      </c>
      <c r="C52" s="126" t="str">
        <f>IF('Tabela I'!E54="","",'Tabela I'!E54)</f>
        <v/>
      </c>
      <c r="D52" s="126"/>
      <c r="E52" s="416"/>
      <c r="F52" s="127">
        <f t="shared" si="0"/>
        <v>0</v>
      </c>
      <c r="G52" s="416"/>
      <c r="H52" s="416"/>
      <c r="I52" s="416"/>
      <c r="J52" s="416"/>
      <c r="K52" s="416"/>
      <c r="L52" s="416"/>
      <c r="M52" s="128" t="str">
        <f t="shared" si="6"/>
        <v/>
      </c>
      <c r="N52" s="129" t="str">
        <f t="shared" si="7"/>
        <v/>
      </c>
      <c r="O52" s="128" t="str">
        <f t="shared" si="8"/>
        <v/>
      </c>
      <c r="P52" s="129" t="str">
        <f t="shared" si="9"/>
        <v/>
      </c>
      <c r="Q52" s="563" t="str">
        <f t="shared" si="10"/>
        <v/>
      </c>
      <c r="R52" s="149"/>
      <c r="S52" s="149"/>
    </row>
    <row r="53" spans="1:19" s="215" customFormat="1" x14ac:dyDescent="0.25">
      <c r="A53" s="227">
        <v>45</v>
      </c>
      <c r="B53" s="126" t="str">
        <f>IF('Tabela I'!B55="","",'Tabela I'!B55)</f>
        <v/>
      </c>
      <c r="C53" s="126" t="str">
        <f>IF('Tabela I'!E55="","",'Tabela I'!E55)</f>
        <v/>
      </c>
      <c r="D53" s="126"/>
      <c r="E53" s="416"/>
      <c r="F53" s="127">
        <f t="shared" si="0"/>
        <v>0</v>
      </c>
      <c r="G53" s="416"/>
      <c r="H53" s="416"/>
      <c r="I53" s="416"/>
      <c r="J53" s="416"/>
      <c r="K53" s="416"/>
      <c r="L53" s="416"/>
      <c r="M53" s="128" t="str">
        <f t="shared" si="6"/>
        <v/>
      </c>
      <c r="N53" s="129" t="str">
        <f t="shared" si="7"/>
        <v/>
      </c>
      <c r="O53" s="128" t="str">
        <f t="shared" si="8"/>
        <v/>
      </c>
      <c r="P53" s="129" t="str">
        <f t="shared" si="9"/>
        <v/>
      </c>
      <c r="Q53" s="563" t="str">
        <f t="shared" si="10"/>
        <v/>
      </c>
      <c r="R53" s="149"/>
      <c r="S53" s="149"/>
    </row>
    <row r="54" spans="1:19" s="215" customFormat="1" x14ac:dyDescent="0.25">
      <c r="A54" s="227">
        <v>46</v>
      </c>
      <c r="B54" s="126" t="str">
        <f>IF('Tabela I'!B56="","",'Tabela I'!B56)</f>
        <v/>
      </c>
      <c r="C54" s="126" t="str">
        <f>IF('Tabela I'!E56="","",'Tabela I'!E56)</f>
        <v/>
      </c>
      <c r="D54" s="126"/>
      <c r="E54" s="416"/>
      <c r="F54" s="127">
        <f t="shared" si="0"/>
        <v>0</v>
      </c>
      <c r="G54" s="416"/>
      <c r="H54" s="416"/>
      <c r="I54" s="416"/>
      <c r="J54" s="416"/>
      <c r="K54" s="416"/>
      <c r="L54" s="416"/>
      <c r="M54" s="128" t="str">
        <f t="shared" si="6"/>
        <v/>
      </c>
      <c r="N54" s="129" t="str">
        <f t="shared" si="7"/>
        <v/>
      </c>
      <c r="O54" s="128" t="str">
        <f t="shared" si="8"/>
        <v/>
      </c>
      <c r="P54" s="129" t="str">
        <f t="shared" si="9"/>
        <v/>
      </c>
      <c r="Q54" s="563" t="str">
        <f t="shared" si="10"/>
        <v/>
      </c>
      <c r="R54" s="149"/>
      <c r="S54" s="149"/>
    </row>
    <row r="55" spans="1:19" s="215" customFormat="1" x14ac:dyDescent="0.25">
      <c r="A55" s="227">
        <v>47</v>
      </c>
      <c r="B55" s="126" t="str">
        <f>IF('Tabela I'!B57="","",'Tabela I'!B57)</f>
        <v/>
      </c>
      <c r="C55" s="126" t="str">
        <f>IF('Tabela I'!E57="","",'Tabela I'!E57)</f>
        <v/>
      </c>
      <c r="D55" s="126"/>
      <c r="E55" s="416"/>
      <c r="F55" s="127">
        <f t="shared" si="0"/>
        <v>0</v>
      </c>
      <c r="G55" s="416"/>
      <c r="H55" s="416"/>
      <c r="I55" s="416"/>
      <c r="J55" s="416"/>
      <c r="K55" s="416"/>
      <c r="L55" s="416"/>
      <c r="M55" s="128" t="str">
        <f t="shared" si="6"/>
        <v/>
      </c>
      <c r="N55" s="129" t="str">
        <f t="shared" si="7"/>
        <v/>
      </c>
      <c r="O55" s="128" t="str">
        <f t="shared" si="8"/>
        <v/>
      </c>
      <c r="P55" s="129" t="str">
        <f t="shared" si="9"/>
        <v/>
      </c>
      <c r="Q55" s="563" t="str">
        <f t="shared" si="10"/>
        <v/>
      </c>
      <c r="R55" s="149"/>
      <c r="S55" s="149"/>
    </row>
    <row r="56" spans="1:19" s="215" customFormat="1" x14ac:dyDescent="0.25">
      <c r="A56" s="227">
        <v>48</v>
      </c>
      <c r="B56" s="126" t="str">
        <f>IF('Tabela I'!B58="","",'Tabela I'!B58)</f>
        <v/>
      </c>
      <c r="C56" s="126" t="str">
        <f>IF('Tabela I'!E58="","",'Tabela I'!E58)</f>
        <v/>
      </c>
      <c r="D56" s="126"/>
      <c r="E56" s="416"/>
      <c r="F56" s="127">
        <f t="shared" si="0"/>
        <v>0</v>
      </c>
      <c r="G56" s="416"/>
      <c r="H56" s="416"/>
      <c r="I56" s="416"/>
      <c r="J56" s="416"/>
      <c r="K56" s="416"/>
      <c r="L56" s="416"/>
      <c r="M56" s="128" t="str">
        <f t="shared" si="6"/>
        <v/>
      </c>
      <c r="N56" s="129" t="str">
        <f t="shared" si="7"/>
        <v/>
      </c>
      <c r="O56" s="128" t="str">
        <f t="shared" si="8"/>
        <v/>
      </c>
      <c r="P56" s="129" t="str">
        <f t="shared" si="9"/>
        <v/>
      </c>
      <c r="Q56" s="563" t="str">
        <f t="shared" si="10"/>
        <v/>
      </c>
      <c r="R56" s="149"/>
      <c r="S56" s="149"/>
    </row>
    <row r="57" spans="1:19" s="215" customFormat="1" x14ac:dyDescent="0.25">
      <c r="A57" s="227">
        <v>49</v>
      </c>
      <c r="B57" s="126" t="str">
        <f>IF('Tabela I'!B59="","",'Tabela I'!B59)</f>
        <v/>
      </c>
      <c r="C57" s="126" t="str">
        <f>IF('Tabela I'!E59="","",'Tabela I'!E59)</f>
        <v/>
      </c>
      <c r="D57" s="126"/>
      <c r="E57" s="416"/>
      <c r="F57" s="127">
        <f t="shared" si="0"/>
        <v>0</v>
      </c>
      <c r="G57" s="416"/>
      <c r="H57" s="416"/>
      <c r="I57" s="416"/>
      <c r="J57" s="416"/>
      <c r="K57" s="416"/>
      <c r="L57" s="416"/>
      <c r="M57" s="128" t="str">
        <f t="shared" si="6"/>
        <v/>
      </c>
      <c r="N57" s="129" t="str">
        <f t="shared" si="7"/>
        <v/>
      </c>
      <c r="O57" s="128" t="str">
        <f t="shared" si="8"/>
        <v/>
      </c>
      <c r="P57" s="129" t="str">
        <f t="shared" si="9"/>
        <v/>
      </c>
      <c r="Q57" s="563" t="str">
        <f t="shared" si="10"/>
        <v/>
      </c>
      <c r="R57" s="149"/>
      <c r="S57" s="149"/>
    </row>
    <row r="58" spans="1:19" x14ac:dyDescent="0.25">
      <c r="A58" s="227">
        <v>50</v>
      </c>
      <c r="B58" s="126" t="str">
        <f>IF('Tabela I'!B60="","",'Tabela I'!B60)</f>
        <v/>
      </c>
      <c r="C58" s="126" t="str">
        <f>IF('Tabela I'!E60="","",'Tabela I'!E60)</f>
        <v/>
      </c>
      <c r="D58" s="126"/>
      <c r="E58" s="416"/>
      <c r="F58" s="127">
        <f t="shared" si="0"/>
        <v>0</v>
      </c>
      <c r="G58" s="416"/>
      <c r="H58" s="416"/>
      <c r="I58" s="416"/>
      <c r="J58" s="416"/>
      <c r="K58" s="416"/>
      <c r="L58" s="416"/>
      <c r="M58" s="128" t="str">
        <f t="shared" si="6"/>
        <v/>
      </c>
      <c r="N58" s="129" t="str">
        <f t="shared" si="7"/>
        <v/>
      </c>
      <c r="O58" s="128" t="str">
        <f t="shared" si="8"/>
        <v/>
      </c>
      <c r="P58" s="129" t="str">
        <f t="shared" si="9"/>
        <v/>
      </c>
      <c r="Q58" s="563" t="str">
        <f t="shared" si="10"/>
        <v/>
      </c>
    </row>
    <row r="59" spans="1:19" x14ac:dyDescent="0.25">
      <c r="A59" s="227">
        <v>51</v>
      </c>
      <c r="B59" s="126" t="str">
        <f>IF('Tabela I'!B61="","",'Tabela I'!B61)</f>
        <v/>
      </c>
      <c r="C59" s="126" t="str">
        <f>IF('Tabela I'!E61="","",'Tabela I'!E61)</f>
        <v/>
      </c>
      <c r="D59" s="126"/>
      <c r="E59" s="416"/>
      <c r="F59" s="127">
        <f t="shared" si="0"/>
        <v>0</v>
      </c>
      <c r="G59" s="416"/>
      <c r="H59" s="416"/>
      <c r="I59" s="416"/>
      <c r="J59" s="416"/>
      <c r="K59" s="416"/>
      <c r="L59" s="416"/>
      <c r="M59" s="128" t="str">
        <f t="shared" si="6"/>
        <v/>
      </c>
      <c r="N59" s="129" t="str">
        <f t="shared" si="7"/>
        <v/>
      </c>
      <c r="O59" s="128" t="str">
        <f t="shared" si="8"/>
        <v/>
      </c>
      <c r="P59" s="129" t="str">
        <f t="shared" si="9"/>
        <v/>
      </c>
      <c r="Q59" s="563" t="str">
        <f t="shared" si="10"/>
        <v/>
      </c>
    </row>
    <row r="60" spans="1:19" x14ac:dyDescent="0.25">
      <c r="A60" s="227">
        <v>52</v>
      </c>
      <c r="B60" s="126" t="str">
        <f>IF('Tabela I'!B62="","",'Tabela I'!B62)</f>
        <v/>
      </c>
      <c r="C60" s="126" t="str">
        <f>IF('Tabela I'!E62="","",'Tabela I'!E62)</f>
        <v/>
      </c>
      <c r="D60" s="126"/>
      <c r="E60" s="416"/>
      <c r="F60" s="127">
        <f t="shared" si="0"/>
        <v>0</v>
      </c>
      <c r="G60" s="416"/>
      <c r="H60" s="416"/>
      <c r="I60" s="416"/>
      <c r="J60" s="416"/>
      <c r="K60" s="416"/>
      <c r="L60" s="416"/>
      <c r="M60" s="128" t="str">
        <f t="shared" si="6"/>
        <v/>
      </c>
      <c r="N60" s="129" t="str">
        <f t="shared" si="7"/>
        <v/>
      </c>
      <c r="O60" s="128" t="str">
        <f t="shared" si="8"/>
        <v/>
      </c>
      <c r="P60" s="129" t="str">
        <f t="shared" si="9"/>
        <v/>
      </c>
      <c r="Q60" s="563" t="str">
        <f t="shared" si="10"/>
        <v/>
      </c>
    </row>
    <row r="61" spans="1:19" x14ac:dyDescent="0.25">
      <c r="A61" s="227">
        <v>53</v>
      </c>
      <c r="B61" s="126" t="str">
        <f>IF('Tabela I'!B63="","",'Tabela I'!B63)</f>
        <v/>
      </c>
      <c r="C61" s="126" t="str">
        <f>IF('Tabela I'!E63="","",'Tabela I'!E63)</f>
        <v/>
      </c>
      <c r="D61" s="126"/>
      <c r="E61" s="416"/>
      <c r="F61" s="127">
        <f t="shared" si="0"/>
        <v>0</v>
      </c>
      <c r="G61" s="416"/>
      <c r="H61" s="416"/>
      <c r="I61" s="416"/>
      <c r="J61" s="416"/>
      <c r="K61" s="416"/>
      <c r="L61" s="416"/>
      <c r="M61" s="128" t="str">
        <f t="shared" si="6"/>
        <v/>
      </c>
      <c r="N61" s="129" t="str">
        <f t="shared" si="7"/>
        <v/>
      </c>
      <c r="O61" s="128" t="str">
        <f t="shared" si="8"/>
        <v/>
      </c>
      <c r="P61" s="129" t="str">
        <f t="shared" si="9"/>
        <v/>
      </c>
      <c r="Q61" s="563" t="str">
        <f t="shared" si="10"/>
        <v/>
      </c>
    </row>
    <row r="62" spans="1:19" s="215" customFormat="1" x14ac:dyDescent="0.25">
      <c r="A62" s="227">
        <v>54</v>
      </c>
      <c r="B62" s="126" t="str">
        <f>IF('Tabela I'!B64="","",'Tabela I'!B64)</f>
        <v/>
      </c>
      <c r="C62" s="126" t="str">
        <f>IF('Tabela I'!E64="","",'Tabela I'!E64)</f>
        <v/>
      </c>
      <c r="D62" s="126"/>
      <c r="E62" s="416"/>
      <c r="F62" s="127">
        <f t="shared" si="0"/>
        <v>0</v>
      </c>
      <c r="G62" s="416"/>
      <c r="H62" s="416"/>
      <c r="I62" s="416"/>
      <c r="J62" s="416"/>
      <c r="K62" s="416"/>
      <c r="L62" s="416"/>
      <c r="M62" s="128" t="str">
        <f t="shared" si="6"/>
        <v/>
      </c>
      <c r="N62" s="129" t="str">
        <f t="shared" si="7"/>
        <v/>
      </c>
      <c r="O62" s="128" t="str">
        <f t="shared" si="8"/>
        <v/>
      </c>
      <c r="P62" s="129" t="str">
        <f t="shared" si="9"/>
        <v/>
      </c>
      <c r="Q62" s="563" t="str">
        <f t="shared" si="10"/>
        <v/>
      </c>
      <c r="R62" s="149"/>
      <c r="S62" s="149"/>
    </row>
    <row r="63" spans="1:19" s="215" customFormat="1" x14ac:dyDescent="0.25">
      <c r="A63" s="227">
        <v>55</v>
      </c>
      <c r="B63" s="126" t="str">
        <f>IF('Tabela I'!B65="","",'Tabela I'!B65)</f>
        <v/>
      </c>
      <c r="C63" s="126" t="str">
        <f>IF('Tabela I'!E65="","",'Tabela I'!E65)</f>
        <v/>
      </c>
      <c r="D63" s="126"/>
      <c r="E63" s="416"/>
      <c r="F63" s="127">
        <f t="shared" si="0"/>
        <v>0</v>
      </c>
      <c r="G63" s="416"/>
      <c r="H63" s="416"/>
      <c r="I63" s="416"/>
      <c r="J63" s="416"/>
      <c r="K63" s="416"/>
      <c r="L63" s="416"/>
      <c r="M63" s="128" t="str">
        <f t="shared" si="6"/>
        <v/>
      </c>
      <c r="N63" s="129" t="str">
        <f t="shared" si="7"/>
        <v/>
      </c>
      <c r="O63" s="128" t="str">
        <f t="shared" si="8"/>
        <v/>
      </c>
      <c r="P63" s="129" t="str">
        <f t="shared" si="9"/>
        <v/>
      </c>
      <c r="Q63" s="563" t="str">
        <f t="shared" si="10"/>
        <v/>
      </c>
      <c r="R63" s="149"/>
      <c r="S63" s="149"/>
    </row>
    <row r="64" spans="1:19" s="215" customFormat="1" x14ac:dyDescent="0.25">
      <c r="A64" s="227">
        <v>56</v>
      </c>
      <c r="B64" s="126" t="str">
        <f>IF('Tabela I'!B66="","",'Tabela I'!B66)</f>
        <v/>
      </c>
      <c r="C64" s="126" t="str">
        <f>IF('Tabela I'!E66="","",'Tabela I'!E66)</f>
        <v/>
      </c>
      <c r="D64" s="126"/>
      <c r="E64" s="416"/>
      <c r="F64" s="127">
        <f t="shared" si="0"/>
        <v>0</v>
      </c>
      <c r="G64" s="416"/>
      <c r="H64" s="416"/>
      <c r="I64" s="416"/>
      <c r="J64" s="416"/>
      <c r="K64" s="416"/>
      <c r="L64" s="416"/>
      <c r="M64" s="128" t="str">
        <f t="shared" si="6"/>
        <v/>
      </c>
      <c r="N64" s="129" t="str">
        <f t="shared" si="7"/>
        <v/>
      </c>
      <c r="O64" s="128" t="str">
        <f t="shared" si="8"/>
        <v/>
      </c>
      <c r="P64" s="129" t="str">
        <f t="shared" si="9"/>
        <v/>
      </c>
      <c r="Q64" s="563" t="str">
        <f t="shared" si="10"/>
        <v/>
      </c>
      <c r="R64" s="149"/>
      <c r="S64" s="149"/>
    </row>
    <row r="65" spans="1:19" s="215" customFormat="1" x14ac:dyDescent="0.25">
      <c r="A65" s="227">
        <v>57</v>
      </c>
      <c r="B65" s="126" t="str">
        <f>IF('Tabela I'!B67="","",'Tabela I'!B67)</f>
        <v/>
      </c>
      <c r="C65" s="126" t="str">
        <f>IF('Tabela I'!E67="","",'Tabela I'!E67)</f>
        <v/>
      </c>
      <c r="D65" s="126"/>
      <c r="E65" s="416"/>
      <c r="F65" s="127">
        <f t="shared" si="0"/>
        <v>0</v>
      </c>
      <c r="G65" s="416"/>
      <c r="H65" s="416"/>
      <c r="I65" s="416"/>
      <c r="J65" s="416"/>
      <c r="K65" s="416"/>
      <c r="L65" s="416"/>
      <c r="M65" s="128" t="str">
        <f t="shared" si="6"/>
        <v/>
      </c>
      <c r="N65" s="129" t="str">
        <f t="shared" si="7"/>
        <v/>
      </c>
      <c r="O65" s="128" t="str">
        <f t="shared" si="8"/>
        <v/>
      </c>
      <c r="P65" s="129" t="str">
        <f t="shared" si="9"/>
        <v/>
      </c>
      <c r="Q65" s="563" t="str">
        <f t="shared" si="10"/>
        <v/>
      </c>
      <c r="R65" s="149"/>
      <c r="S65" s="149"/>
    </row>
    <row r="66" spans="1:19" s="215" customFormat="1" x14ac:dyDescent="0.25">
      <c r="A66" s="227">
        <v>58</v>
      </c>
      <c r="B66" s="126" t="str">
        <f>IF('Tabela I'!B68="","",'Tabela I'!B68)</f>
        <v/>
      </c>
      <c r="C66" s="126" t="str">
        <f>IF('Tabela I'!E68="","",'Tabela I'!E68)</f>
        <v/>
      </c>
      <c r="D66" s="126"/>
      <c r="E66" s="416"/>
      <c r="F66" s="127">
        <f t="shared" si="0"/>
        <v>0</v>
      </c>
      <c r="G66" s="416"/>
      <c r="H66" s="416"/>
      <c r="I66" s="416"/>
      <c r="J66" s="416"/>
      <c r="K66" s="416"/>
      <c r="L66" s="416"/>
      <c r="M66" s="128" t="str">
        <f t="shared" si="6"/>
        <v/>
      </c>
      <c r="N66" s="129" t="str">
        <f t="shared" si="7"/>
        <v/>
      </c>
      <c r="O66" s="128" t="str">
        <f t="shared" si="8"/>
        <v/>
      </c>
      <c r="P66" s="129" t="str">
        <f t="shared" si="9"/>
        <v/>
      </c>
      <c r="Q66" s="563" t="str">
        <f t="shared" si="10"/>
        <v/>
      </c>
      <c r="R66" s="149"/>
      <c r="S66" s="149"/>
    </row>
    <row r="67" spans="1:19" s="215" customFormat="1" x14ac:dyDescent="0.25">
      <c r="A67" s="227">
        <v>59</v>
      </c>
      <c r="B67" s="126" t="str">
        <f>IF('Tabela I'!B69="","",'Tabela I'!B69)</f>
        <v/>
      </c>
      <c r="C67" s="126" t="str">
        <f>IF('Tabela I'!E69="","",'Tabela I'!E69)</f>
        <v/>
      </c>
      <c r="D67" s="126"/>
      <c r="E67" s="416"/>
      <c r="F67" s="127">
        <f t="shared" si="0"/>
        <v>0</v>
      </c>
      <c r="G67" s="416"/>
      <c r="H67" s="416"/>
      <c r="I67" s="416"/>
      <c r="J67" s="416"/>
      <c r="K67" s="416"/>
      <c r="L67" s="416"/>
      <c r="M67" s="128" t="str">
        <f t="shared" si="6"/>
        <v/>
      </c>
      <c r="N67" s="129" t="str">
        <f t="shared" si="7"/>
        <v/>
      </c>
      <c r="O67" s="128" t="str">
        <f t="shared" si="8"/>
        <v/>
      </c>
      <c r="P67" s="129" t="str">
        <f t="shared" si="9"/>
        <v/>
      </c>
      <c r="Q67" s="563" t="str">
        <f t="shared" si="10"/>
        <v/>
      </c>
      <c r="R67" s="149"/>
      <c r="S67" s="149"/>
    </row>
    <row r="68" spans="1:19" s="215" customFormat="1" x14ac:dyDescent="0.25">
      <c r="A68" s="227">
        <v>60</v>
      </c>
      <c r="B68" s="126" t="str">
        <f>IF('Tabela I'!B70="","",'Tabela I'!B70)</f>
        <v/>
      </c>
      <c r="C68" s="126" t="str">
        <f>IF('Tabela I'!E70="","",'Tabela I'!E70)</f>
        <v/>
      </c>
      <c r="D68" s="126"/>
      <c r="E68" s="416"/>
      <c r="F68" s="127">
        <f t="shared" si="0"/>
        <v>0</v>
      </c>
      <c r="G68" s="416"/>
      <c r="H68" s="416"/>
      <c r="I68" s="416"/>
      <c r="J68" s="416"/>
      <c r="K68" s="416"/>
      <c r="L68" s="416"/>
      <c r="M68" s="128" t="str">
        <f t="shared" si="6"/>
        <v/>
      </c>
      <c r="N68" s="129" t="str">
        <f t="shared" si="7"/>
        <v/>
      </c>
      <c r="O68" s="128" t="str">
        <f t="shared" si="8"/>
        <v/>
      </c>
      <c r="P68" s="129" t="str">
        <f t="shared" si="9"/>
        <v/>
      </c>
      <c r="Q68" s="563" t="str">
        <f t="shared" si="10"/>
        <v/>
      </c>
      <c r="R68" s="149"/>
      <c r="S68" s="149"/>
    </row>
    <row r="69" spans="1:19" s="215" customFormat="1" x14ac:dyDescent="0.25">
      <c r="A69" s="227">
        <v>61</v>
      </c>
      <c r="B69" s="126"/>
      <c r="C69" s="126"/>
      <c r="D69" s="126"/>
      <c r="E69" s="416"/>
      <c r="F69" s="127">
        <f t="shared" si="0"/>
        <v>0</v>
      </c>
      <c r="G69" s="416"/>
      <c r="H69" s="416"/>
      <c r="I69" s="416"/>
      <c r="J69" s="416"/>
      <c r="K69" s="416"/>
      <c r="L69" s="416"/>
      <c r="M69" s="128" t="str">
        <f t="shared" si="6"/>
        <v/>
      </c>
      <c r="N69" s="129" t="str">
        <f t="shared" si="7"/>
        <v/>
      </c>
      <c r="O69" s="128" t="str">
        <f t="shared" si="8"/>
        <v/>
      </c>
      <c r="P69" s="129" t="str">
        <f t="shared" si="9"/>
        <v/>
      </c>
      <c r="Q69" s="563" t="str">
        <f t="shared" si="10"/>
        <v/>
      </c>
      <c r="R69" s="149"/>
      <c r="S69" s="149"/>
    </row>
    <row r="70" spans="1:19" s="215" customFormat="1" x14ac:dyDescent="0.25">
      <c r="A70" s="227">
        <v>62</v>
      </c>
      <c r="B70" s="126"/>
      <c r="C70" s="126"/>
      <c r="D70" s="126"/>
      <c r="E70" s="416"/>
      <c r="F70" s="127">
        <f t="shared" si="0"/>
        <v>0</v>
      </c>
      <c r="G70" s="416"/>
      <c r="H70" s="416"/>
      <c r="I70" s="416"/>
      <c r="J70" s="416"/>
      <c r="K70" s="416"/>
      <c r="L70" s="416"/>
      <c r="M70" s="128" t="str">
        <f t="shared" si="6"/>
        <v/>
      </c>
      <c r="N70" s="129" t="str">
        <f t="shared" si="7"/>
        <v/>
      </c>
      <c r="O70" s="128" t="str">
        <f t="shared" si="8"/>
        <v/>
      </c>
      <c r="P70" s="129" t="str">
        <f t="shared" si="9"/>
        <v/>
      </c>
      <c r="Q70" s="563" t="str">
        <f t="shared" si="10"/>
        <v/>
      </c>
      <c r="R70" s="149"/>
      <c r="S70" s="149"/>
    </row>
    <row r="71" spans="1:19" s="215" customFormat="1" x14ac:dyDescent="0.25">
      <c r="A71" s="227">
        <v>63</v>
      </c>
      <c r="B71" s="126"/>
      <c r="C71" s="126"/>
      <c r="D71" s="126"/>
      <c r="E71" s="416"/>
      <c r="F71" s="127">
        <f t="shared" si="0"/>
        <v>0</v>
      </c>
      <c r="G71" s="416"/>
      <c r="H71" s="416"/>
      <c r="I71" s="416"/>
      <c r="J71" s="416"/>
      <c r="K71" s="416"/>
      <c r="L71" s="416"/>
      <c r="M71" s="128" t="str">
        <f t="shared" si="6"/>
        <v/>
      </c>
      <c r="N71" s="129" t="str">
        <f t="shared" si="7"/>
        <v/>
      </c>
      <c r="O71" s="128" t="str">
        <f t="shared" si="8"/>
        <v/>
      </c>
      <c r="P71" s="129" t="str">
        <f t="shared" si="9"/>
        <v/>
      </c>
      <c r="Q71" s="563" t="str">
        <f t="shared" si="10"/>
        <v/>
      </c>
      <c r="R71" s="149"/>
      <c r="S71" s="149"/>
    </row>
    <row r="72" spans="1:19" s="215" customFormat="1" x14ac:dyDescent="0.25">
      <c r="A72" s="227">
        <v>64</v>
      </c>
      <c r="B72" s="126"/>
      <c r="C72" s="126"/>
      <c r="D72" s="126"/>
      <c r="E72" s="416"/>
      <c r="F72" s="127">
        <f t="shared" si="0"/>
        <v>0</v>
      </c>
      <c r="G72" s="416"/>
      <c r="H72" s="416"/>
      <c r="I72" s="416"/>
      <c r="J72" s="416"/>
      <c r="K72" s="416"/>
      <c r="L72" s="416"/>
      <c r="M72" s="128" t="str">
        <f t="shared" si="6"/>
        <v/>
      </c>
      <c r="N72" s="129" t="str">
        <f t="shared" si="7"/>
        <v/>
      </c>
      <c r="O72" s="128" t="str">
        <f t="shared" si="8"/>
        <v/>
      </c>
      <c r="P72" s="129" t="str">
        <f t="shared" si="9"/>
        <v/>
      </c>
      <c r="Q72" s="563" t="str">
        <f t="shared" si="10"/>
        <v/>
      </c>
      <c r="R72" s="149"/>
      <c r="S72" s="149"/>
    </row>
    <row r="73" spans="1:19" s="215" customFormat="1" ht="15.75" thickBot="1" x14ac:dyDescent="0.3">
      <c r="A73" s="228">
        <v>65</v>
      </c>
      <c r="B73" s="229"/>
      <c r="C73" s="229"/>
      <c r="D73" s="229"/>
      <c r="E73" s="417"/>
      <c r="F73" s="230">
        <f t="shared" si="0"/>
        <v>0</v>
      </c>
      <c r="G73" s="417"/>
      <c r="H73" s="417"/>
      <c r="I73" s="417"/>
      <c r="J73" s="417"/>
      <c r="K73" s="417"/>
      <c r="L73" s="417"/>
      <c r="M73" s="231" t="str">
        <f t="shared" si="6"/>
        <v/>
      </c>
      <c r="N73" s="130" t="str">
        <f t="shared" si="7"/>
        <v/>
      </c>
      <c r="O73" s="231" t="str">
        <f t="shared" si="8"/>
        <v/>
      </c>
      <c r="P73" s="130" t="str">
        <f t="shared" si="9"/>
        <v/>
      </c>
      <c r="Q73" s="564" t="str">
        <f t="shared" si="10"/>
        <v/>
      </c>
      <c r="R73" s="149"/>
      <c r="S73" s="149"/>
    </row>
    <row r="74" spans="1:19" s="215" customFormat="1" ht="15.75" thickBot="1" x14ac:dyDescent="0.3">
      <c r="A74" s="149"/>
      <c r="B74" s="159"/>
      <c r="C74" s="149"/>
      <c r="D74" s="149"/>
      <c r="E74" s="318"/>
      <c r="F74" s="318"/>
      <c r="G74" s="318"/>
      <c r="H74" s="318"/>
      <c r="I74" s="318"/>
      <c r="J74" s="318"/>
      <c r="K74" s="318"/>
      <c r="L74" s="318"/>
      <c r="N74" s="149"/>
      <c r="P74" s="149"/>
      <c r="Q74" s="218"/>
      <c r="R74" s="149"/>
      <c r="S74" s="149"/>
    </row>
    <row r="75" spans="1:19" s="233" customFormat="1" ht="15.75" thickBot="1" x14ac:dyDescent="0.3">
      <c r="A75" s="662" t="s">
        <v>198</v>
      </c>
      <c r="B75" s="663"/>
      <c r="C75" s="663"/>
      <c r="D75" s="664"/>
      <c r="E75" s="418">
        <f>SUM(E9:E73)</f>
        <v>0</v>
      </c>
      <c r="F75" s="419">
        <f t="shared" ref="F75:L75" si="11">SUM(F9:F73)</f>
        <v>0</v>
      </c>
      <c r="G75" s="419">
        <f t="shared" si="11"/>
        <v>0</v>
      </c>
      <c r="H75" s="419">
        <f t="shared" si="11"/>
        <v>0</v>
      </c>
      <c r="I75" s="419">
        <f t="shared" si="11"/>
        <v>0</v>
      </c>
      <c r="J75" s="419">
        <f t="shared" si="11"/>
        <v>0</v>
      </c>
      <c r="K75" s="419">
        <f>SUM(K9:K73)</f>
        <v>0</v>
      </c>
      <c r="L75" s="419">
        <f t="shared" si="11"/>
        <v>0</v>
      </c>
      <c r="M75" s="665" t="str">
        <f>IF(F75=0,"",0.83*((F75-K75-(L75/2))/F75)+0.17*((E75-J75-K75-(L75/2))/E75))</f>
        <v/>
      </c>
      <c r="N75" s="666"/>
      <c r="O75" s="666"/>
      <c r="P75" s="666"/>
      <c r="Q75" s="667"/>
      <c r="R75" s="232"/>
      <c r="S75" s="232"/>
    </row>
    <row r="76" spans="1:19" s="215" customFormat="1" x14ac:dyDescent="0.25">
      <c r="A76" s="234"/>
      <c r="B76" s="420"/>
      <c r="C76" s="234"/>
      <c r="D76" s="234"/>
      <c r="E76" s="421"/>
      <c r="F76" s="318"/>
      <c r="G76" s="318"/>
      <c r="H76" s="318"/>
      <c r="I76" s="318"/>
      <c r="J76" s="318"/>
      <c r="K76" s="318"/>
      <c r="L76" s="318"/>
      <c r="N76" s="149"/>
      <c r="P76" s="149"/>
      <c r="Q76" s="218"/>
      <c r="R76" s="149"/>
      <c r="S76" s="149"/>
    </row>
    <row r="77" spans="1:19" s="215" customFormat="1" x14ac:dyDescent="0.25">
      <c r="A77" s="234"/>
      <c r="B77" s="420"/>
      <c r="C77" s="234"/>
      <c r="D77" s="234"/>
      <c r="E77" s="421"/>
      <c r="F77" s="318"/>
      <c r="G77" s="318"/>
      <c r="H77" s="318"/>
      <c r="I77" s="318"/>
      <c r="J77" s="318"/>
      <c r="K77" s="318"/>
      <c r="L77" s="318"/>
      <c r="N77" s="149"/>
      <c r="P77" s="149"/>
      <c r="Q77" s="218"/>
      <c r="R77" s="149"/>
      <c r="S77" s="149"/>
    </row>
    <row r="78" spans="1:19" s="215" customFormat="1" x14ac:dyDescent="0.25">
      <c r="A78" s="234"/>
      <c r="B78" s="420"/>
      <c r="C78" s="234"/>
      <c r="D78" s="234"/>
      <c r="E78" s="421"/>
      <c r="F78" s="318"/>
      <c r="G78" s="318"/>
      <c r="H78" s="318"/>
      <c r="I78" s="318"/>
      <c r="J78" s="318"/>
      <c r="K78" s="318"/>
      <c r="L78" s="318"/>
      <c r="N78" s="149"/>
      <c r="P78" s="149"/>
      <c r="Q78" s="218"/>
      <c r="R78" s="149"/>
      <c r="S78" s="149"/>
    </row>
    <row r="79" spans="1:19" s="215" customFormat="1" x14ac:dyDescent="0.25">
      <c r="A79" s="422" t="s">
        <v>249</v>
      </c>
      <c r="B79" s="420"/>
      <c r="C79" s="234"/>
      <c r="D79" s="234"/>
      <c r="E79" s="421"/>
      <c r="F79" s="318"/>
      <c r="G79" s="318"/>
      <c r="H79" s="318"/>
      <c r="I79" s="318"/>
      <c r="J79" s="318"/>
      <c r="K79" s="318"/>
      <c r="L79" s="318"/>
      <c r="N79" s="149"/>
      <c r="P79" s="149"/>
      <c r="Q79" s="218"/>
      <c r="R79" s="149"/>
      <c r="S79" s="149"/>
    </row>
    <row r="80" spans="1:19" s="215" customFormat="1" ht="3.75" customHeight="1" x14ac:dyDescent="0.25">
      <c r="A80" s="423"/>
      <c r="B80" s="420"/>
      <c r="C80" s="234"/>
      <c r="D80" s="234"/>
      <c r="E80" s="421"/>
      <c r="F80" s="318"/>
      <c r="G80" s="318"/>
      <c r="H80" s="318"/>
      <c r="I80" s="318"/>
      <c r="J80" s="318"/>
      <c r="K80" s="318"/>
      <c r="L80" s="318"/>
      <c r="N80" s="149"/>
      <c r="P80" s="149"/>
      <c r="Q80" s="218"/>
      <c r="R80" s="149"/>
      <c r="S80" s="149"/>
    </row>
    <row r="81" spans="1:19" s="430" customFormat="1" x14ac:dyDescent="0.25">
      <c r="A81" s="682" t="s">
        <v>199</v>
      </c>
      <c r="B81" s="683"/>
      <c r="C81" s="684"/>
      <c r="D81" s="424"/>
      <c r="E81" s="425"/>
      <c r="F81" s="425"/>
      <c r="G81" s="426"/>
      <c r="H81" s="426"/>
      <c r="I81" s="426"/>
      <c r="J81" s="426"/>
      <c r="K81" s="426"/>
      <c r="L81" s="425"/>
      <c r="M81" s="427"/>
      <c r="N81" s="427"/>
      <c r="O81" s="427"/>
      <c r="P81" s="428"/>
      <c r="Q81" s="428"/>
      <c r="R81" s="429"/>
      <c r="S81" s="429"/>
    </row>
    <row r="82" spans="1:19" s="215" customFormat="1" x14ac:dyDescent="0.25">
      <c r="A82" s="431">
        <v>1</v>
      </c>
      <c r="B82" s="126" t="s">
        <v>200</v>
      </c>
      <c r="C82" s="432" t="s">
        <v>106</v>
      </c>
      <c r="D82" s="126"/>
      <c r="E82" s="416"/>
      <c r="F82" s="127">
        <f>SUM(H82:L82)</f>
        <v>0</v>
      </c>
      <c r="G82" s="416"/>
      <c r="H82" s="416"/>
      <c r="I82" s="416"/>
      <c r="J82" s="416"/>
      <c r="K82" s="416"/>
      <c r="L82" s="416"/>
      <c r="M82" s="128"/>
      <c r="N82" s="129"/>
      <c r="O82" s="128"/>
      <c r="P82" s="129"/>
      <c r="Q82" s="433"/>
      <c r="R82" s="149"/>
      <c r="S82" s="149"/>
    </row>
    <row r="83" spans="1:19" s="430" customFormat="1" x14ac:dyDescent="0.25">
      <c r="A83" s="682" t="s">
        <v>201</v>
      </c>
      <c r="B83" s="683"/>
      <c r="C83" s="684"/>
      <c r="D83" s="434"/>
      <c r="E83" s="435"/>
      <c r="F83" s="435"/>
      <c r="G83" s="435"/>
      <c r="H83" s="435"/>
      <c r="I83" s="435"/>
      <c r="J83" s="435"/>
      <c r="K83" s="435"/>
      <c r="L83" s="435"/>
      <c r="M83" s="436"/>
      <c r="N83" s="437"/>
      <c r="O83" s="436"/>
      <c r="P83" s="437"/>
      <c r="Q83" s="438"/>
      <c r="R83" s="429"/>
      <c r="S83" s="429"/>
    </row>
    <row r="84" spans="1:19" s="215" customFormat="1" x14ac:dyDescent="0.25">
      <c r="A84" s="439">
        <f>+A82</f>
        <v>1</v>
      </c>
      <c r="B84" s="440" t="str">
        <f>+B82</f>
        <v>Ime i prezime</v>
      </c>
      <c r="C84" s="126"/>
      <c r="D84" s="126"/>
      <c r="E84" s="416"/>
      <c r="F84" s="127">
        <f t="shared" ref="F84" si="12">SUM(H84:L84)</f>
        <v>0</v>
      </c>
      <c r="G84" s="416"/>
      <c r="H84" s="416"/>
      <c r="I84" s="416"/>
      <c r="J84" s="416"/>
      <c r="K84" s="416"/>
      <c r="L84" s="416"/>
      <c r="M84" s="441"/>
      <c r="N84" s="442"/>
      <c r="O84" s="441"/>
      <c r="P84" s="442"/>
      <c r="Q84" s="443"/>
      <c r="R84" s="149"/>
      <c r="S84" s="149"/>
    </row>
    <row r="85" spans="1:19" s="215" customFormat="1" ht="15.75" thickBot="1" x14ac:dyDescent="0.3">
      <c r="A85" s="444" t="s">
        <v>232</v>
      </c>
      <c r="B85" s="420"/>
      <c r="C85" s="234"/>
      <c r="D85" s="234"/>
      <c r="E85" s="421"/>
      <c r="F85" s="318"/>
      <c r="G85" s="318"/>
      <c r="H85" s="318"/>
      <c r="I85" s="318"/>
      <c r="J85" s="318"/>
      <c r="K85" s="318"/>
      <c r="L85" s="318"/>
      <c r="N85" s="149"/>
      <c r="P85" s="149"/>
      <c r="Q85" s="218"/>
      <c r="R85" s="149"/>
      <c r="S85" s="149"/>
    </row>
    <row r="86" spans="1:19" s="454" customFormat="1" ht="15.75" thickBot="1" x14ac:dyDescent="0.3">
      <c r="A86" s="445">
        <f>+A82</f>
        <v>1</v>
      </c>
      <c r="B86" s="446" t="str">
        <f>+B82</f>
        <v>Ime i prezime</v>
      </c>
      <c r="C86" s="447" t="s">
        <v>106</v>
      </c>
      <c r="D86" s="448"/>
      <c r="E86" s="449">
        <f>+E82+E84</f>
        <v>0</v>
      </c>
      <c r="F86" s="450">
        <f>SUM(H86:L86)</f>
        <v>0</v>
      </c>
      <c r="G86" s="449">
        <f t="shared" ref="G86:L86" si="13">+G82+G84</f>
        <v>0</v>
      </c>
      <c r="H86" s="449">
        <f t="shared" si="13"/>
        <v>0</v>
      </c>
      <c r="I86" s="449">
        <f t="shared" si="13"/>
        <v>0</v>
      </c>
      <c r="J86" s="449">
        <f t="shared" si="13"/>
        <v>0</v>
      </c>
      <c r="K86" s="449">
        <f t="shared" si="13"/>
        <v>0</v>
      </c>
      <c r="L86" s="449">
        <f t="shared" si="13"/>
        <v>0</v>
      </c>
      <c r="M86" s="451" t="str">
        <f>IF(D86="","",IF(D86="Nije ocijenjen ili Ne treba raditi na predmetima","",IF(D86="Ocijenjen",IF(F86&lt;10,"Član 20. stav 7. Kriterija",(K86+(L86/2))/(F86)))))</f>
        <v/>
      </c>
      <c r="N86" s="452" t="str">
        <f>IF(D86="","",IF(D86="Nije ocijenjen ili Ne treba raditi na predmetima","",IF(D86="Ocijenjen",IF(M86="Član 20. stav 7. Kriterija","",IF(M86&gt;0.4,0,IF(M86&gt;0.3,4,IF(M86&gt;0.2,8,IF(M86&gt;0.1,12,IF(M86&lt;=0.1,15,)))))))))</f>
        <v/>
      </c>
      <c r="O86" s="451" t="str">
        <f>IF(D86="","",IF(D86="Nije ocijenjen ili Ne treba raditi na predmetima","",IF(D86="Ocijenjen",IF(E86=0,"",((K86+J86+(L86/2))/(E86))))))</f>
        <v/>
      </c>
      <c r="P86" s="452" t="str">
        <f>IF(D86="","",IF(D86="Nije ocijenjen ili Ne treba raditi na predmetima","",IF(D86="Ocijenjen",IF(O86&gt;0.2,0,IF(O86&gt;0.15,1,IF(O86&gt;0.1,2,IF(O86&gt;0.06,3,IF(O86&gt;0.03,4,IF(O86&lt;=0.03,5,)))))))))</f>
        <v/>
      </c>
      <c r="Q86" s="453" t="str">
        <f>IF(D86="","",IF(D86="Nije ocijenjen ili Ne treba raditi na predmetima","",IF(D86="Ocijenjen",IF(M86="Član 20. stav 7. Kriterija",P86,N86+P86))))</f>
        <v/>
      </c>
      <c r="R86" s="218"/>
      <c r="S86" s="218"/>
    </row>
    <row r="87" spans="1:19" s="215" customFormat="1" x14ac:dyDescent="0.25">
      <c r="A87" s="234"/>
      <c r="B87" s="420"/>
      <c r="C87" s="234"/>
      <c r="D87" s="234"/>
      <c r="E87" s="421"/>
      <c r="F87" s="318"/>
      <c r="G87" s="318"/>
      <c r="H87" s="318"/>
      <c r="I87" s="318"/>
      <c r="J87" s="318"/>
      <c r="K87" s="318"/>
      <c r="L87" s="318"/>
      <c r="N87" s="149"/>
      <c r="P87" s="149"/>
      <c r="Q87" s="218"/>
      <c r="R87" s="149"/>
      <c r="S87" s="149"/>
    </row>
    <row r="88" spans="1:19" s="215" customFormat="1" x14ac:dyDescent="0.25">
      <c r="A88" s="682" t="s">
        <v>199</v>
      </c>
      <c r="B88" s="683"/>
      <c r="C88" s="684"/>
      <c r="D88" s="424"/>
      <c r="E88" s="425"/>
      <c r="F88" s="425"/>
      <c r="G88" s="426"/>
      <c r="H88" s="426"/>
      <c r="I88" s="426"/>
      <c r="J88" s="426"/>
      <c r="K88" s="426"/>
      <c r="L88" s="425"/>
      <c r="M88" s="427"/>
      <c r="N88" s="427"/>
      <c r="O88" s="427"/>
      <c r="P88" s="428"/>
      <c r="Q88" s="428"/>
      <c r="R88" s="149"/>
      <c r="S88" s="149"/>
    </row>
    <row r="89" spans="1:19" s="215" customFormat="1" x14ac:dyDescent="0.25">
      <c r="A89" s="455">
        <v>2</v>
      </c>
      <c r="B89" s="126" t="s">
        <v>200</v>
      </c>
      <c r="C89" s="126"/>
      <c r="D89" s="126"/>
      <c r="E89" s="416"/>
      <c r="F89" s="127">
        <f t="shared" ref="F89" si="14">SUM(H89:L89)</f>
        <v>0</v>
      </c>
      <c r="G89" s="416"/>
      <c r="H89" s="416"/>
      <c r="I89" s="416"/>
      <c r="J89" s="416"/>
      <c r="K89" s="416"/>
      <c r="L89" s="416"/>
      <c r="M89" s="441"/>
      <c r="N89" s="442"/>
      <c r="O89" s="441"/>
      <c r="P89" s="442"/>
      <c r="Q89" s="443"/>
      <c r="R89" s="149"/>
      <c r="S89" s="149"/>
    </row>
    <row r="90" spans="1:19" s="215" customFormat="1" x14ac:dyDescent="0.25">
      <c r="A90" s="682" t="s">
        <v>201</v>
      </c>
      <c r="B90" s="683"/>
      <c r="C90" s="684"/>
      <c r="D90" s="434"/>
      <c r="E90" s="435"/>
      <c r="F90" s="435"/>
      <c r="G90" s="435"/>
      <c r="H90" s="435"/>
      <c r="I90" s="435"/>
      <c r="J90" s="435"/>
      <c r="K90" s="435"/>
      <c r="L90" s="435"/>
      <c r="M90" s="436"/>
      <c r="N90" s="437"/>
      <c r="O90" s="436"/>
      <c r="P90" s="437"/>
      <c r="Q90" s="438"/>
      <c r="R90" s="149"/>
      <c r="S90" s="149"/>
    </row>
    <row r="91" spans="1:19" s="215" customFormat="1" x14ac:dyDescent="0.25">
      <c r="A91" s="439">
        <f>+A89</f>
        <v>2</v>
      </c>
      <c r="B91" s="440" t="str">
        <f>+B89</f>
        <v>Ime i prezime</v>
      </c>
      <c r="C91" s="126"/>
      <c r="D91" s="126"/>
      <c r="E91" s="416"/>
      <c r="F91" s="127">
        <f t="shared" ref="F91" si="15">SUM(H91:L91)</f>
        <v>0</v>
      </c>
      <c r="G91" s="416"/>
      <c r="H91" s="416"/>
      <c r="I91" s="416"/>
      <c r="J91" s="416"/>
      <c r="K91" s="416"/>
      <c r="L91" s="416"/>
      <c r="M91" s="441"/>
      <c r="N91" s="442"/>
      <c r="O91" s="441"/>
      <c r="P91" s="442"/>
      <c r="Q91" s="443"/>
      <c r="R91" s="149"/>
      <c r="S91" s="149"/>
    </row>
    <row r="92" spans="1:19" s="215" customFormat="1" ht="15.75" thickBot="1" x14ac:dyDescent="0.3">
      <c r="A92" s="444" t="s">
        <v>232</v>
      </c>
      <c r="B92" s="420"/>
      <c r="C92" s="234"/>
      <c r="D92" s="234"/>
      <c r="E92" s="421"/>
      <c r="F92" s="318"/>
      <c r="G92" s="318"/>
      <c r="H92" s="318"/>
      <c r="I92" s="318"/>
      <c r="J92" s="318"/>
      <c r="K92" s="318"/>
      <c r="L92" s="318"/>
      <c r="N92" s="149"/>
      <c r="P92" s="149"/>
      <c r="Q92" s="218"/>
      <c r="R92" s="149"/>
      <c r="S92" s="149"/>
    </row>
    <row r="93" spans="1:19" s="454" customFormat="1" ht="15.75" thickBot="1" x14ac:dyDescent="0.3">
      <c r="A93" s="445">
        <f>+A89</f>
        <v>2</v>
      </c>
      <c r="B93" s="446" t="str">
        <f>+B89</f>
        <v>Ime i prezime</v>
      </c>
      <c r="C93" s="554"/>
      <c r="D93" s="448"/>
      <c r="E93" s="449">
        <f>+E89+E91</f>
        <v>0</v>
      </c>
      <c r="F93" s="450">
        <f t="shared" ref="F93" si="16">SUM(H93:L93)</f>
        <v>0</v>
      </c>
      <c r="G93" s="449">
        <f t="shared" ref="G93:L93" si="17">+G89+G91</f>
        <v>0</v>
      </c>
      <c r="H93" s="449">
        <f t="shared" si="17"/>
        <v>0</v>
      </c>
      <c r="I93" s="449">
        <f t="shared" si="17"/>
        <v>0</v>
      </c>
      <c r="J93" s="449">
        <f t="shared" si="17"/>
        <v>0</v>
      </c>
      <c r="K93" s="449">
        <f t="shared" si="17"/>
        <v>0</v>
      </c>
      <c r="L93" s="449">
        <f t="shared" si="17"/>
        <v>0</v>
      </c>
      <c r="M93" s="451" t="str">
        <f>IF(D93="","",IF(D93="Nije ocijenjen","",IF(D93="Ocijenjen",IF(F93&lt;10,"Član 17. stav 7. Kriterija",(K93+(L93/2))/(F93)))))</f>
        <v/>
      </c>
      <c r="N93" s="452" t="str">
        <f>IF(D93="","",IF(D93="Nije ocijenjen","",IF(D93="Ocijenjen",IF(M93="Član 17. stav 7. Kriterija","",IF(M93&gt;0.4,0,IF(M93&gt;0.3,8,IF(M93&gt;0.2,16,IF(M93&gt;0.1,24,IF(M93&lt;=0.1,30,)))))))))</f>
        <v/>
      </c>
      <c r="O93" s="451" t="str">
        <f t="shared" ref="O93" si="18">IF(D93="","",IF(D93="Nije ocijenjen","",IF(D93="Ocijenjen",IF(E93=0,"",((K93+J93+(L93/2))/(E93))))))</f>
        <v/>
      </c>
      <c r="P93" s="452" t="str">
        <f t="shared" ref="P93" si="19">IF(D93="","",IF(D93="Nije ocijenjen","",IF(D93="Ocijenjen",IF(O93&gt;0.2,0,IF(O93&gt;0.15,2,IF(O93&gt;0.1,4,IF(O93&gt;0.06,6,IF(O93&gt;0.03,8,IF(O93&lt;=0.03,10,)))))))))</f>
        <v/>
      </c>
      <c r="Q93" s="453" t="str">
        <f>IF(D93="","",IF(D93="Nije ocijenjen","",IF(D93="Ocijenjen",IF(M93="Član 17. stav 7. Kriterija",P93,N93+P93))))</f>
        <v/>
      </c>
      <c r="R93" s="218"/>
      <c r="S93" s="218"/>
    </row>
    <row r="94" spans="1:19" s="215" customFormat="1" x14ac:dyDescent="0.25">
      <c r="A94" s="234"/>
      <c r="B94" s="420"/>
      <c r="C94" s="234"/>
      <c r="D94" s="234"/>
      <c r="E94" s="421"/>
      <c r="F94" s="318"/>
      <c r="G94" s="318"/>
      <c r="H94" s="318"/>
      <c r="I94" s="318"/>
      <c r="J94" s="318"/>
      <c r="K94" s="318"/>
      <c r="L94" s="318"/>
      <c r="N94" s="149"/>
      <c r="P94" s="149"/>
      <c r="Q94" s="218"/>
      <c r="R94" s="149"/>
      <c r="S94" s="149"/>
    </row>
    <row r="95" spans="1:19" s="215" customFormat="1" x14ac:dyDescent="0.25">
      <c r="A95" s="682" t="s">
        <v>199</v>
      </c>
      <c r="B95" s="683"/>
      <c r="C95" s="684"/>
      <c r="D95" s="424"/>
      <c r="E95" s="425"/>
      <c r="F95" s="425"/>
      <c r="G95" s="426"/>
      <c r="H95" s="426"/>
      <c r="I95" s="426"/>
      <c r="J95" s="426"/>
      <c r="K95" s="426"/>
      <c r="L95" s="425"/>
      <c r="M95" s="427"/>
      <c r="N95" s="427"/>
      <c r="O95" s="427"/>
      <c r="P95" s="428"/>
      <c r="Q95" s="428"/>
      <c r="R95" s="149"/>
      <c r="S95" s="149"/>
    </row>
    <row r="96" spans="1:19" s="215" customFormat="1" x14ac:dyDescent="0.25">
      <c r="A96" s="455">
        <v>3</v>
      </c>
      <c r="B96" s="126" t="s">
        <v>200</v>
      </c>
      <c r="C96" s="126"/>
      <c r="D96" s="126"/>
      <c r="E96" s="416"/>
      <c r="F96" s="127">
        <f t="shared" ref="F96" si="20">SUM(H96:L96)</f>
        <v>0</v>
      </c>
      <c r="G96" s="416"/>
      <c r="H96" s="416"/>
      <c r="I96" s="416"/>
      <c r="J96" s="416"/>
      <c r="K96" s="416"/>
      <c r="L96" s="416"/>
      <c r="M96" s="441"/>
      <c r="N96" s="442"/>
      <c r="O96" s="441"/>
      <c r="P96" s="442"/>
      <c r="Q96" s="443"/>
      <c r="R96" s="149"/>
      <c r="S96" s="149"/>
    </row>
    <row r="97" spans="1:19" s="215" customFormat="1" x14ac:dyDescent="0.25">
      <c r="A97" s="682" t="s">
        <v>201</v>
      </c>
      <c r="B97" s="683"/>
      <c r="C97" s="684"/>
      <c r="D97" s="434"/>
      <c r="E97" s="435"/>
      <c r="F97" s="435"/>
      <c r="G97" s="435"/>
      <c r="H97" s="435"/>
      <c r="I97" s="435"/>
      <c r="J97" s="435"/>
      <c r="K97" s="435"/>
      <c r="L97" s="435"/>
      <c r="M97" s="436"/>
      <c r="N97" s="437"/>
      <c r="O97" s="436"/>
      <c r="P97" s="437"/>
      <c r="Q97" s="438"/>
      <c r="R97" s="149"/>
      <c r="S97" s="149"/>
    </row>
    <row r="98" spans="1:19" s="215" customFormat="1" x14ac:dyDescent="0.25">
      <c r="A98" s="439">
        <f>+A96</f>
        <v>3</v>
      </c>
      <c r="B98" s="440" t="str">
        <f>+B96</f>
        <v>Ime i prezime</v>
      </c>
      <c r="C98" s="126"/>
      <c r="D98" s="126"/>
      <c r="E98" s="416"/>
      <c r="F98" s="127">
        <f t="shared" ref="F98" si="21">SUM(H98:L98)</f>
        <v>0</v>
      </c>
      <c r="G98" s="416"/>
      <c r="H98" s="416"/>
      <c r="I98" s="416"/>
      <c r="J98" s="416"/>
      <c r="K98" s="416"/>
      <c r="L98" s="416"/>
      <c r="M98" s="441"/>
      <c r="N98" s="442"/>
      <c r="O98" s="441"/>
      <c r="P98" s="442"/>
      <c r="Q98" s="443"/>
      <c r="R98" s="149"/>
      <c r="S98" s="149"/>
    </row>
    <row r="99" spans="1:19" s="215" customFormat="1" ht="15.75" thickBot="1" x14ac:dyDescent="0.3">
      <c r="A99" s="444" t="s">
        <v>232</v>
      </c>
      <c r="B99" s="420"/>
      <c r="C99" s="234"/>
      <c r="D99" s="234"/>
      <c r="E99" s="421"/>
      <c r="F99" s="318"/>
      <c r="G99" s="318"/>
      <c r="H99" s="318"/>
      <c r="I99" s="318"/>
      <c r="J99" s="318"/>
      <c r="K99" s="318"/>
      <c r="L99" s="318"/>
      <c r="N99" s="149"/>
      <c r="P99" s="149"/>
      <c r="Q99" s="218"/>
      <c r="R99" s="149"/>
      <c r="S99" s="149"/>
    </row>
    <row r="100" spans="1:19" s="454" customFormat="1" ht="15.75" thickBot="1" x14ac:dyDescent="0.3">
      <c r="A100" s="445">
        <f>+A96</f>
        <v>3</v>
      </c>
      <c r="B100" s="446" t="str">
        <f>+B96</f>
        <v>Ime i prezime</v>
      </c>
      <c r="C100" s="554"/>
      <c r="D100" s="448"/>
      <c r="E100" s="449">
        <f>+E96+E98</f>
        <v>0</v>
      </c>
      <c r="F100" s="450">
        <f t="shared" ref="F100" si="22">SUM(H100:L100)</f>
        <v>0</v>
      </c>
      <c r="G100" s="449">
        <f t="shared" ref="G100:L100" si="23">+G96+G98</f>
        <v>0</v>
      </c>
      <c r="H100" s="449">
        <f t="shared" si="23"/>
        <v>0</v>
      </c>
      <c r="I100" s="449">
        <f t="shared" si="23"/>
        <v>0</v>
      </c>
      <c r="J100" s="449">
        <f t="shared" si="23"/>
        <v>0</v>
      </c>
      <c r="K100" s="449">
        <f t="shared" si="23"/>
        <v>0</v>
      </c>
      <c r="L100" s="449">
        <f t="shared" si="23"/>
        <v>0</v>
      </c>
      <c r="M100" s="451" t="str">
        <f>IF(D100="","",IF(D100="Nije ocijenjen","",IF(D100="Ocijenjen",IF(F100&lt;10,"Član 17. stav 7. Kriterija",(K100+(L100/2))/(F100)))))</f>
        <v/>
      </c>
      <c r="N100" s="452" t="str">
        <f>IF(D100="","",IF(D100="Nije ocijenjen","",IF(D100="Ocijenjen",IF(M100="Član 17. stav 7. Kriterija","",IF(M100&gt;0.4,0,IF(M100&gt;0.3,8,IF(M100&gt;0.2,16,IF(M100&gt;0.1,24,IF(M100&lt;=0.1,30,)))))))))</f>
        <v/>
      </c>
      <c r="O100" s="451" t="str">
        <f t="shared" ref="O100" si="24">IF(D100="","",IF(D100="Nije ocijenjen","",IF(D100="Ocijenjen",IF(E100=0,"",((K100+J100+(L100/2))/(E100))))))</f>
        <v/>
      </c>
      <c r="P100" s="452" t="str">
        <f t="shared" ref="P100" si="25">IF(D100="","",IF(D100="Nije ocijenjen","",IF(D100="Ocijenjen",IF(O100&gt;0.2,0,IF(O100&gt;0.15,2,IF(O100&gt;0.1,4,IF(O100&gt;0.06,6,IF(O100&gt;0.03,8,IF(O100&lt;=0.03,10,)))))))))</f>
        <v/>
      </c>
      <c r="Q100" s="453" t="str">
        <f>IF(D100="","",IF(D100="Nije ocijenjen","",IF(D100="Ocijenjen",IF(M100="Član 17. stav 7. Kriterija",P100,N100+P100))))</f>
        <v/>
      </c>
      <c r="R100" s="218"/>
      <c r="S100" s="218"/>
    </row>
    <row r="101" spans="1:19" s="215" customFormat="1" x14ac:dyDescent="0.25">
      <c r="A101" s="234"/>
      <c r="B101" s="420"/>
      <c r="C101" s="234"/>
      <c r="D101" s="234"/>
      <c r="E101" s="421"/>
      <c r="F101" s="318"/>
      <c r="G101" s="318"/>
      <c r="H101" s="318"/>
      <c r="I101" s="318"/>
      <c r="J101" s="318"/>
      <c r="K101" s="318"/>
      <c r="L101" s="318"/>
      <c r="N101" s="149"/>
      <c r="P101" s="149"/>
      <c r="Q101" s="218"/>
      <c r="R101" s="149"/>
      <c r="S101" s="149"/>
    </row>
    <row r="102" spans="1:19" s="215" customFormat="1" x14ac:dyDescent="0.25">
      <c r="A102" s="682" t="s">
        <v>199</v>
      </c>
      <c r="B102" s="683"/>
      <c r="C102" s="684"/>
      <c r="D102" s="424"/>
      <c r="E102" s="425"/>
      <c r="F102" s="425"/>
      <c r="G102" s="426"/>
      <c r="H102" s="426"/>
      <c r="I102" s="426"/>
      <c r="J102" s="426"/>
      <c r="K102" s="426"/>
      <c r="L102" s="425"/>
      <c r="M102" s="427"/>
      <c r="N102" s="427"/>
      <c r="O102" s="427"/>
      <c r="P102" s="428"/>
      <c r="Q102" s="428"/>
      <c r="R102" s="149"/>
      <c r="S102" s="149"/>
    </row>
    <row r="103" spans="1:19" s="215" customFormat="1" x14ac:dyDescent="0.25">
      <c r="A103" s="455">
        <v>4</v>
      </c>
      <c r="B103" s="126" t="s">
        <v>200</v>
      </c>
      <c r="C103" s="126"/>
      <c r="D103" s="126"/>
      <c r="E103" s="416"/>
      <c r="F103" s="127">
        <f t="shared" ref="F103" si="26">SUM(H103:L103)</f>
        <v>0</v>
      </c>
      <c r="G103" s="416"/>
      <c r="H103" s="416"/>
      <c r="I103" s="416"/>
      <c r="J103" s="416"/>
      <c r="K103" s="416"/>
      <c r="L103" s="416"/>
      <c r="M103" s="441"/>
      <c r="N103" s="442"/>
      <c r="O103" s="441"/>
      <c r="P103" s="442"/>
      <c r="Q103" s="443"/>
      <c r="R103" s="149"/>
      <c r="S103" s="149"/>
    </row>
    <row r="104" spans="1:19" s="215" customFormat="1" x14ac:dyDescent="0.25">
      <c r="A104" s="682" t="s">
        <v>201</v>
      </c>
      <c r="B104" s="683"/>
      <c r="C104" s="684"/>
      <c r="D104" s="434"/>
      <c r="E104" s="435"/>
      <c r="F104" s="435"/>
      <c r="G104" s="435"/>
      <c r="H104" s="435"/>
      <c r="I104" s="435"/>
      <c r="J104" s="435"/>
      <c r="K104" s="435"/>
      <c r="L104" s="435"/>
      <c r="M104" s="436"/>
      <c r="N104" s="437"/>
      <c r="O104" s="436"/>
      <c r="P104" s="437"/>
      <c r="Q104" s="438"/>
      <c r="R104" s="149"/>
      <c r="S104" s="149"/>
    </row>
    <row r="105" spans="1:19" s="215" customFormat="1" x14ac:dyDescent="0.25">
      <c r="A105" s="439">
        <f>+A103</f>
        <v>4</v>
      </c>
      <c r="B105" s="440" t="str">
        <f>+B103</f>
        <v>Ime i prezime</v>
      </c>
      <c r="C105" s="126"/>
      <c r="D105" s="126"/>
      <c r="E105" s="416"/>
      <c r="F105" s="127">
        <f t="shared" ref="F105" si="27">SUM(H105:L105)</f>
        <v>0</v>
      </c>
      <c r="G105" s="416"/>
      <c r="H105" s="416"/>
      <c r="I105" s="416"/>
      <c r="J105" s="416"/>
      <c r="K105" s="416"/>
      <c r="L105" s="416"/>
      <c r="M105" s="441"/>
      <c r="N105" s="442"/>
      <c r="O105" s="441"/>
      <c r="P105" s="442"/>
      <c r="Q105" s="443"/>
      <c r="R105" s="149"/>
      <c r="S105" s="149"/>
    </row>
    <row r="106" spans="1:19" s="215" customFormat="1" ht="15.75" thickBot="1" x14ac:dyDescent="0.3">
      <c r="A106" s="444" t="s">
        <v>232</v>
      </c>
      <c r="B106" s="420"/>
      <c r="C106" s="234"/>
      <c r="D106" s="234"/>
      <c r="E106" s="421"/>
      <c r="F106" s="318"/>
      <c r="G106" s="318"/>
      <c r="H106" s="318"/>
      <c r="I106" s="318"/>
      <c r="J106" s="318"/>
      <c r="K106" s="318"/>
      <c r="L106" s="318"/>
      <c r="N106" s="149"/>
      <c r="P106" s="149"/>
      <c r="Q106" s="218"/>
      <c r="R106" s="149"/>
      <c r="S106" s="149"/>
    </row>
    <row r="107" spans="1:19" s="454" customFormat="1" ht="15.75" thickBot="1" x14ac:dyDescent="0.3">
      <c r="A107" s="445">
        <f>+A103</f>
        <v>4</v>
      </c>
      <c r="B107" s="446" t="str">
        <f>+B103</f>
        <v>Ime i prezime</v>
      </c>
      <c r="C107" s="554"/>
      <c r="D107" s="448"/>
      <c r="E107" s="449">
        <f>+E103+E105</f>
        <v>0</v>
      </c>
      <c r="F107" s="450">
        <f t="shared" ref="F107" si="28">SUM(H107:L107)</f>
        <v>0</v>
      </c>
      <c r="G107" s="449">
        <f t="shared" ref="G107:L107" si="29">+G103+G105</f>
        <v>0</v>
      </c>
      <c r="H107" s="449">
        <f t="shared" si="29"/>
        <v>0</v>
      </c>
      <c r="I107" s="449">
        <f t="shared" si="29"/>
        <v>0</v>
      </c>
      <c r="J107" s="449">
        <f t="shared" si="29"/>
        <v>0</v>
      </c>
      <c r="K107" s="449">
        <f t="shared" si="29"/>
        <v>0</v>
      </c>
      <c r="L107" s="449">
        <f t="shared" si="29"/>
        <v>0</v>
      </c>
      <c r="M107" s="451" t="str">
        <f>IF(D107="","",IF(D107="Nije ocijenjen","",IF(D107="Ocijenjen",IF(F107&lt;10,"Član 17. stav 7. Kriterija",(K107+(L107/2))/(F107)))))</f>
        <v/>
      </c>
      <c r="N107" s="452" t="str">
        <f>IF(D107="","",IF(D107="Nije ocijenjen","",IF(D107="Ocijenjen",IF(M107="Član 17. stav 7. Kriterija","",IF(M107&gt;0.4,0,IF(M107&gt;0.3,8,IF(M107&gt;0.2,16,IF(M107&gt;0.1,24,IF(M107&lt;=0.1,30,)))))))))</f>
        <v/>
      </c>
      <c r="O107" s="451" t="str">
        <f t="shared" ref="O107" si="30">IF(D107="","",IF(D107="Nije ocijenjen","",IF(D107="Ocijenjen",IF(E107=0,"",((K107+J107+(L107/2))/(E107))))))</f>
        <v/>
      </c>
      <c r="P107" s="452" t="str">
        <f t="shared" ref="P107" si="31">IF(D107="","",IF(D107="Nije ocijenjen","",IF(D107="Ocijenjen",IF(O107&gt;0.2,0,IF(O107&gt;0.15,2,IF(O107&gt;0.1,4,IF(O107&gt;0.06,6,IF(O107&gt;0.03,8,IF(O107&lt;=0.03,10,)))))))))</f>
        <v/>
      </c>
      <c r="Q107" s="453" t="str">
        <f>IF(D107="","",IF(D107="Nije ocijenjen","",IF(D107="Ocijenjen",IF(M107="Član 17. stav 7. Kriterija",P107,N107+P107))))</f>
        <v/>
      </c>
      <c r="R107" s="218"/>
      <c r="S107" s="218"/>
    </row>
    <row r="108" spans="1:19" s="215" customFormat="1" x14ac:dyDescent="0.25">
      <c r="A108" s="234"/>
      <c r="B108" s="420"/>
      <c r="C108" s="234"/>
      <c r="D108" s="234"/>
      <c r="E108" s="421"/>
      <c r="F108" s="318"/>
      <c r="G108" s="318"/>
      <c r="H108" s="318"/>
      <c r="I108" s="318"/>
      <c r="J108" s="318"/>
      <c r="K108" s="318"/>
      <c r="L108" s="318"/>
      <c r="N108" s="149"/>
      <c r="P108" s="149"/>
      <c r="Q108" s="218"/>
      <c r="R108" s="149"/>
      <c r="S108" s="149"/>
    </row>
    <row r="109" spans="1:19" s="215" customFormat="1" x14ac:dyDescent="0.25">
      <c r="A109" s="682" t="s">
        <v>199</v>
      </c>
      <c r="B109" s="683"/>
      <c r="C109" s="684"/>
      <c r="D109" s="424"/>
      <c r="E109" s="425"/>
      <c r="F109" s="425"/>
      <c r="G109" s="426"/>
      <c r="H109" s="426"/>
      <c r="I109" s="426"/>
      <c r="J109" s="426"/>
      <c r="K109" s="426"/>
      <c r="L109" s="425"/>
      <c r="M109" s="427"/>
      <c r="N109" s="427"/>
      <c r="O109" s="427"/>
      <c r="P109" s="428"/>
      <c r="Q109" s="428"/>
      <c r="R109" s="149"/>
      <c r="S109" s="149"/>
    </row>
    <row r="110" spans="1:19" s="215" customFormat="1" x14ac:dyDescent="0.25">
      <c r="A110" s="455">
        <v>5</v>
      </c>
      <c r="B110" s="126" t="s">
        <v>200</v>
      </c>
      <c r="C110" s="126"/>
      <c r="D110" s="126"/>
      <c r="E110" s="416"/>
      <c r="F110" s="127">
        <f t="shared" ref="F110" si="32">SUM(H110:L110)</f>
        <v>0</v>
      </c>
      <c r="G110" s="416"/>
      <c r="H110" s="416"/>
      <c r="I110" s="416"/>
      <c r="J110" s="416"/>
      <c r="K110" s="416"/>
      <c r="L110" s="416"/>
      <c r="M110" s="441"/>
      <c r="N110" s="442"/>
      <c r="O110" s="441"/>
      <c r="P110" s="442"/>
      <c r="Q110" s="443"/>
      <c r="R110" s="149"/>
      <c r="S110" s="149"/>
    </row>
    <row r="111" spans="1:19" s="215" customFormat="1" x14ac:dyDescent="0.25">
      <c r="A111" s="682" t="s">
        <v>201</v>
      </c>
      <c r="B111" s="683"/>
      <c r="C111" s="684"/>
      <c r="D111" s="434"/>
      <c r="E111" s="435"/>
      <c r="F111" s="435"/>
      <c r="G111" s="435"/>
      <c r="H111" s="435"/>
      <c r="I111" s="435"/>
      <c r="J111" s="435"/>
      <c r="K111" s="435"/>
      <c r="L111" s="435"/>
      <c r="M111" s="436"/>
      <c r="N111" s="437"/>
      <c r="O111" s="436"/>
      <c r="P111" s="437"/>
      <c r="Q111" s="438"/>
      <c r="R111" s="149"/>
      <c r="S111" s="149"/>
    </row>
    <row r="112" spans="1:19" s="215" customFormat="1" x14ac:dyDescent="0.25">
      <c r="A112" s="439">
        <f>+A110</f>
        <v>5</v>
      </c>
      <c r="B112" s="440" t="str">
        <f>+B110</f>
        <v>Ime i prezime</v>
      </c>
      <c r="C112" s="126"/>
      <c r="D112" s="126"/>
      <c r="E112" s="416"/>
      <c r="F112" s="127">
        <f t="shared" ref="F112" si="33">SUM(H112:L112)</f>
        <v>0</v>
      </c>
      <c r="G112" s="416"/>
      <c r="H112" s="416"/>
      <c r="I112" s="416"/>
      <c r="J112" s="416"/>
      <c r="K112" s="416"/>
      <c r="L112" s="416"/>
      <c r="M112" s="441"/>
      <c r="N112" s="442"/>
      <c r="O112" s="441"/>
      <c r="P112" s="442"/>
      <c r="Q112" s="443"/>
      <c r="R112" s="149"/>
      <c r="S112" s="149"/>
    </row>
    <row r="113" spans="1:19" s="215" customFormat="1" ht="15.75" thickBot="1" x14ac:dyDescent="0.3">
      <c r="A113" s="444" t="s">
        <v>232</v>
      </c>
      <c r="B113" s="420"/>
      <c r="C113" s="234"/>
      <c r="D113" s="234"/>
      <c r="E113" s="421"/>
      <c r="F113" s="318"/>
      <c r="G113" s="318"/>
      <c r="H113" s="318"/>
      <c r="I113" s="318"/>
      <c r="J113" s="318"/>
      <c r="K113" s="318"/>
      <c r="L113" s="318"/>
      <c r="N113" s="149"/>
      <c r="P113" s="149"/>
      <c r="Q113" s="218"/>
      <c r="R113" s="149"/>
      <c r="S113" s="149"/>
    </row>
    <row r="114" spans="1:19" s="454" customFormat="1" ht="15.75" thickBot="1" x14ac:dyDescent="0.3">
      <c r="A114" s="445">
        <f>+A110</f>
        <v>5</v>
      </c>
      <c r="B114" s="446" t="str">
        <f>+B110</f>
        <v>Ime i prezime</v>
      </c>
      <c r="C114" s="554"/>
      <c r="D114" s="448"/>
      <c r="E114" s="449">
        <f>+E110+E112</f>
        <v>0</v>
      </c>
      <c r="F114" s="450">
        <f t="shared" ref="F114" si="34">SUM(H114:L114)</f>
        <v>0</v>
      </c>
      <c r="G114" s="449">
        <f t="shared" ref="G114:L114" si="35">+G110+G112</f>
        <v>0</v>
      </c>
      <c r="H114" s="449">
        <f t="shared" si="35"/>
        <v>0</v>
      </c>
      <c r="I114" s="449">
        <f t="shared" si="35"/>
        <v>0</v>
      </c>
      <c r="J114" s="449">
        <f t="shared" si="35"/>
        <v>0</v>
      </c>
      <c r="K114" s="449">
        <f t="shared" si="35"/>
        <v>0</v>
      </c>
      <c r="L114" s="449">
        <f t="shared" si="35"/>
        <v>0</v>
      </c>
      <c r="M114" s="451" t="str">
        <f>IF(D114="","",IF(D114="Nije ocijenjen","",IF(D114="Ocijenjen",IF(F114&lt;10,"Član 17. stav 7. Kriterija",(K114+(L114/2))/(F114)))))</f>
        <v/>
      </c>
      <c r="N114" s="452" t="str">
        <f>IF(D114="","",IF(D114="Nije ocijenjen","",IF(D114="Ocijenjen",IF(M114="Član 17. stav 7. Kriterija","",IF(M114&gt;0.4,0,IF(M114&gt;0.3,8,IF(M114&gt;0.2,16,IF(M114&gt;0.1,24,IF(M114&lt;=0.1,30,)))))))))</f>
        <v/>
      </c>
      <c r="O114" s="451" t="str">
        <f t="shared" ref="O114" si="36">IF(D114="","",IF(D114="Nije ocijenjen","",IF(D114="Ocijenjen",IF(E114=0,"",((K114+J114+(L114/2))/(E114))))))</f>
        <v/>
      </c>
      <c r="P114" s="452" t="str">
        <f t="shared" ref="P114" si="37">IF(D114="","",IF(D114="Nije ocijenjen","",IF(D114="Ocijenjen",IF(O114&gt;0.2,0,IF(O114&gt;0.15,2,IF(O114&gt;0.1,4,IF(O114&gt;0.06,6,IF(O114&gt;0.03,8,IF(O114&lt;=0.03,10,)))))))))</f>
        <v/>
      </c>
      <c r="Q114" s="453" t="str">
        <f>IF(D114="","",IF(D114="Nije ocijenjen","",IF(D114="Ocijenjen",IF(M114="Član 17. stav 7. Kriterija",P114,N114+P114))))</f>
        <v/>
      </c>
      <c r="R114" s="218"/>
      <c r="S114" s="218"/>
    </row>
    <row r="115" spans="1:19" s="215" customFormat="1" x14ac:dyDescent="0.25">
      <c r="A115" s="234"/>
      <c r="B115" s="420"/>
      <c r="C115" s="234"/>
      <c r="D115" s="234"/>
      <c r="E115" s="421"/>
      <c r="F115" s="318"/>
      <c r="G115" s="318"/>
      <c r="H115" s="318"/>
      <c r="I115" s="318"/>
      <c r="J115" s="318"/>
      <c r="K115" s="318"/>
      <c r="L115" s="318"/>
      <c r="N115" s="149"/>
      <c r="P115" s="149"/>
      <c r="Q115" s="218"/>
      <c r="R115" s="149"/>
      <c r="S115" s="149"/>
    </row>
    <row r="116" spans="1:19" s="215" customFormat="1" x14ac:dyDescent="0.25">
      <c r="A116" s="682" t="s">
        <v>199</v>
      </c>
      <c r="B116" s="683"/>
      <c r="C116" s="684"/>
      <c r="D116" s="424"/>
      <c r="E116" s="425"/>
      <c r="F116" s="425"/>
      <c r="G116" s="426"/>
      <c r="H116" s="426"/>
      <c r="I116" s="426"/>
      <c r="J116" s="426"/>
      <c r="K116" s="426"/>
      <c r="L116" s="425"/>
      <c r="M116" s="427"/>
      <c r="N116" s="427"/>
      <c r="O116" s="427"/>
      <c r="P116" s="428"/>
      <c r="Q116" s="428"/>
      <c r="R116" s="149"/>
      <c r="S116" s="149"/>
    </row>
    <row r="117" spans="1:19" s="215" customFormat="1" x14ac:dyDescent="0.25">
      <c r="A117" s="455">
        <v>6</v>
      </c>
      <c r="B117" s="126" t="s">
        <v>200</v>
      </c>
      <c r="C117" s="126"/>
      <c r="D117" s="126"/>
      <c r="E117" s="416"/>
      <c r="F117" s="127">
        <f t="shared" ref="F117" si="38">SUM(H117:L117)</f>
        <v>0</v>
      </c>
      <c r="G117" s="416"/>
      <c r="H117" s="416"/>
      <c r="I117" s="416"/>
      <c r="J117" s="416"/>
      <c r="K117" s="416"/>
      <c r="L117" s="416"/>
      <c r="M117" s="441"/>
      <c r="N117" s="442"/>
      <c r="O117" s="441"/>
      <c r="P117" s="442"/>
      <c r="Q117" s="443"/>
      <c r="R117" s="149"/>
      <c r="S117" s="149"/>
    </row>
    <row r="118" spans="1:19" s="215" customFormat="1" x14ac:dyDescent="0.25">
      <c r="A118" s="682" t="s">
        <v>201</v>
      </c>
      <c r="B118" s="683"/>
      <c r="C118" s="684"/>
      <c r="D118" s="434"/>
      <c r="E118" s="435"/>
      <c r="F118" s="435"/>
      <c r="G118" s="435"/>
      <c r="H118" s="435"/>
      <c r="I118" s="435"/>
      <c r="J118" s="435"/>
      <c r="K118" s="435"/>
      <c r="L118" s="435"/>
      <c r="M118" s="436"/>
      <c r="N118" s="437"/>
      <c r="O118" s="436"/>
      <c r="P118" s="437"/>
      <c r="Q118" s="438"/>
      <c r="R118" s="149"/>
      <c r="S118" s="149"/>
    </row>
    <row r="119" spans="1:19" s="215" customFormat="1" x14ac:dyDescent="0.25">
      <c r="A119" s="439">
        <f>+A117</f>
        <v>6</v>
      </c>
      <c r="B119" s="440" t="str">
        <f>+B117</f>
        <v>Ime i prezime</v>
      </c>
      <c r="C119" s="126"/>
      <c r="D119" s="126"/>
      <c r="E119" s="416"/>
      <c r="F119" s="127">
        <f t="shared" ref="F119" si="39">SUM(H119:L119)</f>
        <v>0</v>
      </c>
      <c r="G119" s="416"/>
      <c r="H119" s="416"/>
      <c r="I119" s="416"/>
      <c r="J119" s="416"/>
      <c r="K119" s="416"/>
      <c r="L119" s="416"/>
      <c r="M119" s="441"/>
      <c r="N119" s="442"/>
      <c r="O119" s="441"/>
      <c r="P119" s="442"/>
      <c r="Q119" s="443"/>
      <c r="R119" s="149"/>
      <c r="S119" s="149"/>
    </row>
    <row r="120" spans="1:19" s="215" customFormat="1" ht="15.75" thickBot="1" x14ac:dyDescent="0.3">
      <c r="A120" s="444" t="s">
        <v>232</v>
      </c>
      <c r="B120" s="420"/>
      <c r="C120" s="234"/>
      <c r="D120" s="234"/>
      <c r="E120" s="421"/>
      <c r="F120" s="318"/>
      <c r="G120" s="318"/>
      <c r="H120" s="318"/>
      <c r="I120" s="318"/>
      <c r="J120" s="318"/>
      <c r="K120" s="318"/>
      <c r="L120" s="318"/>
      <c r="N120" s="149"/>
      <c r="P120" s="149"/>
      <c r="Q120" s="218"/>
      <c r="R120" s="149"/>
      <c r="S120" s="149"/>
    </row>
    <row r="121" spans="1:19" s="454" customFormat="1" ht="15.75" thickBot="1" x14ac:dyDescent="0.3">
      <c r="A121" s="445">
        <f>+A117</f>
        <v>6</v>
      </c>
      <c r="B121" s="446" t="str">
        <f>+B117</f>
        <v>Ime i prezime</v>
      </c>
      <c r="C121" s="554"/>
      <c r="D121" s="448"/>
      <c r="E121" s="449">
        <f>+E117+E119</f>
        <v>0</v>
      </c>
      <c r="F121" s="450">
        <f t="shared" ref="F121" si="40">SUM(H121:L121)</f>
        <v>0</v>
      </c>
      <c r="G121" s="449">
        <f t="shared" ref="G121:L121" si="41">+G117+G119</f>
        <v>0</v>
      </c>
      <c r="H121" s="449">
        <f t="shared" si="41"/>
        <v>0</v>
      </c>
      <c r="I121" s="449">
        <f t="shared" si="41"/>
        <v>0</v>
      </c>
      <c r="J121" s="449">
        <f t="shared" si="41"/>
        <v>0</v>
      </c>
      <c r="K121" s="449">
        <f t="shared" si="41"/>
        <v>0</v>
      </c>
      <c r="L121" s="449">
        <f t="shared" si="41"/>
        <v>0</v>
      </c>
      <c r="M121" s="451" t="str">
        <f>IF(D121="","",IF(D121="Nije ocijenjen","",IF(D121="Ocijenjen",IF(F121&lt;10,"Član 17. stav 7. Kriterija",(K121+(L121/2))/(F121)))))</f>
        <v/>
      </c>
      <c r="N121" s="452" t="str">
        <f>IF(D121="","",IF(D121="Nije ocijenjen","",IF(D121="Ocijenjen",IF(M121="Član 17. stav 7. Kriterija","",IF(M121&gt;0.4,0,IF(M121&gt;0.3,8,IF(M121&gt;0.2,16,IF(M121&gt;0.1,24,IF(M121&lt;=0.1,30,)))))))))</f>
        <v/>
      </c>
      <c r="O121" s="451" t="str">
        <f t="shared" ref="O121" si="42">IF(D121="","",IF(D121="Nije ocijenjen","",IF(D121="Ocijenjen",IF(E121=0,"",((K121+J121+(L121/2))/(E121))))))</f>
        <v/>
      </c>
      <c r="P121" s="452" t="str">
        <f t="shared" ref="P121" si="43">IF(D121="","",IF(D121="Nije ocijenjen","",IF(D121="Ocijenjen",IF(O121&gt;0.2,0,IF(O121&gt;0.15,2,IF(O121&gt;0.1,4,IF(O121&gt;0.06,6,IF(O121&gt;0.03,8,IF(O121&lt;=0.03,10,)))))))))</f>
        <v/>
      </c>
      <c r="Q121" s="453" t="str">
        <f>IF(D121="","",IF(D121="Nije ocijenjen","",IF(D121="Ocijenjen",IF(M121="Član 17. stav 7. Kriterija",P121,N121+P121))))</f>
        <v/>
      </c>
      <c r="R121" s="218"/>
      <c r="S121" s="218"/>
    </row>
    <row r="122" spans="1:19" s="215" customFormat="1" x14ac:dyDescent="0.25">
      <c r="A122" s="234"/>
      <c r="B122" s="420"/>
      <c r="C122" s="234"/>
      <c r="D122" s="234"/>
      <c r="E122" s="421"/>
      <c r="F122" s="318"/>
      <c r="G122" s="318"/>
      <c r="H122" s="318"/>
      <c r="I122" s="318"/>
      <c r="J122" s="318"/>
      <c r="K122" s="318"/>
      <c r="L122" s="318"/>
      <c r="N122" s="149"/>
      <c r="P122" s="149"/>
      <c r="Q122" s="218"/>
      <c r="R122" s="149"/>
      <c r="S122" s="149"/>
    </row>
    <row r="123" spans="1:19" s="215" customFormat="1" x14ac:dyDescent="0.25">
      <c r="A123" s="682" t="s">
        <v>199</v>
      </c>
      <c r="B123" s="683"/>
      <c r="C123" s="684"/>
      <c r="D123" s="424"/>
      <c r="E123" s="425"/>
      <c r="F123" s="425"/>
      <c r="G123" s="426"/>
      <c r="H123" s="426"/>
      <c r="I123" s="426"/>
      <c r="J123" s="426"/>
      <c r="K123" s="426"/>
      <c r="L123" s="425"/>
      <c r="M123" s="427"/>
      <c r="N123" s="427"/>
      <c r="O123" s="427"/>
      <c r="P123" s="428"/>
      <c r="Q123" s="428"/>
      <c r="R123" s="149"/>
      <c r="S123" s="149"/>
    </row>
    <row r="124" spans="1:19" s="215" customFormat="1" x14ac:dyDescent="0.25">
      <c r="A124" s="455">
        <v>7</v>
      </c>
      <c r="B124" s="126" t="s">
        <v>200</v>
      </c>
      <c r="C124" s="126"/>
      <c r="D124" s="126"/>
      <c r="E124" s="416"/>
      <c r="F124" s="127">
        <f t="shared" ref="F124" si="44">SUM(H124:L124)</f>
        <v>0</v>
      </c>
      <c r="G124" s="416"/>
      <c r="H124" s="416"/>
      <c r="I124" s="416"/>
      <c r="J124" s="416"/>
      <c r="K124" s="416"/>
      <c r="L124" s="416"/>
      <c r="M124" s="441"/>
      <c r="N124" s="442"/>
      <c r="O124" s="441"/>
      <c r="P124" s="442"/>
      <c r="Q124" s="443"/>
      <c r="R124" s="149"/>
      <c r="S124" s="149"/>
    </row>
    <row r="125" spans="1:19" s="215" customFormat="1" x14ac:dyDescent="0.25">
      <c r="A125" s="682" t="s">
        <v>201</v>
      </c>
      <c r="B125" s="683"/>
      <c r="C125" s="684"/>
      <c r="D125" s="434"/>
      <c r="E125" s="435"/>
      <c r="F125" s="435"/>
      <c r="G125" s="435"/>
      <c r="H125" s="435"/>
      <c r="I125" s="435"/>
      <c r="J125" s="435"/>
      <c r="K125" s="435"/>
      <c r="L125" s="435"/>
      <c r="M125" s="436"/>
      <c r="N125" s="437"/>
      <c r="O125" s="436"/>
      <c r="P125" s="437"/>
      <c r="Q125" s="438"/>
      <c r="R125" s="149"/>
      <c r="S125" s="149"/>
    </row>
    <row r="126" spans="1:19" s="215" customFormat="1" x14ac:dyDescent="0.25">
      <c r="A126" s="439">
        <f>+A124</f>
        <v>7</v>
      </c>
      <c r="B126" s="440" t="str">
        <f>+B124</f>
        <v>Ime i prezime</v>
      </c>
      <c r="C126" s="126"/>
      <c r="D126" s="126"/>
      <c r="E126" s="416"/>
      <c r="F126" s="127">
        <f t="shared" ref="F126" si="45">SUM(H126:L126)</f>
        <v>0</v>
      </c>
      <c r="G126" s="416"/>
      <c r="H126" s="416"/>
      <c r="I126" s="416"/>
      <c r="J126" s="416"/>
      <c r="K126" s="416"/>
      <c r="L126" s="416"/>
      <c r="M126" s="441"/>
      <c r="N126" s="442"/>
      <c r="O126" s="441"/>
      <c r="P126" s="442"/>
      <c r="Q126" s="443"/>
      <c r="R126" s="149"/>
      <c r="S126" s="149"/>
    </row>
    <row r="127" spans="1:19" s="215" customFormat="1" ht="15.75" thickBot="1" x14ac:dyDescent="0.3">
      <c r="A127" s="444" t="s">
        <v>232</v>
      </c>
      <c r="B127" s="420"/>
      <c r="C127" s="234"/>
      <c r="D127" s="234"/>
      <c r="E127" s="421"/>
      <c r="F127" s="318"/>
      <c r="G127" s="318"/>
      <c r="H127" s="318"/>
      <c r="I127" s="318"/>
      <c r="J127" s="318"/>
      <c r="K127" s="318"/>
      <c r="L127" s="318"/>
      <c r="N127" s="149"/>
      <c r="P127" s="149"/>
      <c r="Q127" s="218"/>
      <c r="R127" s="149"/>
      <c r="S127" s="149"/>
    </row>
    <row r="128" spans="1:19" s="454" customFormat="1" ht="15.75" thickBot="1" x14ac:dyDescent="0.3">
      <c r="A128" s="445">
        <f>+A124</f>
        <v>7</v>
      </c>
      <c r="B128" s="446" t="str">
        <f>+B124</f>
        <v>Ime i prezime</v>
      </c>
      <c r="C128" s="554"/>
      <c r="D128" s="448"/>
      <c r="E128" s="449">
        <f>+E124+E126</f>
        <v>0</v>
      </c>
      <c r="F128" s="450">
        <f t="shared" ref="F128" si="46">SUM(H128:L128)</f>
        <v>0</v>
      </c>
      <c r="G128" s="449">
        <f t="shared" ref="G128:L128" si="47">+G124+G126</f>
        <v>0</v>
      </c>
      <c r="H128" s="449">
        <f t="shared" si="47"/>
        <v>0</v>
      </c>
      <c r="I128" s="449">
        <f t="shared" si="47"/>
        <v>0</v>
      </c>
      <c r="J128" s="449">
        <f t="shared" si="47"/>
        <v>0</v>
      </c>
      <c r="K128" s="449">
        <f t="shared" si="47"/>
        <v>0</v>
      </c>
      <c r="L128" s="449">
        <f t="shared" si="47"/>
        <v>0</v>
      </c>
      <c r="M128" s="451" t="str">
        <f>IF(D128="","",IF(D128="Nije ocijenjen","",IF(D128="Ocijenjen",IF(F128&lt;10,"Član 17. stav 7. Kriterija",(K128+(L128/2))/(F128)))))</f>
        <v/>
      </c>
      <c r="N128" s="452" t="str">
        <f>IF(D128="","",IF(D128="Nije ocijenjen","",IF(D128="Ocijenjen",IF(M128="Član 17. stav 7. Kriterija","",IF(M128&gt;0.4,0,IF(M128&gt;0.3,8,IF(M128&gt;0.2,16,IF(M128&gt;0.1,24,IF(M128&lt;=0.1,30,)))))))))</f>
        <v/>
      </c>
      <c r="O128" s="451" t="str">
        <f t="shared" ref="O128" si="48">IF(D128="","",IF(D128="Nije ocijenjen","",IF(D128="Ocijenjen",IF(E128=0,"",((K128+J128+(L128/2))/(E128))))))</f>
        <v/>
      </c>
      <c r="P128" s="452" t="str">
        <f t="shared" ref="P128" si="49">IF(D128="","",IF(D128="Nije ocijenjen","",IF(D128="Ocijenjen",IF(O128&gt;0.2,0,IF(O128&gt;0.15,2,IF(O128&gt;0.1,4,IF(O128&gt;0.06,6,IF(O128&gt;0.03,8,IF(O128&lt;=0.03,10,)))))))))</f>
        <v/>
      </c>
      <c r="Q128" s="453" t="str">
        <f>IF(D128="","",IF(D128="Nije ocijenjen","",IF(D128="Ocijenjen",IF(M128="Član 17. stav 7. Kriterija",P128,N128+P128))))</f>
        <v/>
      </c>
      <c r="R128" s="218"/>
      <c r="S128" s="218"/>
    </row>
    <row r="129" spans="1:19" s="215" customFormat="1" x14ac:dyDescent="0.25">
      <c r="A129" s="234"/>
      <c r="B129" s="420"/>
      <c r="C129" s="234"/>
      <c r="D129" s="234"/>
      <c r="E129" s="421"/>
      <c r="F129" s="318"/>
      <c r="G129" s="318"/>
      <c r="H129" s="318"/>
      <c r="I129" s="318"/>
      <c r="J129" s="318"/>
      <c r="K129" s="318"/>
      <c r="L129" s="318"/>
      <c r="N129" s="149"/>
      <c r="P129" s="149"/>
      <c r="Q129" s="218"/>
      <c r="R129" s="149"/>
      <c r="S129" s="149"/>
    </row>
    <row r="130" spans="1:19" s="215" customFormat="1" x14ac:dyDescent="0.25">
      <c r="A130" s="682" t="s">
        <v>199</v>
      </c>
      <c r="B130" s="683"/>
      <c r="C130" s="684"/>
      <c r="D130" s="424"/>
      <c r="E130" s="425"/>
      <c r="F130" s="425"/>
      <c r="G130" s="426"/>
      <c r="H130" s="426"/>
      <c r="I130" s="426"/>
      <c r="J130" s="426"/>
      <c r="K130" s="426"/>
      <c r="L130" s="425"/>
      <c r="M130" s="427"/>
      <c r="N130" s="427"/>
      <c r="O130" s="427"/>
      <c r="P130" s="428"/>
      <c r="Q130" s="428"/>
      <c r="R130" s="149"/>
      <c r="S130" s="149"/>
    </row>
    <row r="131" spans="1:19" s="215" customFormat="1" x14ac:dyDescent="0.25">
      <c r="A131" s="455">
        <v>8</v>
      </c>
      <c r="B131" s="126" t="s">
        <v>200</v>
      </c>
      <c r="C131" s="126"/>
      <c r="D131" s="126"/>
      <c r="E131" s="416"/>
      <c r="F131" s="127">
        <f t="shared" ref="F131" si="50">SUM(H131:L131)</f>
        <v>0</v>
      </c>
      <c r="G131" s="416"/>
      <c r="H131" s="416"/>
      <c r="I131" s="416"/>
      <c r="J131" s="416"/>
      <c r="K131" s="416"/>
      <c r="L131" s="416"/>
      <c r="M131" s="441"/>
      <c r="N131" s="442"/>
      <c r="O131" s="441"/>
      <c r="P131" s="442"/>
      <c r="Q131" s="443"/>
      <c r="R131" s="149"/>
      <c r="S131" s="149"/>
    </row>
    <row r="132" spans="1:19" s="215" customFormat="1" x14ac:dyDescent="0.25">
      <c r="A132" s="682" t="s">
        <v>201</v>
      </c>
      <c r="B132" s="683"/>
      <c r="C132" s="684"/>
      <c r="D132" s="434"/>
      <c r="E132" s="435"/>
      <c r="F132" s="435"/>
      <c r="G132" s="435"/>
      <c r="H132" s="435"/>
      <c r="I132" s="435"/>
      <c r="J132" s="435"/>
      <c r="K132" s="435"/>
      <c r="L132" s="435"/>
      <c r="M132" s="436"/>
      <c r="N132" s="437"/>
      <c r="O132" s="436"/>
      <c r="P132" s="437"/>
      <c r="Q132" s="438"/>
      <c r="R132" s="149"/>
      <c r="S132" s="149"/>
    </row>
    <row r="133" spans="1:19" s="215" customFormat="1" x14ac:dyDescent="0.25">
      <c r="A133" s="439">
        <f>+A131</f>
        <v>8</v>
      </c>
      <c r="B133" s="440" t="str">
        <f>+B131</f>
        <v>Ime i prezime</v>
      </c>
      <c r="C133" s="126"/>
      <c r="D133" s="126"/>
      <c r="E133" s="416"/>
      <c r="F133" s="127">
        <f t="shared" ref="F133" si="51">SUM(H133:L133)</f>
        <v>0</v>
      </c>
      <c r="G133" s="416"/>
      <c r="H133" s="416"/>
      <c r="I133" s="416"/>
      <c r="J133" s="416"/>
      <c r="K133" s="416"/>
      <c r="L133" s="416"/>
      <c r="M133" s="441"/>
      <c r="N133" s="442"/>
      <c r="O133" s="441"/>
      <c r="P133" s="442"/>
      <c r="Q133" s="443"/>
      <c r="R133" s="149"/>
      <c r="S133" s="149"/>
    </row>
    <row r="134" spans="1:19" s="215" customFormat="1" ht="15.75" thickBot="1" x14ac:dyDescent="0.3">
      <c r="A134" s="444" t="s">
        <v>232</v>
      </c>
      <c r="B134" s="420"/>
      <c r="C134" s="234"/>
      <c r="D134" s="234"/>
      <c r="E134" s="421"/>
      <c r="F134" s="318"/>
      <c r="G134" s="318"/>
      <c r="H134" s="318"/>
      <c r="I134" s="318"/>
      <c r="J134" s="318"/>
      <c r="K134" s="318"/>
      <c r="L134" s="318"/>
      <c r="N134" s="149"/>
      <c r="P134" s="149"/>
      <c r="Q134" s="218"/>
      <c r="R134" s="149"/>
      <c r="S134" s="149"/>
    </row>
    <row r="135" spans="1:19" s="454" customFormat="1" ht="15.75" thickBot="1" x14ac:dyDescent="0.3">
      <c r="A135" s="445">
        <f>+A131</f>
        <v>8</v>
      </c>
      <c r="B135" s="446" t="str">
        <f>+B131</f>
        <v>Ime i prezime</v>
      </c>
      <c r="C135" s="554"/>
      <c r="D135" s="448"/>
      <c r="E135" s="449">
        <f>+E131+E133</f>
        <v>0</v>
      </c>
      <c r="F135" s="450">
        <f t="shared" ref="F135" si="52">SUM(H135:L135)</f>
        <v>0</v>
      </c>
      <c r="G135" s="449">
        <f t="shared" ref="G135:L135" si="53">+G131+G133</f>
        <v>0</v>
      </c>
      <c r="H135" s="449">
        <f t="shared" si="53"/>
        <v>0</v>
      </c>
      <c r="I135" s="449">
        <f t="shared" si="53"/>
        <v>0</v>
      </c>
      <c r="J135" s="449">
        <f t="shared" si="53"/>
        <v>0</v>
      </c>
      <c r="K135" s="449">
        <f t="shared" si="53"/>
        <v>0</v>
      </c>
      <c r="L135" s="449">
        <f t="shared" si="53"/>
        <v>0</v>
      </c>
      <c r="M135" s="451" t="str">
        <f>IF(D135="","",IF(D135="Nije ocijenjen","",IF(D135="Ocijenjen",IF(F135&lt;10,"Član 17. stav 7. Kriterija",(K135+(L135/2))/(F135)))))</f>
        <v/>
      </c>
      <c r="N135" s="452" t="str">
        <f>IF(D135="","",IF(D135="Nije ocijenjen","",IF(D135="Ocijenjen",IF(M135="Član 17. stav 7. Kriterija","",IF(M135&gt;0.4,0,IF(M135&gt;0.3,8,IF(M135&gt;0.2,16,IF(M135&gt;0.1,24,IF(M135&lt;=0.1,30,)))))))))</f>
        <v/>
      </c>
      <c r="O135" s="451" t="str">
        <f t="shared" ref="O135" si="54">IF(D135="","",IF(D135="Nije ocijenjen","",IF(D135="Ocijenjen",IF(E135=0,"",((K135+J135+(L135/2))/(E135))))))</f>
        <v/>
      </c>
      <c r="P135" s="452" t="str">
        <f t="shared" ref="P135" si="55">IF(D135="","",IF(D135="Nije ocijenjen","",IF(D135="Ocijenjen",IF(O135&gt;0.2,0,IF(O135&gt;0.15,2,IF(O135&gt;0.1,4,IF(O135&gt;0.06,6,IF(O135&gt;0.03,8,IF(O135&lt;=0.03,10,)))))))))</f>
        <v/>
      </c>
      <c r="Q135" s="453" t="str">
        <f>IF(D135="","",IF(D135="Nije ocijenjen","",IF(D135="Ocijenjen",IF(M135="Član 17. stav 7. Kriterija",P135,N135+P135))))</f>
        <v/>
      </c>
      <c r="R135" s="218"/>
      <c r="S135" s="218"/>
    </row>
    <row r="136" spans="1:19" s="215" customFormat="1" x14ac:dyDescent="0.25">
      <c r="A136" s="234"/>
      <c r="B136" s="420"/>
      <c r="C136" s="234"/>
      <c r="D136" s="234"/>
      <c r="E136" s="421"/>
      <c r="F136" s="318"/>
      <c r="G136" s="318"/>
      <c r="H136" s="318"/>
      <c r="I136" s="318"/>
      <c r="J136" s="318"/>
      <c r="K136" s="318"/>
      <c r="L136" s="318"/>
      <c r="N136" s="149"/>
      <c r="P136" s="149"/>
      <c r="Q136" s="218"/>
      <c r="R136" s="149"/>
      <c r="S136" s="149"/>
    </row>
    <row r="137" spans="1:19" s="215" customFormat="1" x14ac:dyDescent="0.25">
      <c r="A137" s="682" t="s">
        <v>199</v>
      </c>
      <c r="B137" s="683"/>
      <c r="C137" s="684"/>
      <c r="D137" s="424"/>
      <c r="E137" s="425"/>
      <c r="F137" s="425"/>
      <c r="G137" s="426"/>
      <c r="H137" s="426"/>
      <c r="I137" s="426"/>
      <c r="J137" s="426"/>
      <c r="K137" s="426"/>
      <c r="L137" s="425"/>
      <c r="M137" s="427"/>
      <c r="N137" s="427"/>
      <c r="O137" s="427"/>
      <c r="P137" s="428"/>
      <c r="Q137" s="428"/>
      <c r="R137" s="149"/>
      <c r="S137" s="149"/>
    </row>
    <row r="138" spans="1:19" s="215" customFormat="1" x14ac:dyDescent="0.25">
      <c r="A138" s="455">
        <v>9</v>
      </c>
      <c r="B138" s="126" t="s">
        <v>200</v>
      </c>
      <c r="C138" s="126"/>
      <c r="D138" s="126"/>
      <c r="E138" s="416"/>
      <c r="F138" s="127">
        <f t="shared" ref="F138" si="56">SUM(H138:L138)</f>
        <v>0</v>
      </c>
      <c r="G138" s="416"/>
      <c r="H138" s="416"/>
      <c r="I138" s="416"/>
      <c r="J138" s="416"/>
      <c r="K138" s="416"/>
      <c r="L138" s="416"/>
      <c r="M138" s="441"/>
      <c r="N138" s="442"/>
      <c r="O138" s="441"/>
      <c r="P138" s="442"/>
      <c r="Q138" s="443"/>
      <c r="R138" s="149"/>
      <c r="S138" s="149"/>
    </row>
    <row r="139" spans="1:19" s="215" customFormat="1" x14ac:dyDescent="0.25">
      <c r="A139" s="682" t="s">
        <v>201</v>
      </c>
      <c r="B139" s="683"/>
      <c r="C139" s="684"/>
      <c r="D139" s="434"/>
      <c r="E139" s="435"/>
      <c r="F139" s="435"/>
      <c r="G139" s="435"/>
      <c r="H139" s="435"/>
      <c r="I139" s="435"/>
      <c r="J139" s="435"/>
      <c r="K139" s="435"/>
      <c r="L139" s="435"/>
      <c r="M139" s="436"/>
      <c r="N139" s="437"/>
      <c r="O139" s="436"/>
      <c r="P139" s="437"/>
      <c r="Q139" s="438"/>
      <c r="R139" s="149"/>
      <c r="S139" s="149"/>
    </row>
    <row r="140" spans="1:19" s="215" customFormat="1" x14ac:dyDescent="0.25">
      <c r="A140" s="439">
        <f>+A138</f>
        <v>9</v>
      </c>
      <c r="B140" s="440" t="str">
        <f>+B138</f>
        <v>Ime i prezime</v>
      </c>
      <c r="C140" s="126"/>
      <c r="D140" s="126"/>
      <c r="E140" s="416"/>
      <c r="F140" s="127">
        <f t="shared" ref="F140" si="57">SUM(H140:L140)</f>
        <v>0</v>
      </c>
      <c r="G140" s="416"/>
      <c r="H140" s="416"/>
      <c r="I140" s="416"/>
      <c r="J140" s="416"/>
      <c r="K140" s="416"/>
      <c r="L140" s="416"/>
      <c r="M140" s="441"/>
      <c r="N140" s="442"/>
      <c r="O140" s="441"/>
      <c r="P140" s="442"/>
      <c r="Q140" s="443"/>
      <c r="R140" s="149"/>
      <c r="S140" s="149"/>
    </row>
    <row r="141" spans="1:19" s="215" customFormat="1" ht="15.75" thickBot="1" x14ac:dyDescent="0.3">
      <c r="A141" s="444" t="s">
        <v>232</v>
      </c>
      <c r="B141" s="420"/>
      <c r="C141" s="234"/>
      <c r="D141" s="234"/>
      <c r="E141" s="421"/>
      <c r="F141" s="318"/>
      <c r="G141" s="318"/>
      <c r="H141" s="318"/>
      <c r="I141" s="318"/>
      <c r="J141" s="318"/>
      <c r="K141" s="318"/>
      <c r="L141" s="318"/>
      <c r="N141" s="149"/>
      <c r="P141" s="149"/>
      <c r="Q141" s="218"/>
      <c r="R141" s="149"/>
      <c r="S141" s="149"/>
    </row>
    <row r="142" spans="1:19" s="454" customFormat="1" ht="15.75" thickBot="1" x14ac:dyDescent="0.3">
      <c r="A142" s="445">
        <f>+A138</f>
        <v>9</v>
      </c>
      <c r="B142" s="446" t="str">
        <f>+B138</f>
        <v>Ime i prezime</v>
      </c>
      <c r="C142" s="554"/>
      <c r="D142" s="448"/>
      <c r="E142" s="449">
        <f>+E138+E140</f>
        <v>0</v>
      </c>
      <c r="F142" s="450">
        <f t="shared" ref="F142" si="58">SUM(H142:L142)</f>
        <v>0</v>
      </c>
      <c r="G142" s="449">
        <f t="shared" ref="G142:L142" si="59">+G138+G140</f>
        <v>0</v>
      </c>
      <c r="H142" s="449">
        <f t="shared" si="59"/>
        <v>0</v>
      </c>
      <c r="I142" s="449">
        <f t="shared" si="59"/>
        <v>0</v>
      </c>
      <c r="J142" s="449">
        <f t="shared" si="59"/>
        <v>0</v>
      </c>
      <c r="K142" s="449">
        <f t="shared" si="59"/>
        <v>0</v>
      </c>
      <c r="L142" s="449">
        <f t="shared" si="59"/>
        <v>0</v>
      </c>
      <c r="M142" s="451" t="str">
        <f>IF(D142="","",IF(D142="Nije ocijenjen","",IF(D142="Ocijenjen",IF(F142&lt;10,"Član 17. stav 7. Kriterija",(K142+(L142/2))/(F142)))))</f>
        <v/>
      </c>
      <c r="N142" s="452" t="str">
        <f>IF(D142="","",IF(D142="Nije ocijenjen","",IF(D142="Ocijenjen",IF(M142="Član 17. stav 7. Kriterija","",IF(M142&gt;0.4,0,IF(M142&gt;0.3,8,IF(M142&gt;0.2,16,IF(M142&gt;0.1,24,IF(M142&lt;=0.1,30,)))))))))</f>
        <v/>
      </c>
      <c r="O142" s="451" t="str">
        <f t="shared" ref="O142" si="60">IF(D142="","",IF(D142="Nije ocijenjen","",IF(D142="Ocijenjen",IF(E142=0,"",((K142+J142+(L142/2))/(E142))))))</f>
        <v/>
      </c>
      <c r="P142" s="452" t="str">
        <f t="shared" ref="P142" si="61">IF(D142="","",IF(D142="Nije ocijenjen","",IF(D142="Ocijenjen",IF(O142&gt;0.2,0,IF(O142&gt;0.15,2,IF(O142&gt;0.1,4,IF(O142&gt;0.06,6,IF(O142&gt;0.03,8,IF(O142&lt;=0.03,10,)))))))))</f>
        <v/>
      </c>
      <c r="Q142" s="453" t="str">
        <f>IF(D142="","",IF(D142="Nije ocijenjen","",IF(D142="Ocijenjen",IF(M142="Član 17. stav 7. Kriterija",P142,N142+P142))))</f>
        <v/>
      </c>
      <c r="R142" s="218"/>
      <c r="S142" s="218"/>
    </row>
    <row r="143" spans="1:19" s="215" customFormat="1" x14ac:dyDescent="0.25">
      <c r="A143" s="234"/>
      <c r="B143" s="420"/>
      <c r="C143" s="234"/>
      <c r="D143" s="234"/>
      <c r="E143" s="421"/>
      <c r="F143" s="318"/>
      <c r="G143" s="318"/>
      <c r="H143" s="318"/>
      <c r="I143" s="318"/>
      <c r="J143" s="318"/>
      <c r="K143" s="318"/>
      <c r="L143" s="318"/>
      <c r="N143" s="149"/>
      <c r="P143" s="149"/>
      <c r="Q143" s="218"/>
      <c r="R143" s="149"/>
      <c r="S143" s="149"/>
    </row>
    <row r="144" spans="1:19" s="215" customFormat="1" x14ac:dyDescent="0.25">
      <c r="A144" s="682" t="s">
        <v>199</v>
      </c>
      <c r="B144" s="683"/>
      <c r="C144" s="684"/>
      <c r="D144" s="424"/>
      <c r="E144" s="425"/>
      <c r="F144" s="425"/>
      <c r="G144" s="426"/>
      <c r="H144" s="426"/>
      <c r="I144" s="426"/>
      <c r="J144" s="426"/>
      <c r="K144" s="426"/>
      <c r="L144" s="425"/>
      <c r="M144" s="427"/>
      <c r="N144" s="427"/>
      <c r="O144" s="427"/>
      <c r="P144" s="428"/>
      <c r="Q144" s="428"/>
      <c r="R144" s="149"/>
      <c r="S144" s="149"/>
    </row>
    <row r="145" spans="1:19" s="215" customFormat="1" x14ac:dyDescent="0.25">
      <c r="A145" s="455">
        <v>10</v>
      </c>
      <c r="B145" s="126" t="s">
        <v>200</v>
      </c>
      <c r="C145" s="126"/>
      <c r="D145" s="126"/>
      <c r="E145" s="416"/>
      <c r="F145" s="127">
        <f t="shared" ref="F145" si="62">SUM(H145:L145)</f>
        <v>0</v>
      </c>
      <c r="G145" s="416"/>
      <c r="H145" s="416"/>
      <c r="I145" s="416"/>
      <c r="J145" s="416"/>
      <c r="K145" s="416"/>
      <c r="L145" s="416"/>
      <c r="M145" s="441"/>
      <c r="N145" s="442"/>
      <c r="O145" s="441"/>
      <c r="P145" s="442"/>
      <c r="Q145" s="443"/>
      <c r="R145" s="149"/>
      <c r="S145" s="149"/>
    </row>
    <row r="146" spans="1:19" s="215" customFormat="1" x14ac:dyDescent="0.25">
      <c r="A146" s="682" t="s">
        <v>201</v>
      </c>
      <c r="B146" s="683"/>
      <c r="C146" s="684"/>
      <c r="D146" s="434"/>
      <c r="E146" s="435"/>
      <c r="F146" s="435"/>
      <c r="G146" s="435"/>
      <c r="H146" s="435"/>
      <c r="I146" s="435"/>
      <c r="J146" s="435"/>
      <c r="K146" s="435"/>
      <c r="L146" s="435"/>
      <c r="M146" s="436"/>
      <c r="N146" s="437"/>
      <c r="O146" s="436"/>
      <c r="P146" s="437"/>
      <c r="Q146" s="438"/>
      <c r="R146" s="149"/>
      <c r="S146" s="149"/>
    </row>
    <row r="147" spans="1:19" s="215" customFormat="1" x14ac:dyDescent="0.25">
      <c r="A147" s="439">
        <f>+A145</f>
        <v>10</v>
      </c>
      <c r="B147" s="440" t="str">
        <f>+B145</f>
        <v>Ime i prezime</v>
      </c>
      <c r="C147" s="126"/>
      <c r="D147" s="126"/>
      <c r="E147" s="416"/>
      <c r="F147" s="127">
        <f t="shared" ref="F147" si="63">SUM(H147:L147)</f>
        <v>0</v>
      </c>
      <c r="G147" s="416"/>
      <c r="H147" s="416"/>
      <c r="I147" s="416"/>
      <c r="J147" s="416"/>
      <c r="K147" s="416"/>
      <c r="L147" s="416"/>
      <c r="M147" s="441"/>
      <c r="N147" s="442"/>
      <c r="O147" s="441"/>
      <c r="P147" s="442"/>
      <c r="Q147" s="443"/>
      <c r="R147" s="149"/>
      <c r="S147" s="149"/>
    </row>
    <row r="148" spans="1:19" s="215" customFormat="1" ht="15.75" thickBot="1" x14ac:dyDescent="0.3">
      <c r="A148" s="444" t="s">
        <v>232</v>
      </c>
      <c r="B148" s="420"/>
      <c r="C148" s="234"/>
      <c r="D148" s="234"/>
      <c r="E148" s="421"/>
      <c r="F148" s="318"/>
      <c r="G148" s="318"/>
      <c r="H148" s="318"/>
      <c r="I148" s="318"/>
      <c r="J148" s="318"/>
      <c r="K148" s="318"/>
      <c r="L148" s="318"/>
      <c r="N148" s="149"/>
      <c r="P148" s="149"/>
      <c r="Q148" s="218"/>
      <c r="R148" s="149"/>
      <c r="S148" s="149"/>
    </row>
    <row r="149" spans="1:19" s="454" customFormat="1" ht="15.75" thickBot="1" x14ac:dyDescent="0.3">
      <c r="A149" s="445">
        <f>+A145</f>
        <v>10</v>
      </c>
      <c r="B149" s="446" t="str">
        <f>+B145</f>
        <v>Ime i prezime</v>
      </c>
      <c r="C149" s="554"/>
      <c r="D149" s="448"/>
      <c r="E149" s="449">
        <f>+E145+E147</f>
        <v>0</v>
      </c>
      <c r="F149" s="450">
        <f t="shared" ref="F149" si="64">SUM(H149:L149)</f>
        <v>0</v>
      </c>
      <c r="G149" s="449">
        <f>+G145+G147</f>
        <v>0</v>
      </c>
      <c r="H149" s="449">
        <f t="shared" ref="H149:L149" si="65">+H145+H147</f>
        <v>0</v>
      </c>
      <c r="I149" s="449">
        <f t="shared" si="65"/>
        <v>0</v>
      </c>
      <c r="J149" s="449">
        <f t="shared" si="65"/>
        <v>0</v>
      </c>
      <c r="K149" s="449">
        <f t="shared" si="65"/>
        <v>0</v>
      </c>
      <c r="L149" s="449">
        <f t="shared" si="65"/>
        <v>0</v>
      </c>
      <c r="M149" s="451" t="str">
        <f>IF(D149="","",IF(D149="Nije ocijenjen","",IF(D149="Ocijenjen",IF(F149&lt;10,"Član 17. stav 7. Kriterija",(K149+(L149/2))/(F149)))))</f>
        <v/>
      </c>
      <c r="N149" s="452" t="str">
        <f>IF(D149="","",IF(D149="Nije ocijenjen","",IF(D149="Ocijenjen",IF(M149="Član 17. stav 7. Kriterija","",IF(M149&gt;0.4,0,IF(M149&gt;0.3,8,IF(M149&gt;0.2,16,IF(M149&gt;0.1,24,IF(M149&lt;=0.1,30,)))))))))</f>
        <v/>
      </c>
      <c r="O149" s="451" t="str">
        <f t="shared" ref="O149" si="66">IF(D149="","",IF(D149="Nije ocijenjen","",IF(D149="Ocijenjen",IF(E149=0,"",((K149+J149+(L149/2))/(E149))))))</f>
        <v/>
      </c>
      <c r="P149" s="452" t="str">
        <f>IF(D149="","",IF(D149="Nije ocijenjen","",IF(D149="Ocijenjen",IF(O149&gt;0.2,0,IF(O149&gt;0.15,2,IF(O149&gt;0.1,4,IF(O149&gt;0.06,6,IF(O149&gt;0.03,8,IF(O149&lt;=0.03,10,)))))))))</f>
        <v/>
      </c>
      <c r="Q149" s="453" t="str">
        <f>IF(D149="","",IF(D149="Nije ocijenjen","",IF(D149="Ocijenjen",IF(M149="Član 17. stav 7. Kriterija",P149,N149+P149))))</f>
        <v/>
      </c>
      <c r="R149" s="218"/>
      <c r="S149" s="218"/>
    </row>
    <row r="150" spans="1:19" s="215" customFormat="1" x14ac:dyDescent="0.25">
      <c r="A150" s="234"/>
      <c r="B150" s="420"/>
      <c r="C150" s="234"/>
      <c r="D150" s="234"/>
      <c r="E150" s="421"/>
      <c r="F150" s="318"/>
      <c r="G150" s="318"/>
      <c r="H150" s="318"/>
      <c r="I150" s="318"/>
      <c r="J150" s="318"/>
      <c r="K150" s="318"/>
      <c r="L150" s="318"/>
      <c r="N150" s="149"/>
      <c r="P150" s="149"/>
      <c r="Q150" s="218"/>
      <c r="R150" s="149"/>
      <c r="S150" s="149"/>
    </row>
    <row r="151" spans="1:19" s="215" customFormat="1" x14ac:dyDescent="0.25">
      <c r="A151" s="234"/>
      <c r="B151" s="420"/>
      <c r="C151" s="234"/>
      <c r="D151" s="234"/>
      <c r="E151" s="421"/>
      <c r="F151" s="318"/>
      <c r="G151" s="318"/>
      <c r="H151" s="318"/>
      <c r="I151" s="318"/>
      <c r="J151" s="318"/>
      <c r="K151" s="318"/>
      <c r="L151" s="318"/>
      <c r="N151" s="149"/>
      <c r="P151" s="149"/>
      <c r="Q151" s="218"/>
      <c r="R151" s="149"/>
      <c r="S151" s="149"/>
    </row>
    <row r="152" spans="1:19" s="215" customFormat="1" ht="31.5" customHeight="1" x14ac:dyDescent="0.25">
      <c r="A152" s="687" t="s">
        <v>177</v>
      </c>
      <c r="B152" s="687"/>
      <c r="C152" s="687"/>
      <c r="D152" s="687"/>
      <c r="E152" s="687"/>
      <c r="F152" s="687"/>
      <c r="G152" s="687"/>
      <c r="H152" s="687"/>
      <c r="I152" s="687"/>
      <c r="J152" s="687"/>
      <c r="K152" s="687"/>
      <c r="L152" s="687"/>
      <c r="M152" s="687"/>
      <c r="N152" s="687"/>
      <c r="O152" s="687"/>
      <c r="P152" s="687"/>
      <c r="Q152" s="687"/>
      <c r="R152" s="149"/>
      <c r="S152" s="149"/>
    </row>
    <row r="153" spans="1:19" s="215" customFormat="1" ht="15" customHeight="1" x14ac:dyDescent="0.25">
      <c r="A153" s="456"/>
      <c r="B153" s="456"/>
      <c r="C153" s="456"/>
      <c r="D153" s="456"/>
      <c r="E153" s="456"/>
      <c r="F153" s="456"/>
      <c r="G153" s="456"/>
      <c r="H153" s="456"/>
      <c r="I153" s="456"/>
      <c r="J153" s="456"/>
      <c r="K153" s="456"/>
      <c r="L153" s="456"/>
      <c r="M153" s="456"/>
      <c r="N153" s="456"/>
      <c r="O153" s="456"/>
      <c r="P153" s="456"/>
      <c r="Q153" s="456"/>
      <c r="R153" s="149"/>
      <c r="S153" s="149"/>
    </row>
    <row r="154" spans="1:19" s="458" customFormat="1" ht="15" customHeight="1" x14ac:dyDescent="0.2">
      <c r="A154" s="687" t="s">
        <v>250</v>
      </c>
      <c r="B154" s="687"/>
      <c r="C154" s="687"/>
      <c r="D154" s="687"/>
      <c r="E154" s="687"/>
      <c r="F154" s="687"/>
      <c r="G154" s="687"/>
      <c r="H154" s="687"/>
      <c r="I154" s="687"/>
      <c r="J154" s="687"/>
      <c r="K154" s="687"/>
      <c r="L154" s="687"/>
      <c r="M154" s="687"/>
      <c r="N154" s="687"/>
      <c r="O154" s="687"/>
      <c r="P154" s="687"/>
      <c r="Q154" s="687"/>
      <c r="R154" s="457"/>
      <c r="S154" s="457"/>
    </row>
    <row r="155" spans="1:19" s="458" customFormat="1" ht="15" customHeight="1" x14ac:dyDescent="0.2">
      <c r="A155" s="687"/>
      <c r="B155" s="687"/>
      <c r="C155" s="687"/>
      <c r="D155" s="687"/>
      <c r="E155" s="687"/>
      <c r="F155" s="687"/>
      <c r="G155" s="687"/>
      <c r="H155" s="687"/>
      <c r="I155" s="687"/>
      <c r="J155" s="687"/>
      <c r="K155" s="687"/>
      <c r="L155" s="687"/>
      <c r="M155" s="687"/>
      <c r="N155" s="687"/>
      <c r="O155" s="687"/>
      <c r="P155" s="687"/>
      <c r="Q155" s="687"/>
      <c r="R155" s="457"/>
      <c r="S155" s="457"/>
    </row>
    <row r="156" spans="1:19" s="236" customFormat="1" ht="15" customHeight="1" x14ac:dyDescent="0.25">
      <c r="A156" s="687"/>
      <c r="B156" s="687"/>
      <c r="C156" s="687"/>
      <c r="D156" s="687"/>
      <c r="E156" s="687"/>
      <c r="F156" s="687"/>
      <c r="G156" s="687"/>
      <c r="H156" s="687"/>
      <c r="I156" s="687"/>
      <c r="J156" s="687"/>
      <c r="K156" s="687"/>
      <c r="L156" s="687"/>
      <c r="M156" s="687"/>
      <c r="N156" s="687"/>
      <c r="O156" s="687"/>
      <c r="P156" s="687"/>
      <c r="Q156" s="687"/>
      <c r="R156" s="235"/>
      <c r="S156" s="235"/>
    </row>
    <row r="157" spans="1:19" s="236" customFormat="1" ht="15" customHeight="1" x14ac:dyDescent="0.25">
      <c r="A157" s="456"/>
      <c r="B157" s="456"/>
      <c r="C157" s="456"/>
      <c r="D157" s="456"/>
      <c r="E157" s="456"/>
      <c r="F157" s="456"/>
      <c r="G157" s="456"/>
      <c r="H157" s="456"/>
      <c r="I157" s="456"/>
      <c r="J157" s="456"/>
      <c r="K157" s="456"/>
      <c r="L157" s="456"/>
      <c r="M157" s="456"/>
      <c r="N157" s="456"/>
      <c r="O157" s="456"/>
      <c r="P157" s="456"/>
      <c r="Q157" s="456"/>
      <c r="R157" s="235"/>
      <c r="S157" s="235"/>
    </row>
    <row r="158" spans="1:19" s="236" customFormat="1" ht="15" customHeight="1" x14ac:dyDescent="0.25">
      <c r="A158" s="688" t="s">
        <v>178</v>
      </c>
      <c r="B158" s="688"/>
      <c r="C158" s="688"/>
      <c r="D158" s="688"/>
      <c r="E158" s="688"/>
      <c r="F158" s="688"/>
      <c r="G158" s="688"/>
      <c r="H158" s="688"/>
      <c r="I158" s="688"/>
      <c r="J158" s="688"/>
      <c r="K158" s="688"/>
      <c r="L158" s="688"/>
      <c r="M158" s="688"/>
      <c r="N158" s="688"/>
      <c r="O158" s="688"/>
      <c r="P158" s="688"/>
      <c r="Q158" s="688"/>
      <c r="R158" s="235"/>
      <c r="S158" s="235"/>
    </row>
    <row r="159" spans="1:19" s="315" customFormat="1" ht="24.75" customHeight="1" x14ac:dyDescent="0.2">
      <c r="A159" s="687" t="s">
        <v>251</v>
      </c>
      <c r="B159" s="687"/>
      <c r="C159" s="687"/>
      <c r="D159" s="687"/>
      <c r="E159" s="687"/>
      <c r="F159" s="687"/>
      <c r="G159" s="687"/>
      <c r="H159" s="687"/>
      <c r="I159" s="687"/>
      <c r="J159" s="687"/>
      <c r="K159" s="687"/>
      <c r="L159" s="687"/>
      <c r="M159" s="687"/>
      <c r="N159" s="687"/>
      <c r="O159" s="687"/>
      <c r="P159" s="687"/>
      <c r="Q159" s="687"/>
      <c r="R159" s="314"/>
      <c r="S159" s="314"/>
    </row>
    <row r="160" spans="1:19" s="315" customFormat="1" ht="15" customHeight="1" x14ac:dyDescent="0.2">
      <c r="A160" s="456"/>
      <c r="B160" s="456"/>
      <c r="C160" s="456"/>
      <c r="D160" s="456"/>
      <c r="E160" s="456"/>
      <c r="F160" s="456"/>
      <c r="G160" s="456"/>
      <c r="H160" s="456"/>
      <c r="I160" s="456"/>
      <c r="J160" s="456"/>
      <c r="K160" s="456"/>
      <c r="L160" s="456"/>
      <c r="M160" s="456"/>
      <c r="N160" s="456"/>
      <c r="O160" s="456"/>
      <c r="P160" s="456"/>
      <c r="Q160" s="456"/>
      <c r="R160" s="314"/>
      <c r="S160" s="314"/>
    </row>
    <row r="161" spans="1:19" s="315" customFormat="1" ht="70.5" customHeight="1" x14ac:dyDescent="0.2">
      <c r="A161" s="689" t="s">
        <v>259</v>
      </c>
      <c r="B161" s="690"/>
      <c r="C161" s="690"/>
      <c r="D161" s="690"/>
      <c r="E161" s="690"/>
      <c r="F161" s="690"/>
      <c r="G161" s="690"/>
      <c r="H161" s="690"/>
      <c r="I161" s="690"/>
      <c r="J161" s="690"/>
      <c r="K161" s="690"/>
      <c r="L161" s="690"/>
      <c r="M161" s="690"/>
      <c r="N161" s="690"/>
      <c r="O161" s="690"/>
      <c r="P161" s="690"/>
      <c r="Q161" s="690"/>
      <c r="R161" s="314"/>
      <c r="S161" s="314"/>
    </row>
    <row r="162" spans="1:19" s="236" customFormat="1" ht="15" customHeight="1" x14ac:dyDescent="0.25">
      <c r="A162" s="685" t="s">
        <v>274</v>
      </c>
      <c r="B162" s="685"/>
      <c r="C162" s="685"/>
      <c r="D162" s="685"/>
      <c r="E162" s="685"/>
      <c r="F162" s="685"/>
      <c r="G162" s="685"/>
      <c r="H162" s="685"/>
      <c r="I162" s="685"/>
      <c r="J162" s="685"/>
      <c r="K162" s="685"/>
      <c r="L162" s="685"/>
      <c r="M162" s="685"/>
      <c r="N162" s="685"/>
      <c r="O162" s="685"/>
      <c r="P162" s="685"/>
      <c r="Q162" s="685"/>
      <c r="R162" s="235"/>
      <c r="S162" s="235"/>
    </row>
    <row r="163" spans="1:19" s="236" customFormat="1" ht="6" customHeight="1" x14ac:dyDescent="0.25">
      <c r="A163" s="685"/>
      <c r="B163" s="685"/>
      <c r="C163" s="685"/>
      <c r="D163" s="685"/>
      <c r="E163" s="685"/>
      <c r="F163" s="685"/>
      <c r="G163" s="685"/>
      <c r="H163" s="685"/>
      <c r="I163" s="685"/>
      <c r="J163" s="685"/>
      <c r="K163" s="685"/>
      <c r="L163" s="685"/>
      <c r="M163" s="685"/>
      <c r="N163" s="685"/>
      <c r="O163" s="685"/>
      <c r="P163" s="685"/>
      <c r="Q163" s="685"/>
      <c r="R163" s="235"/>
      <c r="S163" s="235"/>
    </row>
    <row r="164" spans="1:19" s="236" customFormat="1" ht="16.5" customHeight="1" x14ac:dyDescent="0.25">
      <c r="A164" s="685"/>
      <c r="B164" s="685"/>
      <c r="C164" s="685"/>
      <c r="D164" s="685"/>
      <c r="E164" s="685"/>
      <c r="F164" s="685"/>
      <c r="G164" s="685"/>
      <c r="H164" s="685"/>
      <c r="I164" s="685"/>
      <c r="J164" s="685"/>
      <c r="K164" s="685"/>
      <c r="L164" s="685"/>
      <c r="M164" s="685"/>
      <c r="N164" s="685"/>
      <c r="O164" s="685"/>
      <c r="P164" s="685"/>
      <c r="Q164" s="685"/>
      <c r="R164" s="235"/>
      <c r="S164" s="235"/>
    </row>
    <row r="165" spans="1:19" s="215" customFormat="1" ht="3" customHeight="1" x14ac:dyDescent="0.25">
      <c r="A165" s="685"/>
      <c r="B165" s="685"/>
      <c r="C165" s="685"/>
      <c r="D165" s="685"/>
      <c r="E165" s="685"/>
      <c r="F165" s="685"/>
      <c r="G165" s="685"/>
      <c r="H165" s="685"/>
      <c r="I165" s="685"/>
      <c r="J165" s="685"/>
      <c r="K165" s="685"/>
      <c r="L165" s="685"/>
      <c r="M165" s="685"/>
      <c r="N165" s="685"/>
      <c r="O165" s="685"/>
      <c r="P165" s="685"/>
      <c r="Q165" s="685"/>
      <c r="R165" s="149"/>
      <c r="S165" s="149"/>
    </row>
    <row r="166" spans="1:19" s="215" customFormat="1" ht="9.75" customHeight="1" x14ac:dyDescent="0.25">
      <c r="A166" s="685"/>
      <c r="B166" s="685"/>
      <c r="C166" s="685"/>
      <c r="D166" s="685"/>
      <c r="E166" s="685"/>
      <c r="F166" s="685"/>
      <c r="G166" s="685"/>
      <c r="H166" s="685"/>
      <c r="I166" s="685"/>
      <c r="J166" s="685"/>
      <c r="K166" s="685"/>
      <c r="L166" s="685"/>
      <c r="M166" s="685"/>
      <c r="N166" s="685"/>
      <c r="O166" s="685"/>
      <c r="P166" s="685"/>
      <c r="Q166" s="685"/>
      <c r="R166" s="149"/>
      <c r="S166" s="149"/>
    </row>
    <row r="167" spans="1:19" s="215" customFormat="1" ht="59.25" customHeight="1" x14ac:dyDescent="0.25">
      <c r="A167" s="685"/>
      <c r="B167" s="685"/>
      <c r="C167" s="685"/>
      <c r="D167" s="685"/>
      <c r="E167" s="685"/>
      <c r="F167" s="685"/>
      <c r="G167" s="685"/>
      <c r="H167" s="685"/>
      <c r="I167" s="685"/>
      <c r="J167" s="685"/>
      <c r="K167" s="685"/>
      <c r="L167" s="685"/>
      <c r="M167" s="685"/>
      <c r="N167" s="685"/>
      <c r="O167" s="685"/>
      <c r="P167" s="685"/>
      <c r="Q167" s="685"/>
      <c r="R167" s="149"/>
      <c r="S167" s="149"/>
    </row>
    <row r="168" spans="1:19" s="215" customFormat="1" ht="72.75" customHeight="1" x14ac:dyDescent="0.25">
      <c r="A168" s="686" t="s">
        <v>275</v>
      </c>
      <c r="B168" s="686"/>
      <c r="C168" s="686"/>
      <c r="D168" s="686"/>
      <c r="E168" s="686"/>
      <c r="F168" s="686"/>
      <c r="G168" s="686"/>
      <c r="H168" s="686"/>
      <c r="I168" s="686"/>
      <c r="J168" s="686"/>
      <c r="K168" s="686"/>
      <c r="L168" s="686"/>
      <c r="M168" s="686"/>
      <c r="N168" s="686"/>
      <c r="O168" s="686"/>
      <c r="P168" s="686"/>
      <c r="Q168" s="686"/>
      <c r="R168" s="149"/>
      <c r="S168" s="149"/>
    </row>
    <row r="169" spans="1:19" s="215" customFormat="1" x14ac:dyDescent="0.25">
      <c r="A169" s="459"/>
      <c r="B169" s="460"/>
      <c r="C169" s="459"/>
      <c r="D169" s="459"/>
      <c r="E169" s="461"/>
      <c r="F169" s="461"/>
      <c r="G169" s="461"/>
      <c r="H169" s="461"/>
      <c r="I169" s="461"/>
      <c r="J169" s="461"/>
      <c r="K169" s="461"/>
      <c r="L169" s="461"/>
      <c r="M169" s="462"/>
      <c r="N169" s="459"/>
      <c r="O169" s="462"/>
      <c r="P169" s="459"/>
      <c r="Q169" s="463"/>
      <c r="R169" s="149"/>
      <c r="S169" s="149"/>
    </row>
    <row r="170" spans="1:19" s="215" customFormat="1" x14ac:dyDescent="0.25">
      <c r="A170" s="459"/>
      <c r="B170" s="460"/>
      <c r="C170" s="459"/>
      <c r="D170" s="459"/>
      <c r="E170" s="461"/>
      <c r="F170" s="461"/>
      <c r="G170" s="461"/>
      <c r="H170" s="461"/>
      <c r="I170" s="461"/>
      <c r="J170" s="461"/>
      <c r="K170" s="461"/>
      <c r="L170" s="461"/>
      <c r="M170" s="462"/>
      <c r="N170" s="459"/>
      <c r="O170" s="462"/>
      <c r="P170" s="459"/>
      <c r="Q170" s="463"/>
      <c r="R170" s="149"/>
      <c r="S170" s="149"/>
    </row>
    <row r="171" spans="1:19" s="215" customFormat="1" x14ac:dyDescent="0.25">
      <c r="A171" s="459"/>
      <c r="B171" s="460"/>
      <c r="C171" s="459"/>
      <c r="D171" s="459"/>
      <c r="E171" s="461"/>
      <c r="F171" s="461"/>
      <c r="G171" s="461"/>
      <c r="H171" s="461"/>
      <c r="I171" s="461"/>
      <c r="J171" s="461"/>
      <c r="K171" s="461"/>
      <c r="L171" s="461"/>
      <c r="M171" s="462"/>
      <c r="N171" s="459"/>
      <c r="O171" s="462"/>
      <c r="P171" s="459"/>
      <c r="Q171" s="463"/>
      <c r="R171" s="149"/>
      <c r="S171" s="149"/>
    </row>
    <row r="172" spans="1:19" s="215" customFormat="1" x14ac:dyDescent="0.25">
      <c r="A172" s="459"/>
      <c r="B172" s="460"/>
      <c r="C172" s="459"/>
      <c r="D172" s="459"/>
      <c r="E172" s="461"/>
      <c r="F172" s="461"/>
      <c r="G172" s="461"/>
      <c r="H172" s="461"/>
      <c r="I172" s="461"/>
      <c r="J172" s="461"/>
      <c r="K172" s="461"/>
      <c r="L172" s="461"/>
      <c r="M172" s="462"/>
      <c r="N172" s="459"/>
      <c r="O172" s="462"/>
      <c r="P172" s="459"/>
      <c r="Q172" s="463"/>
      <c r="R172" s="149"/>
      <c r="S172" s="149"/>
    </row>
    <row r="173" spans="1:19" s="215" customFormat="1" x14ac:dyDescent="0.25">
      <c r="A173" s="459"/>
      <c r="B173" s="460"/>
      <c r="C173" s="459"/>
      <c r="D173" s="459"/>
      <c r="E173" s="461"/>
      <c r="F173" s="461"/>
      <c r="G173" s="461"/>
      <c r="H173" s="461"/>
      <c r="I173" s="461"/>
      <c r="J173" s="461"/>
      <c r="K173" s="461"/>
      <c r="L173" s="461"/>
      <c r="M173" s="462"/>
      <c r="N173" s="459"/>
      <c r="O173" s="462"/>
      <c r="P173" s="459"/>
      <c r="Q173" s="463"/>
      <c r="R173" s="149"/>
      <c r="S173" s="149"/>
    </row>
    <row r="174" spans="1:19" s="215" customFormat="1" x14ac:dyDescent="0.25">
      <c r="A174" s="459"/>
      <c r="B174" s="460"/>
      <c r="C174" s="459"/>
      <c r="D174" s="459"/>
      <c r="E174" s="461"/>
      <c r="F174" s="461"/>
      <c r="G174" s="461"/>
      <c r="H174" s="461"/>
      <c r="I174" s="461"/>
      <c r="J174" s="461"/>
      <c r="K174" s="461"/>
      <c r="L174" s="461"/>
      <c r="M174" s="462"/>
      <c r="N174" s="459"/>
      <c r="O174" s="462"/>
      <c r="P174" s="459"/>
      <c r="Q174" s="463"/>
      <c r="R174" s="149"/>
      <c r="S174" s="149"/>
    </row>
    <row r="175" spans="1:19" s="215" customFormat="1" x14ac:dyDescent="0.25">
      <c r="A175" s="459"/>
      <c r="B175" s="460"/>
      <c r="C175" s="459"/>
      <c r="D175" s="459"/>
      <c r="E175" s="461"/>
      <c r="F175" s="461"/>
      <c r="G175" s="461"/>
      <c r="H175" s="461"/>
      <c r="I175" s="461"/>
      <c r="J175" s="461"/>
      <c r="K175" s="461"/>
      <c r="L175" s="461"/>
      <c r="M175" s="462"/>
      <c r="N175" s="459"/>
      <c r="O175" s="462"/>
      <c r="P175" s="459"/>
      <c r="Q175" s="463"/>
      <c r="R175" s="149"/>
      <c r="S175" s="149"/>
    </row>
    <row r="176" spans="1:19" s="215" customFormat="1" x14ac:dyDescent="0.25">
      <c r="A176" s="459"/>
      <c r="B176" s="460"/>
      <c r="C176" s="459"/>
      <c r="D176" s="459"/>
      <c r="E176" s="461"/>
      <c r="F176" s="461"/>
      <c r="G176" s="461"/>
      <c r="H176" s="461"/>
      <c r="I176" s="461"/>
      <c r="J176" s="461"/>
      <c r="K176" s="461"/>
      <c r="L176" s="461"/>
      <c r="M176" s="462"/>
      <c r="N176" s="459"/>
      <c r="O176" s="462"/>
      <c r="P176" s="459"/>
      <c r="Q176" s="463"/>
      <c r="R176" s="149"/>
      <c r="S176" s="149"/>
    </row>
    <row r="177" spans="1:19" s="215" customFormat="1" x14ac:dyDescent="0.25">
      <c r="A177" s="459"/>
      <c r="B177" s="460"/>
      <c r="C177" s="459"/>
      <c r="D177" s="459"/>
      <c r="E177" s="461"/>
      <c r="F177" s="461"/>
      <c r="G177" s="461"/>
      <c r="H177" s="461"/>
      <c r="I177" s="461"/>
      <c r="J177" s="461"/>
      <c r="K177" s="461"/>
      <c r="L177" s="461"/>
      <c r="M177" s="462"/>
      <c r="N177" s="459"/>
      <c r="O177" s="462"/>
      <c r="P177" s="459"/>
      <c r="Q177" s="463"/>
      <c r="R177" s="149"/>
      <c r="S177" s="149"/>
    </row>
    <row r="178" spans="1:19" s="215" customFormat="1" x14ac:dyDescent="0.25">
      <c r="A178" s="459"/>
      <c r="B178" s="460"/>
      <c r="C178" s="459"/>
      <c r="D178" s="459"/>
      <c r="E178" s="461"/>
      <c r="F178" s="461"/>
      <c r="G178" s="461"/>
      <c r="H178" s="461"/>
      <c r="I178" s="461"/>
      <c r="J178" s="461"/>
      <c r="K178" s="461"/>
      <c r="L178" s="461"/>
      <c r="M178" s="462"/>
      <c r="N178" s="459"/>
      <c r="O178" s="462"/>
      <c r="P178" s="459"/>
      <c r="Q178" s="463"/>
      <c r="R178" s="149"/>
      <c r="S178" s="149"/>
    </row>
    <row r="179" spans="1:19" s="215" customFormat="1" x14ac:dyDescent="0.25">
      <c r="A179" s="459"/>
      <c r="B179" s="460"/>
      <c r="C179" s="459"/>
      <c r="D179" s="459"/>
      <c r="E179" s="461"/>
      <c r="F179" s="461"/>
      <c r="G179" s="461"/>
      <c r="H179" s="461"/>
      <c r="I179" s="461"/>
      <c r="J179" s="461"/>
      <c r="K179" s="461"/>
      <c r="L179" s="461"/>
      <c r="M179" s="462"/>
      <c r="N179" s="459"/>
      <c r="O179" s="462"/>
      <c r="P179" s="459"/>
      <c r="Q179" s="463"/>
      <c r="R179" s="149"/>
      <c r="S179" s="149"/>
    </row>
    <row r="180" spans="1:19" s="215" customFormat="1" x14ac:dyDescent="0.25">
      <c r="A180" s="459"/>
      <c r="B180" s="460"/>
      <c r="C180" s="459"/>
      <c r="D180" s="459"/>
      <c r="E180" s="461"/>
      <c r="F180" s="461"/>
      <c r="G180" s="461"/>
      <c r="H180" s="461"/>
      <c r="I180" s="461"/>
      <c r="J180" s="461"/>
      <c r="K180" s="461"/>
      <c r="L180" s="461"/>
      <c r="M180" s="462"/>
      <c r="N180" s="459"/>
      <c r="O180" s="462"/>
      <c r="P180" s="459"/>
      <c r="Q180" s="463"/>
      <c r="R180" s="149"/>
      <c r="S180" s="149"/>
    </row>
    <row r="181" spans="1:19" s="215" customFormat="1" x14ac:dyDescent="0.25">
      <c r="A181" s="459"/>
      <c r="B181" s="460"/>
      <c r="C181" s="459"/>
      <c r="D181" s="459"/>
      <c r="E181" s="461"/>
      <c r="F181" s="461"/>
      <c r="G181" s="461"/>
      <c r="H181" s="461"/>
      <c r="I181" s="461"/>
      <c r="J181" s="461"/>
      <c r="K181" s="461"/>
      <c r="L181" s="461"/>
      <c r="M181" s="462"/>
      <c r="N181" s="459"/>
      <c r="O181" s="462"/>
      <c r="P181" s="459"/>
      <c r="Q181" s="463"/>
      <c r="R181" s="149"/>
      <c r="S181" s="149"/>
    </row>
    <row r="182" spans="1:19" s="215" customFormat="1" x14ac:dyDescent="0.25">
      <c r="A182" s="459"/>
      <c r="B182" s="460"/>
      <c r="C182" s="459"/>
      <c r="D182" s="459"/>
      <c r="E182" s="461"/>
      <c r="F182" s="461"/>
      <c r="G182" s="461"/>
      <c r="H182" s="461"/>
      <c r="I182" s="461"/>
      <c r="J182" s="461"/>
      <c r="K182" s="461"/>
      <c r="L182" s="461"/>
      <c r="M182" s="462"/>
      <c r="N182" s="459"/>
      <c r="O182" s="462"/>
      <c r="P182" s="459"/>
      <c r="Q182" s="463"/>
      <c r="R182" s="149"/>
      <c r="S182" s="149"/>
    </row>
    <row r="183" spans="1:19" s="215" customFormat="1" x14ac:dyDescent="0.25">
      <c r="A183" s="175"/>
      <c r="B183" s="411"/>
      <c r="C183" s="175"/>
      <c r="D183" s="175"/>
      <c r="E183" s="464"/>
      <c r="F183" s="464"/>
      <c r="G183" s="464"/>
      <c r="H183" s="464"/>
      <c r="I183" s="464"/>
      <c r="J183" s="464"/>
      <c r="K183" s="464"/>
      <c r="L183" s="464"/>
      <c r="M183" s="276"/>
      <c r="N183" s="175"/>
      <c r="O183" s="276"/>
      <c r="P183" s="175"/>
      <c r="Q183" s="277"/>
      <c r="R183" s="149"/>
      <c r="S183" s="149"/>
    </row>
    <row r="184" spans="1:19" s="215" customFormat="1" x14ac:dyDescent="0.25">
      <c r="A184" s="149"/>
      <c r="B184" s="159"/>
      <c r="C184" s="149"/>
      <c r="D184" s="149"/>
      <c r="E184" s="318"/>
      <c r="F184" s="318"/>
      <c r="G184" s="318"/>
      <c r="H184" s="318"/>
      <c r="I184" s="318"/>
      <c r="J184" s="318"/>
      <c r="K184" s="318"/>
      <c r="L184" s="318"/>
      <c r="N184" s="149"/>
      <c r="P184" s="149"/>
      <c r="Q184" s="218"/>
      <c r="R184" s="149"/>
      <c r="S184" s="149"/>
    </row>
    <row r="185" spans="1:19" s="215" customFormat="1" x14ac:dyDescent="0.25">
      <c r="A185" s="149"/>
      <c r="B185" s="159"/>
      <c r="C185" s="149"/>
      <c r="D185" s="149"/>
      <c r="E185" s="318"/>
      <c r="F185" s="318"/>
      <c r="G185" s="318"/>
      <c r="H185" s="318"/>
      <c r="I185" s="318"/>
      <c r="J185" s="318"/>
      <c r="K185" s="318"/>
      <c r="L185" s="318"/>
      <c r="N185" s="149"/>
      <c r="P185" s="149"/>
      <c r="Q185" s="218"/>
      <c r="R185" s="149"/>
      <c r="S185" s="149"/>
    </row>
    <row r="186" spans="1:19" s="215" customFormat="1" x14ac:dyDescent="0.25">
      <c r="A186" s="149"/>
      <c r="B186" s="159"/>
      <c r="C186" s="149"/>
      <c r="D186" s="149"/>
      <c r="E186" s="318"/>
      <c r="F186" s="318"/>
      <c r="G186" s="318"/>
      <c r="H186" s="318"/>
      <c r="I186" s="318"/>
      <c r="J186" s="318"/>
      <c r="K186" s="318"/>
      <c r="L186" s="318"/>
      <c r="N186" s="149"/>
      <c r="P186" s="149"/>
      <c r="Q186" s="218"/>
      <c r="R186" s="149"/>
      <c r="S186" s="149"/>
    </row>
    <row r="187" spans="1:19" s="215" customFormat="1" x14ac:dyDescent="0.25">
      <c r="A187" s="149"/>
      <c r="B187" s="159"/>
      <c r="C187" s="149"/>
      <c r="D187" s="149"/>
      <c r="E187" s="318"/>
      <c r="F187" s="318"/>
      <c r="G187" s="318"/>
      <c r="H187" s="318"/>
      <c r="I187" s="318"/>
      <c r="J187" s="318"/>
      <c r="K187" s="318"/>
      <c r="L187" s="318"/>
      <c r="N187" s="149"/>
      <c r="P187" s="149"/>
      <c r="Q187" s="218"/>
      <c r="R187" s="149"/>
      <c r="S187" s="149"/>
    </row>
    <row r="188" spans="1:19" s="215" customFormat="1" x14ac:dyDescent="0.25">
      <c r="A188" s="149"/>
      <c r="B188" s="159"/>
      <c r="C188" s="149"/>
      <c r="D188" s="149"/>
      <c r="E188" s="318"/>
      <c r="F188" s="318"/>
      <c r="G188" s="318"/>
      <c r="H188" s="318"/>
      <c r="I188" s="318"/>
      <c r="J188" s="318"/>
      <c r="K188" s="318"/>
      <c r="L188" s="318"/>
      <c r="N188" s="149"/>
      <c r="P188" s="149"/>
      <c r="Q188" s="218"/>
      <c r="R188" s="149"/>
      <c r="S188" s="149"/>
    </row>
    <row r="189" spans="1:19" s="215" customFormat="1" x14ac:dyDescent="0.25">
      <c r="A189" s="149"/>
      <c r="B189" s="159"/>
      <c r="C189" s="149"/>
      <c r="D189" s="149"/>
      <c r="E189" s="318"/>
      <c r="F189" s="318"/>
      <c r="G189" s="318"/>
      <c r="H189" s="318"/>
      <c r="I189" s="318"/>
      <c r="J189" s="318"/>
      <c r="K189" s="318"/>
      <c r="L189" s="318"/>
      <c r="N189" s="149"/>
      <c r="P189" s="149"/>
      <c r="Q189" s="218"/>
      <c r="R189" s="149"/>
      <c r="S189" s="149"/>
    </row>
    <row r="190" spans="1:19" s="215" customFormat="1" x14ac:dyDescent="0.25">
      <c r="A190" s="149"/>
      <c r="B190" s="159"/>
      <c r="C190" s="149"/>
      <c r="D190" s="149"/>
      <c r="E190" s="318"/>
      <c r="F190" s="318"/>
      <c r="G190" s="318"/>
      <c r="H190" s="318"/>
      <c r="I190" s="318"/>
      <c r="J190" s="318"/>
      <c r="K190" s="318"/>
      <c r="L190" s="318"/>
      <c r="N190" s="149"/>
      <c r="P190" s="149"/>
      <c r="Q190" s="218"/>
      <c r="R190" s="149"/>
      <c r="S190" s="149"/>
    </row>
    <row r="191" spans="1:19" s="215" customFormat="1" x14ac:dyDescent="0.25">
      <c r="A191" s="149"/>
      <c r="B191" s="159"/>
      <c r="C191" s="149"/>
      <c r="D191" s="149"/>
      <c r="E191" s="318"/>
      <c r="F191" s="318"/>
      <c r="G191" s="318"/>
      <c r="H191" s="318"/>
      <c r="I191" s="318"/>
      <c r="J191" s="318"/>
      <c r="K191" s="318"/>
      <c r="L191" s="318"/>
      <c r="N191" s="149"/>
      <c r="P191" s="149"/>
      <c r="Q191" s="218"/>
      <c r="R191" s="149"/>
      <c r="S191" s="149"/>
    </row>
    <row r="192" spans="1:19" s="215" customFormat="1" x14ac:dyDescent="0.25">
      <c r="A192" s="149"/>
      <c r="B192" s="159"/>
      <c r="C192" s="149"/>
      <c r="D192" s="149"/>
      <c r="E192" s="318"/>
      <c r="F192" s="318"/>
      <c r="G192" s="318"/>
      <c r="H192" s="318"/>
      <c r="I192" s="318"/>
      <c r="J192" s="318"/>
      <c r="K192" s="318"/>
      <c r="L192" s="318"/>
      <c r="N192" s="149"/>
      <c r="P192" s="149"/>
      <c r="Q192" s="218"/>
      <c r="R192" s="149"/>
      <c r="S192" s="149"/>
    </row>
    <row r="193" spans="1:19" s="215" customFormat="1" x14ac:dyDescent="0.25">
      <c r="A193" s="149"/>
      <c r="B193" s="159"/>
      <c r="C193" s="149"/>
      <c r="D193" s="149"/>
      <c r="E193" s="318"/>
      <c r="F193" s="318"/>
      <c r="G193" s="318"/>
      <c r="H193" s="318"/>
      <c r="I193" s="318"/>
      <c r="J193" s="318"/>
      <c r="K193" s="318"/>
      <c r="L193" s="318"/>
      <c r="N193" s="149"/>
      <c r="P193" s="149"/>
      <c r="Q193" s="218"/>
      <c r="R193" s="149"/>
      <c r="S193" s="149"/>
    </row>
    <row r="194" spans="1:19" s="215" customFormat="1" x14ac:dyDescent="0.25">
      <c r="A194" s="149"/>
      <c r="B194" s="159"/>
      <c r="C194" s="149"/>
      <c r="D194" s="149"/>
      <c r="E194" s="318"/>
      <c r="F194" s="318"/>
      <c r="G194" s="318"/>
      <c r="H194" s="318"/>
      <c r="I194" s="318"/>
      <c r="J194" s="318"/>
      <c r="K194" s="318"/>
      <c r="L194" s="318"/>
      <c r="N194" s="149"/>
      <c r="P194" s="149"/>
      <c r="Q194" s="218"/>
      <c r="R194" s="149"/>
      <c r="S194" s="149"/>
    </row>
    <row r="195" spans="1:19" s="215" customFormat="1" x14ac:dyDescent="0.25">
      <c r="A195" s="149"/>
      <c r="B195" s="159"/>
      <c r="C195" s="149"/>
      <c r="D195" s="149"/>
      <c r="E195" s="318"/>
      <c r="F195" s="318"/>
      <c r="G195" s="318"/>
      <c r="H195" s="318"/>
      <c r="I195" s="318"/>
      <c r="J195" s="318"/>
      <c r="K195" s="318"/>
      <c r="L195" s="318"/>
      <c r="N195" s="149"/>
      <c r="P195" s="149"/>
      <c r="Q195" s="218"/>
      <c r="R195" s="149"/>
      <c r="S195" s="149"/>
    </row>
    <row r="196" spans="1:19" s="215" customFormat="1" x14ac:dyDescent="0.25">
      <c r="A196" s="149"/>
      <c r="B196" s="159"/>
      <c r="C196" s="149"/>
      <c r="D196" s="149"/>
      <c r="E196" s="318"/>
      <c r="F196" s="318"/>
      <c r="G196" s="318"/>
      <c r="H196" s="318"/>
      <c r="I196" s="318"/>
      <c r="J196" s="318"/>
      <c r="K196" s="318"/>
      <c r="L196" s="318"/>
      <c r="N196" s="149"/>
      <c r="P196" s="149"/>
      <c r="Q196" s="218"/>
      <c r="R196" s="149"/>
      <c r="S196" s="149"/>
    </row>
    <row r="197" spans="1:19" s="215" customFormat="1" x14ac:dyDescent="0.25">
      <c r="A197" s="149"/>
      <c r="B197" s="159"/>
      <c r="C197" s="149"/>
      <c r="D197" s="149"/>
      <c r="E197" s="318"/>
      <c r="F197" s="318"/>
      <c r="G197" s="318"/>
      <c r="H197" s="318"/>
      <c r="I197" s="318"/>
      <c r="J197" s="318"/>
      <c r="K197" s="318"/>
      <c r="L197" s="318"/>
      <c r="N197" s="149"/>
      <c r="P197" s="149"/>
      <c r="Q197" s="218"/>
      <c r="R197" s="149"/>
      <c r="S197" s="149"/>
    </row>
    <row r="198" spans="1:19" s="215" customFormat="1" x14ac:dyDescent="0.25">
      <c r="A198" s="149"/>
      <c r="B198" s="159"/>
      <c r="C198" s="149"/>
      <c r="D198" s="149"/>
      <c r="E198" s="318"/>
      <c r="F198" s="318"/>
      <c r="G198" s="318"/>
      <c r="H198" s="318"/>
      <c r="I198" s="318"/>
      <c r="J198" s="318"/>
      <c r="K198" s="318"/>
      <c r="L198" s="318"/>
      <c r="N198" s="149"/>
      <c r="P198" s="149"/>
      <c r="Q198" s="218"/>
      <c r="R198" s="149"/>
      <c r="S198" s="149"/>
    </row>
    <row r="199" spans="1:19" s="215" customFormat="1" x14ac:dyDescent="0.25">
      <c r="A199" s="149"/>
      <c r="B199" s="159"/>
      <c r="C199" s="149"/>
      <c r="D199" s="149"/>
      <c r="E199" s="318"/>
      <c r="F199" s="318"/>
      <c r="G199" s="318"/>
      <c r="H199" s="318"/>
      <c r="I199" s="318"/>
      <c r="J199" s="318"/>
      <c r="K199" s="318"/>
      <c r="L199" s="318"/>
      <c r="N199" s="149"/>
      <c r="P199" s="149"/>
      <c r="Q199" s="218"/>
      <c r="R199" s="149"/>
      <c r="S199" s="149"/>
    </row>
    <row r="200" spans="1:19" s="215" customFormat="1" x14ac:dyDescent="0.25">
      <c r="A200" s="149"/>
      <c r="B200" s="159"/>
      <c r="C200" s="149"/>
      <c r="D200" s="149"/>
      <c r="E200" s="318"/>
      <c r="F200" s="318"/>
      <c r="G200" s="318"/>
      <c r="H200" s="318"/>
      <c r="I200" s="318"/>
      <c r="J200" s="318"/>
      <c r="K200" s="318"/>
      <c r="L200" s="318"/>
      <c r="N200" s="149"/>
      <c r="P200" s="149"/>
      <c r="Q200" s="218"/>
      <c r="R200" s="149"/>
      <c r="S200" s="149"/>
    </row>
    <row r="201" spans="1:19" s="215" customFormat="1" x14ac:dyDescent="0.25">
      <c r="A201" s="149"/>
      <c r="B201" s="159"/>
      <c r="C201" s="149"/>
      <c r="D201" s="149"/>
      <c r="E201" s="318"/>
      <c r="F201" s="318"/>
      <c r="G201" s="318"/>
      <c r="H201" s="318"/>
      <c r="I201" s="318"/>
      <c r="J201" s="318"/>
      <c r="K201" s="318"/>
      <c r="L201" s="318"/>
      <c r="N201" s="149"/>
      <c r="P201" s="149"/>
      <c r="Q201" s="218"/>
      <c r="R201" s="149"/>
      <c r="S201" s="149"/>
    </row>
    <row r="202" spans="1:19" s="215" customFormat="1" x14ac:dyDescent="0.25">
      <c r="A202" s="149"/>
      <c r="B202" s="159"/>
      <c r="C202" s="149"/>
      <c r="D202" s="149"/>
      <c r="E202" s="318"/>
      <c r="F202" s="318"/>
      <c r="G202" s="318"/>
      <c r="H202" s="318"/>
      <c r="I202" s="318"/>
      <c r="J202" s="318"/>
      <c r="K202" s="318"/>
      <c r="L202" s="318"/>
      <c r="N202" s="149"/>
      <c r="P202" s="149"/>
      <c r="Q202" s="218"/>
      <c r="R202" s="149"/>
      <c r="S202" s="149"/>
    </row>
    <row r="203" spans="1:19" s="215" customFormat="1" x14ac:dyDescent="0.25">
      <c r="A203" s="149"/>
      <c r="B203" s="159"/>
      <c r="C203" s="149"/>
      <c r="D203" s="149"/>
      <c r="E203" s="318"/>
      <c r="F203" s="318"/>
      <c r="G203" s="318"/>
      <c r="H203" s="318"/>
      <c r="I203" s="318"/>
      <c r="J203" s="318"/>
      <c r="K203" s="318"/>
      <c r="L203" s="318"/>
      <c r="N203" s="149"/>
      <c r="P203" s="149"/>
      <c r="Q203" s="218"/>
      <c r="R203" s="149"/>
      <c r="S203" s="149"/>
    </row>
    <row r="204" spans="1:19" s="215" customFormat="1" x14ac:dyDescent="0.25">
      <c r="A204" s="149"/>
      <c r="B204" s="159"/>
      <c r="C204" s="149"/>
      <c r="D204" s="149"/>
      <c r="E204" s="318"/>
      <c r="F204" s="318"/>
      <c r="G204" s="318"/>
      <c r="H204" s="318"/>
      <c r="I204" s="318"/>
      <c r="J204" s="318"/>
      <c r="K204" s="318"/>
      <c r="L204" s="318"/>
      <c r="N204" s="149"/>
      <c r="P204" s="149"/>
      <c r="Q204" s="218"/>
      <c r="R204" s="149"/>
      <c r="S204" s="149"/>
    </row>
    <row r="205" spans="1:19" s="215" customFormat="1" x14ac:dyDescent="0.25">
      <c r="A205" s="149"/>
      <c r="B205" s="159"/>
      <c r="C205" s="149"/>
      <c r="D205" s="149"/>
      <c r="E205" s="318"/>
      <c r="F205" s="318"/>
      <c r="G205" s="318"/>
      <c r="H205" s="318"/>
      <c r="I205" s="318"/>
      <c r="J205" s="318"/>
      <c r="K205" s="318"/>
      <c r="L205" s="318"/>
      <c r="N205" s="149"/>
      <c r="P205" s="149"/>
      <c r="Q205" s="218"/>
      <c r="R205" s="149"/>
      <c r="S205" s="149"/>
    </row>
    <row r="206" spans="1:19" s="215" customFormat="1" x14ac:dyDescent="0.25">
      <c r="A206" s="149"/>
      <c r="B206" s="159"/>
      <c r="C206" s="149"/>
      <c r="D206" s="149"/>
      <c r="E206" s="318"/>
      <c r="F206" s="318"/>
      <c r="G206" s="318"/>
      <c r="H206" s="318"/>
      <c r="I206" s="318"/>
      <c r="J206" s="318"/>
      <c r="K206" s="318"/>
      <c r="L206" s="318"/>
      <c r="N206" s="149"/>
      <c r="P206" s="149"/>
      <c r="Q206" s="218"/>
      <c r="R206" s="149"/>
      <c r="S206" s="149"/>
    </row>
    <row r="207" spans="1:19" s="215" customFormat="1" x14ac:dyDescent="0.25">
      <c r="A207" s="149"/>
      <c r="B207" s="159"/>
      <c r="C207" s="149"/>
      <c r="D207" s="149"/>
      <c r="E207" s="318"/>
      <c r="F207" s="318"/>
      <c r="G207" s="318"/>
      <c r="H207" s="318"/>
      <c r="I207" s="318"/>
      <c r="J207" s="318"/>
      <c r="K207" s="318"/>
      <c r="L207" s="318"/>
      <c r="N207" s="149"/>
      <c r="P207" s="149"/>
      <c r="Q207" s="218"/>
      <c r="R207" s="149"/>
      <c r="S207" s="149"/>
    </row>
    <row r="208" spans="1:19" s="215" customFormat="1" x14ac:dyDescent="0.25">
      <c r="A208" s="149"/>
      <c r="B208" s="159"/>
      <c r="C208" s="149"/>
      <c r="D208" s="149"/>
      <c r="E208" s="318"/>
      <c r="F208" s="318"/>
      <c r="G208" s="318"/>
      <c r="H208" s="318"/>
      <c r="I208" s="318"/>
      <c r="J208" s="318"/>
      <c r="K208" s="318"/>
      <c r="L208" s="318"/>
      <c r="N208" s="149"/>
      <c r="P208" s="149"/>
      <c r="Q208" s="218"/>
      <c r="R208" s="149"/>
      <c r="S208" s="149"/>
    </row>
    <row r="209" spans="1:19" s="215" customFormat="1" x14ac:dyDescent="0.25">
      <c r="A209" s="149"/>
      <c r="B209" s="159"/>
      <c r="C209" s="149"/>
      <c r="D209" s="149"/>
      <c r="E209" s="318"/>
      <c r="F209" s="318"/>
      <c r="G209" s="318"/>
      <c r="H209" s="318"/>
      <c r="I209" s="318"/>
      <c r="J209" s="318"/>
      <c r="K209" s="318"/>
      <c r="L209" s="318"/>
      <c r="N209" s="149"/>
      <c r="P209" s="149"/>
      <c r="Q209" s="218"/>
      <c r="R209" s="149"/>
      <c r="S209" s="149"/>
    </row>
    <row r="210" spans="1:19" s="215" customFormat="1" x14ac:dyDescent="0.25">
      <c r="A210" s="149"/>
      <c r="B210" s="159"/>
      <c r="C210" s="149"/>
      <c r="D210" s="149"/>
      <c r="E210" s="318"/>
      <c r="F210" s="318"/>
      <c r="G210" s="318"/>
      <c r="H210" s="318"/>
      <c r="I210" s="318"/>
      <c r="J210" s="318"/>
      <c r="K210" s="318"/>
      <c r="L210" s="318"/>
      <c r="N210" s="149"/>
      <c r="P210" s="149"/>
      <c r="Q210" s="218"/>
      <c r="R210" s="149"/>
      <c r="S210" s="149"/>
    </row>
    <row r="211" spans="1:19" s="215" customFormat="1" x14ac:dyDescent="0.25">
      <c r="A211" s="149"/>
      <c r="B211" s="159"/>
      <c r="C211" s="149"/>
      <c r="D211" s="149"/>
      <c r="E211" s="318"/>
      <c r="F211" s="318"/>
      <c r="G211" s="318"/>
      <c r="H211" s="318"/>
      <c r="I211" s="318"/>
      <c r="J211" s="318"/>
      <c r="K211" s="318"/>
      <c r="L211" s="318"/>
      <c r="N211" s="149"/>
      <c r="P211" s="149"/>
      <c r="Q211" s="218"/>
      <c r="R211" s="149"/>
      <c r="S211" s="149"/>
    </row>
    <row r="212" spans="1:19" s="215" customFormat="1" x14ac:dyDescent="0.25">
      <c r="A212" s="149"/>
      <c r="B212" s="159"/>
      <c r="C212" s="149"/>
      <c r="D212" s="149"/>
      <c r="E212" s="318"/>
      <c r="F212" s="318"/>
      <c r="G212" s="318"/>
      <c r="H212" s="318"/>
      <c r="I212" s="318"/>
      <c r="J212" s="318"/>
      <c r="K212" s="318"/>
      <c r="L212" s="318"/>
      <c r="N212" s="149"/>
      <c r="P212" s="149"/>
      <c r="Q212" s="218"/>
      <c r="R212" s="149"/>
      <c r="S212" s="149"/>
    </row>
    <row r="213" spans="1:19" s="215" customFormat="1" x14ac:dyDescent="0.25">
      <c r="A213" s="149"/>
      <c r="B213" s="159"/>
      <c r="C213" s="149"/>
      <c r="D213" s="149"/>
      <c r="E213" s="318"/>
      <c r="F213" s="318"/>
      <c r="G213" s="318"/>
      <c r="H213" s="318"/>
      <c r="I213" s="318"/>
      <c r="J213" s="318"/>
      <c r="K213" s="318"/>
      <c r="L213" s="318"/>
      <c r="N213" s="149"/>
      <c r="P213" s="149"/>
      <c r="Q213" s="218"/>
      <c r="R213" s="149"/>
      <c r="S213" s="149"/>
    </row>
    <row r="214" spans="1:19" s="215" customFormat="1" x14ac:dyDescent="0.25">
      <c r="A214" s="149"/>
      <c r="B214" s="159"/>
      <c r="C214" s="149"/>
      <c r="D214" s="149"/>
      <c r="E214" s="318"/>
      <c r="F214" s="318"/>
      <c r="G214" s="318"/>
      <c r="H214" s="318"/>
      <c r="I214" s="318"/>
      <c r="J214" s="318"/>
      <c r="K214" s="318"/>
      <c r="L214" s="318"/>
      <c r="N214" s="149"/>
      <c r="P214" s="149"/>
      <c r="Q214" s="218"/>
      <c r="R214" s="149"/>
      <c r="S214" s="149"/>
    </row>
    <row r="215" spans="1:19" s="215" customFormat="1" x14ac:dyDescent="0.25">
      <c r="A215" s="149"/>
      <c r="B215" s="159"/>
      <c r="C215" s="149"/>
      <c r="D215" s="149"/>
      <c r="E215" s="318"/>
      <c r="F215" s="318"/>
      <c r="G215" s="318"/>
      <c r="H215" s="318"/>
      <c r="I215" s="318"/>
      <c r="J215" s="318"/>
      <c r="K215" s="318"/>
      <c r="L215" s="318"/>
      <c r="N215" s="149"/>
      <c r="P215" s="149"/>
      <c r="Q215" s="218"/>
      <c r="R215" s="149"/>
      <c r="S215" s="149"/>
    </row>
    <row r="216" spans="1:19" s="215" customFormat="1" x14ac:dyDescent="0.25">
      <c r="A216" s="149"/>
      <c r="B216" s="159"/>
      <c r="C216" s="149"/>
      <c r="D216" s="149"/>
      <c r="E216" s="318"/>
      <c r="F216" s="318"/>
      <c r="G216" s="318"/>
      <c r="H216" s="318"/>
      <c r="I216" s="318"/>
      <c r="J216" s="318"/>
      <c r="K216" s="318"/>
      <c r="L216" s="318"/>
      <c r="N216" s="149"/>
      <c r="P216" s="149"/>
      <c r="Q216" s="218"/>
      <c r="R216" s="149"/>
      <c r="S216" s="149"/>
    </row>
    <row r="217" spans="1:19" s="215" customFormat="1" x14ac:dyDescent="0.25">
      <c r="A217" s="149"/>
      <c r="B217" s="159"/>
      <c r="C217" s="149"/>
      <c r="D217" s="149"/>
      <c r="E217" s="318"/>
      <c r="F217" s="318"/>
      <c r="G217" s="318"/>
      <c r="H217" s="318"/>
      <c r="I217" s="318"/>
      <c r="J217" s="318"/>
      <c r="K217" s="318"/>
      <c r="L217" s="318"/>
      <c r="N217" s="149"/>
      <c r="P217" s="149"/>
      <c r="Q217" s="218"/>
      <c r="R217" s="149"/>
      <c r="S217" s="149"/>
    </row>
    <row r="218" spans="1:19" s="215" customFormat="1" x14ac:dyDescent="0.25">
      <c r="A218" s="149"/>
      <c r="B218" s="159"/>
      <c r="C218" s="149"/>
      <c r="D218" s="149"/>
      <c r="E218" s="318"/>
      <c r="F218" s="318"/>
      <c r="G218" s="318"/>
      <c r="H218" s="318"/>
      <c r="I218" s="318"/>
      <c r="J218" s="318"/>
      <c r="K218" s="318"/>
      <c r="L218" s="318"/>
      <c r="N218" s="149"/>
      <c r="P218" s="149"/>
      <c r="Q218" s="218"/>
      <c r="R218" s="149"/>
      <c r="S218" s="149"/>
    </row>
    <row r="219" spans="1:19" s="215" customFormat="1" x14ac:dyDescent="0.25">
      <c r="A219" s="149"/>
      <c r="B219" s="159"/>
      <c r="C219" s="149"/>
      <c r="D219" s="149"/>
      <c r="E219" s="318"/>
      <c r="F219" s="318"/>
      <c r="G219" s="318"/>
      <c r="H219" s="318"/>
      <c r="I219" s="318"/>
      <c r="J219" s="318"/>
      <c r="K219" s="318"/>
      <c r="L219" s="318"/>
      <c r="N219" s="149"/>
      <c r="P219" s="149"/>
      <c r="Q219" s="218"/>
      <c r="R219" s="149"/>
      <c r="S219" s="149"/>
    </row>
    <row r="220" spans="1:19" s="215" customFormat="1" x14ac:dyDescent="0.25">
      <c r="A220" s="149"/>
      <c r="B220" s="159"/>
      <c r="C220" s="149"/>
      <c r="D220" s="149"/>
      <c r="E220" s="318"/>
      <c r="F220" s="318"/>
      <c r="G220" s="318"/>
      <c r="H220" s="318"/>
      <c r="I220" s="318"/>
      <c r="J220" s="318"/>
      <c r="K220" s="318"/>
      <c r="L220" s="318"/>
      <c r="N220" s="149"/>
      <c r="P220" s="149"/>
      <c r="Q220" s="218"/>
      <c r="R220" s="149"/>
      <c r="S220" s="149"/>
    </row>
    <row r="221" spans="1:19" s="215" customFormat="1" x14ac:dyDescent="0.25">
      <c r="A221" s="149"/>
      <c r="B221" s="159"/>
      <c r="C221" s="149"/>
      <c r="D221" s="149"/>
      <c r="E221" s="318"/>
      <c r="F221" s="318"/>
      <c r="G221" s="318"/>
      <c r="H221" s="318"/>
      <c r="I221" s="318"/>
      <c r="J221" s="318"/>
      <c r="K221" s="318"/>
      <c r="L221" s="318"/>
      <c r="N221" s="149"/>
      <c r="P221" s="149"/>
      <c r="Q221" s="218"/>
      <c r="R221" s="149"/>
      <c r="S221" s="149"/>
    </row>
    <row r="222" spans="1:19" s="215" customFormat="1" x14ac:dyDescent="0.25">
      <c r="A222" s="149"/>
      <c r="B222" s="159"/>
      <c r="C222" s="149"/>
      <c r="D222" s="149"/>
      <c r="E222" s="318"/>
      <c r="F222" s="318"/>
      <c r="G222" s="318"/>
      <c r="H222" s="318"/>
      <c r="I222" s="318"/>
      <c r="J222" s="318"/>
      <c r="K222" s="318"/>
      <c r="L222" s="318"/>
      <c r="N222" s="149"/>
      <c r="P222" s="149"/>
      <c r="Q222" s="218"/>
      <c r="R222" s="149"/>
      <c r="S222" s="149"/>
    </row>
    <row r="223" spans="1:19" s="215" customFormat="1" x14ac:dyDescent="0.25">
      <c r="A223" s="149"/>
      <c r="B223" s="159"/>
      <c r="C223" s="149"/>
      <c r="D223" s="149"/>
      <c r="E223" s="318"/>
      <c r="F223" s="318"/>
      <c r="G223" s="318"/>
      <c r="H223" s="318"/>
      <c r="I223" s="318"/>
      <c r="J223" s="318"/>
      <c r="K223" s="318"/>
      <c r="L223" s="318"/>
      <c r="N223" s="149"/>
      <c r="P223" s="149"/>
      <c r="Q223" s="218"/>
      <c r="R223" s="149"/>
      <c r="S223" s="149"/>
    </row>
    <row r="224" spans="1:19" s="215" customFormat="1" x14ac:dyDescent="0.25">
      <c r="A224" s="149"/>
      <c r="B224" s="159"/>
      <c r="C224" s="149"/>
      <c r="D224" s="149"/>
      <c r="E224" s="318"/>
      <c r="F224" s="318"/>
      <c r="G224" s="318"/>
      <c r="H224" s="318"/>
      <c r="I224" s="318"/>
      <c r="J224" s="318"/>
      <c r="K224" s="318"/>
      <c r="L224" s="318"/>
      <c r="N224" s="149"/>
      <c r="P224" s="149"/>
      <c r="Q224" s="218"/>
      <c r="R224" s="149"/>
      <c r="S224" s="149"/>
    </row>
    <row r="225" spans="1:19" s="215" customFormat="1" x14ac:dyDescent="0.25">
      <c r="A225" s="149"/>
      <c r="B225" s="159"/>
      <c r="C225" s="149"/>
      <c r="D225" s="149"/>
      <c r="E225" s="318"/>
      <c r="F225" s="318"/>
      <c r="G225" s="318"/>
      <c r="H225" s="318"/>
      <c r="I225" s="318"/>
      <c r="J225" s="318"/>
      <c r="K225" s="318"/>
      <c r="L225" s="318"/>
      <c r="N225" s="149"/>
      <c r="P225" s="149"/>
      <c r="Q225" s="218"/>
      <c r="R225" s="149"/>
      <c r="S225" s="149"/>
    </row>
    <row r="226" spans="1:19" s="215" customFormat="1" x14ac:dyDescent="0.25">
      <c r="A226" s="149"/>
      <c r="B226" s="159"/>
      <c r="C226" s="149"/>
      <c r="D226" s="149"/>
      <c r="E226" s="318"/>
      <c r="F226" s="318"/>
      <c r="G226" s="318"/>
      <c r="H226" s="318"/>
      <c r="I226" s="318"/>
      <c r="J226" s="318"/>
      <c r="K226" s="318"/>
      <c r="L226" s="318"/>
      <c r="N226" s="149"/>
      <c r="P226" s="149"/>
      <c r="Q226" s="218"/>
      <c r="R226" s="149"/>
      <c r="S226" s="149"/>
    </row>
    <row r="227" spans="1:19" s="215" customFormat="1" x14ac:dyDescent="0.25">
      <c r="A227" s="149"/>
      <c r="B227" s="159"/>
      <c r="C227" s="149"/>
      <c r="D227" s="149"/>
      <c r="E227" s="318"/>
      <c r="F227" s="318"/>
      <c r="G227" s="318"/>
      <c r="H227" s="318"/>
      <c r="I227" s="318"/>
      <c r="J227" s="318"/>
      <c r="K227" s="318"/>
      <c r="L227" s="318"/>
      <c r="N227" s="149"/>
      <c r="P227" s="149"/>
      <c r="Q227" s="218"/>
      <c r="R227" s="149"/>
      <c r="S227" s="149"/>
    </row>
    <row r="228" spans="1:19" s="215" customFormat="1" x14ac:dyDescent="0.25">
      <c r="A228" s="149"/>
      <c r="B228" s="159"/>
      <c r="C228" s="149"/>
      <c r="D228" s="149"/>
      <c r="E228" s="318"/>
      <c r="F228" s="318"/>
      <c r="G228" s="318"/>
      <c r="H228" s="318"/>
      <c r="I228" s="318"/>
      <c r="J228" s="318"/>
      <c r="K228" s="318"/>
      <c r="L228" s="318"/>
      <c r="N228" s="149"/>
      <c r="P228" s="149"/>
      <c r="Q228" s="218"/>
      <c r="R228" s="149"/>
      <c r="S228" s="149"/>
    </row>
    <row r="229" spans="1:19" s="215" customFormat="1" x14ac:dyDescent="0.25">
      <c r="A229" s="149"/>
      <c r="B229" s="159"/>
      <c r="C229" s="149"/>
      <c r="D229" s="149"/>
      <c r="E229" s="318"/>
      <c r="F229" s="318"/>
      <c r="G229" s="318"/>
      <c r="H229" s="318"/>
      <c r="I229" s="318"/>
      <c r="J229" s="318"/>
      <c r="K229" s="318"/>
      <c r="L229" s="318"/>
      <c r="N229" s="149"/>
      <c r="P229" s="149"/>
      <c r="Q229" s="218"/>
      <c r="R229" s="149"/>
      <c r="S229" s="149"/>
    </row>
    <row r="230" spans="1:19" s="215" customFormat="1" x14ac:dyDescent="0.25">
      <c r="A230" s="149"/>
      <c r="B230" s="159"/>
      <c r="C230" s="149"/>
      <c r="D230" s="149"/>
      <c r="E230" s="318"/>
      <c r="F230" s="318"/>
      <c r="G230" s="318"/>
      <c r="H230" s="318"/>
      <c r="I230" s="318"/>
      <c r="J230" s="318"/>
      <c r="K230" s="318"/>
      <c r="L230" s="318"/>
      <c r="N230" s="149"/>
      <c r="P230" s="149"/>
      <c r="Q230" s="218"/>
      <c r="R230" s="149"/>
      <c r="S230" s="149"/>
    </row>
    <row r="231" spans="1:19" s="215" customFormat="1" x14ac:dyDescent="0.25">
      <c r="A231" s="149"/>
      <c r="B231" s="159"/>
      <c r="C231" s="149"/>
      <c r="D231" s="149"/>
      <c r="E231" s="318"/>
      <c r="F231" s="318"/>
      <c r="G231" s="318"/>
      <c r="H231" s="318"/>
      <c r="I231" s="318"/>
      <c r="J231" s="318"/>
      <c r="K231" s="318"/>
      <c r="L231" s="318"/>
      <c r="N231" s="149"/>
      <c r="P231" s="149"/>
      <c r="Q231" s="218"/>
      <c r="R231" s="149"/>
      <c r="S231" s="149"/>
    </row>
    <row r="232" spans="1:19" s="215" customFormat="1" x14ac:dyDescent="0.25">
      <c r="A232" s="149"/>
      <c r="B232" s="159"/>
      <c r="C232" s="149"/>
      <c r="D232" s="149"/>
      <c r="E232" s="318"/>
      <c r="F232" s="318"/>
      <c r="G232" s="318"/>
      <c r="H232" s="318"/>
      <c r="I232" s="318"/>
      <c r="J232" s="318"/>
      <c r="K232" s="318"/>
      <c r="L232" s="318"/>
      <c r="N232" s="149"/>
      <c r="P232" s="149"/>
      <c r="Q232" s="218"/>
      <c r="R232" s="149"/>
      <c r="S232" s="149"/>
    </row>
    <row r="233" spans="1:19" s="215" customFormat="1" x14ac:dyDescent="0.25">
      <c r="A233" s="149"/>
      <c r="B233" s="159"/>
      <c r="C233" s="149"/>
      <c r="D233" s="149"/>
      <c r="E233" s="318"/>
      <c r="F233" s="318"/>
      <c r="G233" s="318"/>
      <c r="H233" s="318"/>
      <c r="I233" s="318"/>
      <c r="J233" s="318"/>
      <c r="K233" s="318"/>
      <c r="L233" s="318"/>
      <c r="N233" s="149"/>
      <c r="P233" s="149"/>
      <c r="Q233" s="218"/>
      <c r="R233" s="149"/>
      <c r="S233" s="149"/>
    </row>
    <row r="234" spans="1:19" s="215" customFormat="1" x14ac:dyDescent="0.25">
      <c r="A234" s="149"/>
      <c r="B234" s="159"/>
      <c r="C234" s="149"/>
      <c r="D234" s="149"/>
      <c r="E234" s="318"/>
      <c r="F234" s="318"/>
      <c r="G234" s="318"/>
      <c r="H234" s="318"/>
      <c r="I234" s="318"/>
      <c r="J234" s="318"/>
      <c r="K234" s="318"/>
      <c r="L234" s="318"/>
      <c r="N234" s="149"/>
      <c r="P234" s="149"/>
      <c r="Q234" s="218"/>
      <c r="R234" s="149"/>
      <c r="S234" s="149"/>
    </row>
    <row r="235" spans="1:19" s="215" customFormat="1" x14ac:dyDescent="0.25">
      <c r="A235" s="149"/>
      <c r="B235" s="159"/>
      <c r="C235" s="149"/>
      <c r="D235" s="149"/>
      <c r="E235" s="318"/>
      <c r="F235" s="318"/>
      <c r="G235" s="318"/>
      <c r="H235" s="318"/>
      <c r="I235" s="318"/>
      <c r="J235" s="318"/>
      <c r="K235" s="318"/>
      <c r="L235" s="318"/>
      <c r="N235" s="149"/>
      <c r="P235" s="149"/>
      <c r="Q235" s="218"/>
      <c r="R235" s="149"/>
      <c r="S235" s="149"/>
    </row>
    <row r="236" spans="1:19" s="215" customFormat="1" x14ac:dyDescent="0.25">
      <c r="A236" s="149"/>
      <c r="B236" s="159"/>
      <c r="C236" s="149"/>
      <c r="D236" s="149"/>
      <c r="E236" s="318"/>
      <c r="F236" s="318"/>
      <c r="G236" s="318"/>
      <c r="H236" s="318"/>
      <c r="I236" s="318"/>
      <c r="J236" s="318"/>
      <c r="K236" s="318"/>
      <c r="L236" s="318"/>
      <c r="N236" s="149"/>
      <c r="P236" s="149"/>
      <c r="Q236" s="218"/>
      <c r="R236" s="149"/>
      <c r="S236" s="149"/>
    </row>
    <row r="237" spans="1:19" s="215" customFormat="1" x14ac:dyDescent="0.25">
      <c r="A237" s="149"/>
      <c r="B237" s="159"/>
      <c r="C237" s="149"/>
      <c r="D237" s="149"/>
      <c r="E237" s="318"/>
      <c r="F237" s="318"/>
      <c r="G237" s="318"/>
      <c r="H237" s="318"/>
      <c r="I237" s="318"/>
      <c r="J237" s="318"/>
      <c r="K237" s="318"/>
      <c r="L237" s="318"/>
      <c r="N237" s="149"/>
      <c r="P237" s="149"/>
      <c r="Q237" s="218"/>
      <c r="R237" s="149"/>
      <c r="S237" s="149"/>
    </row>
  </sheetData>
  <sheetProtection algorithmName="SHA-512" hashValue="sQyfcUO8zsHJ+XqbccoZHbSyDf04QKHiy0pNCjShHfaonxw4m8RLQRohYj+6S6dPfyuoCAuoFBHs/04x9ozW2w==" saltValue="E6CEA8727c7hUSokBPm8Zg==" spinCount="100000" sheet="1" objects="1" scenarios="1"/>
  <mergeCells count="46">
    <mergeCell ref="A139:C139"/>
    <mergeCell ref="A144:C144"/>
    <mergeCell ref="A146:C146"/>
    <mergeCell ref="A162:Q167"/>
    <mergeCell ref="A168:Q168"/>
    <mergeCell ref="A152:Q152"/>
    <mergeCell ref="A154:Q156"/>
    <mergeCell ref="A158:Q158"/>
    <mergeCell ref="A159:Q159"/>
    <mergeCell ref="A161:Q161"/>
    <mergeCell ref="A123:C123"/>
    <mergeCell ref="A125:C125"/>
    <mergeCell ref="A130:C130"/>
    <mergeCell ref="A132:C132"/>
    <mergeCell ref="A137:C137"/>
    <mergeCell ref="A104:C104"/>
    <mergeCell ref="A109:C109"/>
    <mergeCell ref="A111:C111"/>
    <mergeCell ref="A116:C116"/>
    <mergeCell ref="A118:C118"/>
    <mergeCell ref="A88:C88"/>
    <mergeCell ref="A90:C90"/>
    <mergeCell ref="A95:C95"/>
    <mergeCell ref="A97:C97"/>
    <mergeCell ref="A102:C102"/>
    <mergeCell ref="B5:B6"/>
    <mergeCell ref="C5:C6"/>
    <mergeCell ref="D5:D6"/>
    <mergeCell ref="A81:C81"/>
    <mergeCell ref="A83:C83"/>
    <mergeCell ref="O5:O6"/>
    <mergeCell ref="P5:P6"/>
    <mergeCell ref="Q5:Q6"/>
    <mergeCell ref="A75:D75"/>
    <mergeCell ref="M75:Q75"/>
    <mergeCell ref="J5:J6"/>
    <mergeCell ref="K5:K6"/>
    <mergeCell ref="L5:L6"/>
    <mergeCell ref="M5:M6"/>
    <mergeCell ref="N5:N6"/>
    <mergeCell ref="E5:E6"/>
    <mergeCell ref="F5:F6"/>
    <mergeCell ref="G5:G6"/>
    <mergeCell ref="H5:H6"/>
    <mergeCell ref="I5:I6"/>
    <mergeCell ref="A5:A6"/>
  </mergeCells>
  <dataValidations count="4">
    <dataValidation type="list" allowBlank="1" showInputMessage="1" showErrorMessage="1" sqref="D9 D86 D82">
      <formula1>$T$16:$T$17</formula1>
    </dataValidation>
    <dataValidation type="list" allowBlank="1" showInputMessage="1" showErrorMessage="1" sqref="D149 D140 D138 D142 D133 D131 D135 D126 D124 D128 D119 D117 D121 D112 D110 D114 D105 D84 D103 D107 D91 D89 D93 D98 D96 D100 D147 D145 D10:D73">
      <formula1>$T$9:$T$10</formula1>
    </dataValidation>
    <dataValidation type="list" allowBlank="1" showInputMessage="1" showErrorMessage="1" sqref="C84 C89 C91 C93 C96 C98 C103 C105 C110 C112 C117 C119 C124 C126 C131 C133 C138 C140 C145 C147 C100 C107 C114 C121 C128 C135 C142 C149 C69:C73">
      <formula1>$R$10:$R$14</formula1>
    </dataValidation>
    <dataValidation type="list" allowBlank="1" showInputMessage="1" showErrorMessage="1" sqref="C8:D8 C4:D4">
      <formula1>#REF!</formula1>
    </dataValidation>
  </dataValidations>
  <pageMargins left="0.7" right="0.7" top="0.75" bottom="0.75" header="0.3" footer="0.3"/>
  <pageSetup paperSize="9" scale="17" orientation="landscape" r:id="rId1"/>
  <extLst>
    <ext xmlns:x14="http://schemas.microsoft.com/office/spreadsheetml/2009/9/main" uri="{78C0D931-6437-407d-A8EE-F0AAD7539E65}">
      <x14:conditionalFormattings>
        <x14:conditionalFormatting xmlns:xm="http://schemas.microsoft.com/office/excel/2006/main">
          <x14:cfRule type="expression" priority="20" id="{253F2D57-69ED-40D5-AC64-AAA7AE1FF983}">
            <xm:f>$M$75&lt;&gt;'Tabela II'!$J$41</xm:f>
            <x14:dxf>
              <fill>
                <patternFill>
                  <bgColor rgb="FFFF0000"/>
                </patternFill>
              </fill>
            </x14:dxf>
          </x14:cfRule>
          <xm:sqref>M75:Q75</xm:sqref>
        </x14:conditionalFormatting>
        <x14:conditionalFormatting xmlns:xm="http://schemas.microsoft.com/office/excel/2006/main">
          <x14:cfRule type="expression" priority="19" id="{3DA5ED6F-9358-4F03-A937-1513C8B839D4}">
            <xm:f>$E$75&lt;&gt;'Tabela II'!$B$41</xm:f>
            <x14:dxf>
              <fill>
                <patternFill>
                  <bgColor rgb="FFFF0000"/>
                </patternFill>
              </fill>
            </x14:dxf>
          </x14:cfRule>
          <xm:sqref>E75</xm:sqref>
        </x14:conditionalFormatting>
        <x14:conditionalFormatting xmlns:xm="http://schemas.microsoft.com/office/excel/2006/main">
          <x14:cfRule type="expression" priority="18" id="{6C225393-F08E-4C6D-8E23-DF78F8DC1808}">
            <xm:f>$F$75&lt;&gt;'Tabela II'!$C$41</xm:f>
            <x14:dxf>
              <fill>
                <patternFill>
                  <bgColor rgb="FFFF0000"/>
                </patternFill>
              </fill>
            </x14:dxf>
          </x14:cfRule>
          <xm:sqref>F75</xm:sqref>
        </x14:conditionalFormatting>
        <x14:conditionalFormatting xmlns:xm="http://schemas.microsoft.com/office/excel/2006/main">
          <x14:cfRule type="expression" priority="17" id="{424DC7DF-2B4D-4E45-B1B3-36CB1E20682B}">
            <xm:f>$G$75&lt;&gt;'Tabela II'!$D$41</xm:f>
            <x14:dxf>
              <fill>
                <patternFill>
                  <bgColor rgb="FFFF0000"/>
                </patternFill>
              </fill>
            </x14:dxf>
          </x14:cfRule>
          <xm:sqref>G75</xm:sqref>
        </x14:conditionalFormatting>
        <x14:conditionalFormatting xmlns:xm="http://schemas.microsoft.com/office/excel/2006/main">
          <x14:cfRule type="expression" priority="16" id="{2B1953E0-0DF8-48A9-9AC1-A873B1BD29C8}">
            <xm:f>$H$75&lt;&gt;'Tabela II'!$E$41</xm:f>
            <x14:dxf>
              <fill>
                <patternFill>
                  <bgColor rgb="FFFF0000"/>
                </patternFill>
              </fill>
            </x14:dxf>
          </x14:cfRule>
          <xm:sqref>H75</xm:sqref>
        </x14:conditionalFormatting>
        <x14:conditionalFormatting xmlns:xm="http://schemas.microsoft.com/office/excel/2006/main">
          <x14:cfRule type="expression" priority="15" id="{D725586C-195D-4F6D-BDB8-02887036E589}">
            <xm:f>$I$75&lt;&gt;'Tabela II'!$F$41</xm:f>
            <x14:dxf>
              <fill>
                <patternFill>
                  <bgColor rgb="FFFF0000"/>
                </patternFill>
              </fill>
            </x14:dxf>
          </x14:cfRule>
          <xm:sqref>I75</xm:sqref>
        </x14:conditionalFormatting>
        <x14:conditionalFormatting xmlns:xm="http://schemas.microsoft.com/office/excel/2006/main">
          <x14:cfRule type="expression" priority="14" id="{E4B34DEA-4EF9-44C6-84CB-5E39351A7CA4}">
            <xm:f>$J$75&lt;&gt;'Tabela II'!$G$41</xm:f>
            <x14:dxf>
              <fill>
                <patternFill>
                  <bgColor rgb="FFFF0000"/>
                </patternFill>
              </fill>
            </x14:dxf>
          </x14:cfRule>
          <xm:sqref>J75</xm:sqref>
        </x14:conditionalFormatting>
        <x14:conditionalFormatting xmlns:xm="http://schemas.microsoft.com/office/excel/2006/main">
          <x14:cfRule type="expression" priority="13" id="{949C3D00-9B12-4BCF-B769-6E71B54B5288}">
            <xm:f>$K$75&lt;&gt;'Tabela II'!$H$41</xm:f>
            <x14:dxf>
              <fill>
                <patternFill>
                  <bgColor rgb="FFFF0000"/>
                </patternFill>
              </fill>
            </x14:dxf>
          </x14:cfRule>
          <xm:sqref>K75</xm:sqref>
        </x14:conditionalFormatting>
        <x14:conditionalFormatting xmlns:xm="http://schemas.microsoft.com/office/excel/2006/main">
          <x14:cfRule type="expression" priority="12" id="{D54AF663-F55D-49FB-A547-2ADBC9552FB0}">
            <xm:f>$L$75&lt;&gt;'Tabela II'!$I$41</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V137"/>
  <sheetViews>
    <sheetView zoomScale="80" zoomScaleNormal="80" zoomScaleSheetLayoutView="58" workbookViewId="0">
      <selection activeCell="R71" sqref="R71"/>
    </sheetView>
  </sheetViews>
  <sheetFormatPr defaultColWidth="9.140625" defaultRowHeight="15" x14ac:dyDescent="0.25"/>
  <cols>
    <col min="1" max="2" width="7.28515625" style="149" customWidth="1"/>
    <col min="3" max="3" width="19" style="149" customWidth="1"/>
    <col min="4" max="4" width="10.42578125" style="149" customWidth="1"/>
    <col min="5" max="5" width="9.7109375" style="149" customWidth="1"/>
    <col min="6" max="6" width="8.140625" style="149" customWidth="1"/>
    <col min="7" max="7" width="8.85546875" style="149" customWidth="1"/>
    <col min="8" max="8" width="9.7109375" style="149" customWidth="1"/>
    <col min="9" max="9" width="9" style="149" customWidth="1"/>
    <col min="10" max="10" width="11.42578125" style="149" customWidth="1"/>
    <col min="11" max="11" width="8.5703125" style="149" customWidth="1"/>
    <col min="12" max="12" width="9.28515625" style="149" customWidth="1"/>
    <col min="13" max="13" width="10.85546875" style="215" customWidth="1"/>
    <col min="14" max="14" width="11.140625" style="149" customWidth="1"/>
    <col min="15" max="15" width="9.42578125" style="215" customWidth="1"/>
    <col min="16" max="16" width="10.140625" style="149" customWidth="1"/>
    <col min="17" max="17" width="9.5703125" style="218" customWidth="1"/>
    <col min="18" max="18" width="9.140625" style="149" customWidth="1"/>
    <col min="19" max="20" width="9.140625" style="149" hidden="1" customWidth="1"/>
    <col min="21" max="22" width="9.140625" style="215" hidden="1" customWidth="1"/>
    <col min="23" max="16384" width="9.140625" style="149"/>
  </cols>
  <sheetData>
    <row r="1" spans="1:21" ht="42" customHeight="1" x14ac:dyDescent="0.25">
      <c r="A1" s="281" t="s">
        <v>136</v>
      </c>
      <c r="B1" s="281" t="s">
        <v>127</v>
      </c>
      <c r="C1" s="281" t="s">
        <v>128</v>
      </c>
      <c r="D1" s="281" t="s">
        <v>129</v>
      </c>
      <c r="E1" s="237" t="s">
        <v>137</v>
      </c>
      <c r="F1" s="238" t="s">
        <v>130</v>
      </c>
      <c r="G1" s="239" t="s">
        <v>131</v>
      </c>
      <c r="H1" s="240" t="s">
        <v>132</v>
      </c>
      <c r="I1" s="240" t="s">
        <v>133</v>
      </c>
      <c r="J1" s="240" t="s">
        <v>68</v>
      </c>
      <c r="K1" s="238" t="s">
        <v>141</v>
      </c>
      <c r="L1" s="240" t="s">
        <v>134</v>
      </c>
      <c r="M1" s="240" t="s">
        <v>135</v>
      </c>
      <c r="N1" s="238" t="s">
        <v>138</v>
      </c>
      <c r="O1" s="238" t="s">
        <v>139</v>
      </c>
      <c r="P1" s="238" t="s">
        <v>140</v>
      </c>
      <c r="Q1" s="238" t="s">
        <v>165</v>
      </c>
      <c r="R1" s="238" t="s">
        <v>166</v>
      </c>
    </row>
    <row r="2" spans="1:21" ht="25.5" x14ac:dyDescent="0.25">
      <c r="A2" s="279">
        <f>+'Tabela I'!$J$2</f>
        <v>114</v>
      </c>
      <c r="B2" s="279">
        <f>+'Tabela I'!$J$1</f>
        <v>2024</v>
      </c>
      <c r="C2" s="280" t="str">
        <f>+'Tabela IIc'!B9</f>
        <v/>
      </c>
      <c r="D2" s="280" t="s">
        <v>118</v>
      </c>
      <c r="E2" s="280">
        <f>+'Tabela IIc'!D9</f>
        <v>0</v>
      </c>
      <c r="F2" s="280">
        <f>+'Tabela IIc'!E9</f>
        <v>0</v>
      </c>
      <c r="G2" s="280">
        <f>+'Tabela IIc'!F9</f>
        <v>0</v>
      </c>
      <c r="H2" s="280">
        <f>+'Tabela IIc'!G9</f>
        <v>0</v>
      </c>
      <c r="I2" s="280">
        <f>+'Tabela IIc'!H9</f>
        <v>0</v>
      </c>
      <c r="J2" s="280">
        <f>+'Tabela IIc'!I9</f>
        <v>0</v>
      </c>
      <c r="K2" s="280">
        <f>+'Tabela IIc'!J9</f>
        <v>0</v>
      </c>
      <c r="L2" s="280">
        <f>+'Tabela IIc'!K9</f>
        <v>0</v>
      </c>
      <c r="M2" s="280">
        <f>+'Tabela IIc'!L9</f>
        <v>0</v>
      </c>
      <c r="N2" s="280" t="str">
        <f>+'Tabela IIc'!M9</f>
        <v/>
      </c>
      <c r="O2" s="280" t="str">
        <f>+'Tabela IIc'!N9</f>
        <v/>
      </c>
      <c r="P2" s="280" t="str">
        <f>+'Tabela IIc'!O9</f>
        <v/>
      </c>
      <c r="Q2" s="280" t="str">
        <f>+'Tabela IIc'!P9</f>
        <v/>
      </c>
      <c r="R2" s="280" t="str">
        <f>+'Tabela IIc'!Q9</f>
        <v/>
      </c>
      <c r="U2" s="226" t="s">
        <v>119</v>
      </c>
    </row>
    <row r="3" spans="1:21" x14ac:dyDescent="0.25">
      <c r="A3" s="279">
        <f>+'Tabela I'!$J$2</f>
        <v>114</v>
      </c>
      <c r="B3" s="279">
        <f>+'Tabela I'!$J$1</f>
        <v>2024</v>
      </c>
      <c r="C3" s="280" t="str">
        <f>+'Tabela IIc'!B10</f>
        <v/>
      </c>
      <c r="D3" s="280" t="str">
        <f>+'Tabela IIc'!C10</f>
        <v/>
      </c>
      <c r="E3" s="280">
        <f>+'Tabela IIc'!D10</f>
        <v>0</v>
      </c>
      <c r="F3" s="280">
        <f>+'Tabela IIc'!E10</f>
        <v>0</v>
      </c>
      <c r="G3" s="280">
        <f>+'Tabela IIc'!F10</f>
        <v>0</v>
      </c>
      <c r="H3" s="280">
        <f>+'Tabela IIc'!G10</f>
        <v>0</v>
      </c>
      <c r="I3" s="280">
        <f>+'Tabela IIc'!H10</f>
        <v>0</v>
      </c>
      <c r="J3" s="280">
        <f>+'Tabela IIc'!I10</f>
        <v>0</v>
      </c>
      <c r="K3" s="280">
        <f>+'Tabela IIc'!J10</f>
        <v>0</v>
      </c>
      <c r="L3" s="280">
        <f>+'Tabela IIc'!K10</f>
        <v>0</v>
      </c>
      <c r="M3" s="280">
        <f>+'Tabela IIc'!L10</f>
        <v>0</v>
      </c>
      <c r="N3" s="280" t="str">
        <f>+'Tabela IIc'!M10</f>
        <v/>
      </c>
      <c r="O3" s="280" t="str">
        <f>+'Tabela IIc'!N10</f>
        <v/>
      </c>
      <c r="P3" s="280" t="str">
        <f>+'Tabela IIc'!O10</f>
        <v/>
      </c>
      <c r="Q3" s="280" t="str">
        <f>+'Tabela IIc'!P10</f>
        <v/>
      </c>
      <c r="R3" s="280" t="str">
        <f>+'Tabela IIc'!Q10</f>
        <v/>
      </c>
      <c r="S3" s="149" t="s">
        <v>93</v>
      </c>
      <c r="U3" s="226" t="s">
        <v>120</v>
      </c>
    </row>
    <row r="4" spans="1:21" x14ac:dyDescent="0.25">
      <c r="A4" s="279">
        <f>+'Tabela I'!$J$2</f>
        <v>114</v>
      </c>
      <c r="B4" s="279">
        <f>+'Tabela I'!$J$1</f>
        <v>2024</v>
      </c>
      <c r="C4" s="280" t="str">
        <f>+'Tabela IIc'!B11</f>
        <v/>
      </c>
      <c r="D4" s="280" t="str">
        <f>+'Tabela IIc'!C11</f>
        <v/>
      </c>
      <c r="E4" s="280">
        <f>+'Tabela IIc'!D11</f>
        <v>0</v>
      </c>
      <c r="F4" s="280">
        <f>+'Tabela IIc'!E11</f>
        <v>0</v>
      </c>
      <c r="G4" s="280">
        <f>+'Tabela IIc'!F11</f>
        <v>0</v>
      </c>
      <c r="H4" s="280">
        <f>+'Tabela IIc'!G11</f>
        <v>0</v>
      </c>
      <c r="I4" s="280">
        <f>+'Tabela IIc'!H11</f>
        <v>0</v>
      </c>
      <c r="J4" s="280">
        <f>+'Tabela IIc'!I11</f>
        <v>0</v>
      </c>
      <c r="K4" s="280">
        <f>+'Tabela IIc'!J11</f>
        <v>0</v>
      </c>
      <c r="L4" s="280">
        <f>+'Tabela IIc'!K11</f>
        <v>0</v>
      </c>
      <c r="M4" s="280">
        <f>+'Tabela IIc'!L11</f>
        <v>0</v>
      </c>
      <c r="N4" s="280" t="str">
        <f>+'Tabela IIc'!M11</f>
        <v/>
      </c>
      <c r="O4" s="280" t="str">
        <f>+'Tabela IIc'!N11</f>
        <v/>
      </c>
      <c r="P4" s="280" t="str">
        <f>+'Tabela IIc'!O11</f>
        <v/>
      </c>
      <c r="Q4" s="280" t="str">
        <f>+'Tabela IIc'!P11</f>
        <v/>
      </c>
      <c r="R4" s="280" t="str">
        <f>+'Tabela IIc'!Q11</f>
        <v/>
      </c>
      <c r="S4" s="149" t="s">
        <v>94</v>
      </c>
    </row>
    <row r="5" spans="1:21" x14ac:dyDescent="0.25">
      <c r="A5" s="279">
        <f>+'Tabela I'!$J$2</f>
        <v>114</v>
      </c>
      <c r="B5" s="279">
        <f>+'Tabela I'!$J$1</f>
        <v>2024</v>
      </c>
      <c r="C5" s="280" t="str">
        <f>+'Tabela IIc'!B12</f>
        <v/>
      </c>
      <c r="D5" s="280" t="str">
        <f>+'Tabela IIc'!C12</f>
        <v/>
      </c>
      <c r="E5" s="280">
        <f>+'Tabela IIc'!D12</f>
        <v>0</v>
      </c>
      <c r="F5" s="280">
        <f>+'Tabela IIc'!E12</f>
        <v>0</v>
      </c>
      <c r="G5" s="280">
        <f>+'Tabela IIc'!F12</f>
        <v>0</v>
      </c>
      <c r="H5" s="280">
        <f>+'Tabela IIc'!G12</f>
        <v>0</v>
      </c>
      <c r="I5" s="280">
        <f>+'Tabela IIc'!H12</f>
        <v>0</v>
      </c>
      <c r="J5" s="280">
        <f>+'Tabela IIc'!I12</f>
        <v>0</v>
      </c>
      <c r="K5" s="280">
        <f>+'Tabela IIc'!J12</f>
        <v>0</v>
      </c>
      <c r="L5" s="280">
        <f>+'Tabela IIc'!K12</f>
        <v>0</v>
      </c>
      <c r="M5" s="280">
        <f>+'Tabela IIc'!L12</f>
        <v>0</v>
      </c>
      <c r="N5" s="280" t="str">
        <f>+'Tabela IIc'!M12</f>
        <v/>
      </c>
      <c r="O5" s="280" t="str">
        <f>+'Tabela IIc'!N12</f>
        <v/>
      </c>
      <c r="P5" s="280" t="str">
        <f>+'Tabela IIc'!O12</f>
        <v/>
      </c>
      <c r="Q5" s="280" t="str">
        <f>+'Tabela IIc'!P12</f>
        <v/>
      </c>
      <c r="R5" s="280" t="str">
        <f>+'Tabela IIc'!Q12</f>
        <v/>
      </c>
    </row>
    <row r="6" spans="1:21" x14ac:dyDescent="0.25">
      <c r="A6" s="279">
        <f>+'Tabela I'!$J$2</f>
        <v>114</v>
      </c>
      <c r="B6" s="279">
        <f>+'Tabela I'!$J$1</f>
        <v>2024</v>
      </c>
      <c r="C6" s="280" t="str">
        <f>+'Tabela IIc'!B13</f>
        <v/>
      </c>
      <c r="D6" s="280" t="str">
        <f>+'Tabela IIc'!C13</f>
        <v/>
      </c>
      <c r="E6" s="280">
        <f>+'Tabela IIc'!D13</f>
        <v>0</v>
      </c>
      <c r="F6" s="280">
        <f>+'Tabela IIc'!E13</f>
        <v>0</v>
      </c>
      <c r="G6" s="280">
        <f>+'Tabela IIc'!F13</f>
        <v>0</v>
      </c>
      <c r="H6" s="280">
        <f>+'Tabela IIc'!G13</f>
        <v>0</v>
      </c>
      <c r="I6" s="280">
        <f>+'Tabela IIc'!H13</f>
        <v>0</v>
      </c>
      <c r="J6" s="280">
        <f>+'Tabela IIc'!I13</f>
        <v>0</v>
      </c>
      <c r="K6" s="280">
        <f>+'Tabela IIc'!J13</f>
        <v>0</v>
      </c>
      <c r="L6" s="280">
        <f>+'Tabela IIc'!K13</f>
        <v>0</v>
      </c>
      <c r="M6" s="280">
        <f>+'Tabela IIc'!L13</f>
        <v>0</v>
      </c>
      <c r="N6" s="280" t="str">
        <f>+'Tabela IIc'!M13</f>
        <v/>
      </c>
      <c r="O6" s="280" t="str">
        <f>+'Tabela IIc'!N13</f>
        <v/>
      </c>
      <c r="P6" s="280" t="str">
        <f>+'Tabela IIc'!O13</f>
        <v/>
      </c>
      <c r="Q6" s="280" t="str">
        <f>+'Tabela IIc'!P13</f>
        <v/>
      </c>
      <c r="R6" s="280" t="str">
        <f>+'Tabela IIc'!Q13</f>
        <v/>
      </c>
    </row>
    <row r="7" spans="1:21" x14ac:dyDescent="0.25">
      <c r="A7" s="279">
        <f>+'Tabela I'!$J$2</f>
        <v>114</v>
      </c>
      <c r="B7" s="279">
        <f>+'Tabela I'!$J$1</f>
        <v>2024</v>
      </c>
      <c r="C7" s="280" t="str">
        <f>+'Tabela IIc'!B14</f>
        <v/>
      </c>
      <c r="D7" s="280" t="str">
        <f>+'Tabela IIc'!C14</f>
        <v/>
      </c>
      <c r="E7" s="280">
        <f>+'Tabela IIc'!D14</f>
        <v>0</v>
      </c>
      <c r="F7" s="280">
        <f>+'Tabela IIc'!E14</f>
        <v>0</v>
      </c>
      <c r="G7" s="280">
        <f>+'Tabela IIc'!F14</f>
        <v>0</v>
      </c>
      <c r="H7" s="280">
        <f>+'Tabela IIc'!G14</f>
        <v>0</v>
      </c>
      <c r="I7" s="280">
        <f>+'Tabela IIc'!H14</f>
        <v>0</v>
      </c>
      <c r="J7" s="280">
        <f>+'Tabela IIc'!I14</f>
        <v>0</v>
      </c>
      <c r="K7" s="280">
        <f>+'Tabela IIc'!J14</f>
        <v>0</v>
      </c>
      <c r="L7" s="280">
        <f>+'Tabela IIc'!K14</f>
        <v>0</v>
      </c>
      <c r="M7" s="280">
        <f>+'Tabela IIc'!L14</f>
        <v>0</v>
      </c>
      <c r="N7" s="280" t="str">
        <f>+'Tabela IIc'!M14</f>
        <v/>
      </c>
      <c r="O7" s="280" t="str">
        <f>+'Tabela IIc'!N14</f>
        <v/>
      </c>
      <c r="P7" s="280" t="str">
        <f>+'Tabela IIc'!O14</f>
        <v/>
      </c>
      <c r="Q7" s="280" t="str">
        <f>+'Tabela IIc'!P14</f>
        <v/>
      </c>
      <c r="R7" s="280" t="str">
        <f>+'Tabela IIc'!Q14</f>
        <v/>
      </c>
    </row>
    <row r="8" spans="1:21" x14ac:dyDescent="0.25">
      <c r="A8" s="279">
        <f>+'Tabela I'!$J$2</f>
        <v>114</v>
      </c>
      <c r="B8" s="279">
        <f>+'Tabela I'!$J$1</f>
        <v>2024</v>
      </c>
      <c r="C8" s="280" t="str">
        <f>+'Tabela IIc'!B15</f>
        <v/>
      </c>
      <c r="D8" s="280" t="str">
        <f>+'Tabela IIc'!C15</f>
        <v/>
      </c>
      <c r="E8" s="280">
        <f>+'Tabela IIc'!D15</f>
        <v>0</v>
      </c>
      <c r="F8" s="280">
        <f>+'Tabela IIc'!E15</f>
        <v>0</v>
      </c>
      <c r="G8" s="280">
        <f>+'Tabela IIc'!F15</f>
        <v>0</v>
      </c>
      <c r="H8" s="280">
        <f>+'Tabela IIc'!G15</f>
        <v>0</v>
      </c>
      <c r="I8" s="280">
        <f>+'Tabela IIc'!H15</f>
        <v>0</v>
      </c>
      <c r="J8" s="280">
        <f>+'Tabela IIc'!I15</f>
        <v>0</v>
      </c>
      <c r="K8" s="280">
        <f>+'Tabela IIc'!J15</f>
        <v>0</v>
      </c>
      <c r="L8" s="280">
        <f>+'Tabela IIc'!K15</f>
        <v>0</v>
      </c>
      <c r="M8" s="280">
        <f>+'Tabela IIc'!L15</f>
        <v>0</v>
      </c>
      <c r="N8" s="280" t="str">
        <f>+'Tabela IIc'!M15</f>
        <v/>
      </c>
      <c r="O8" s="280" t="str">
        <f>+'Tabela IIc'!N15</f>
        <v/>
      </c>
      <c r="P8" s="280" t="str">
        <f>+'Tabela IIc'!O15</f>
        <v/>
      </c>
      <c r="Q8" s="280" t="str">
        <f>+'Tabela IIc'!P15</f>
        <v/>
      </c>
      <c r="R8" s="280" t="str">
        <f>+'Tabela IIc'!Q15</f>
        <v/>
      </c>
    </row>
    <row r="9" spans="1:21" x14ac:dyDescent="0.25">
      <c r="A9" s="279">
        <f>+'Tabela I'!$J$2</f>
        <v>114</v>
      </c>
      <c r="B9" s="279">
        <f>+'Tabela I'!$J$1</f>
        <v>2024</v>
      </c>
      <c r="C9" s="280" t="str">
        <f>+'Tabela IIc'!B16</f>
        <v/>
      </c>
      <c r="D9" s="280" t="str">
        <f>+'Tabela IIc'!C16</f>
        <v/>
      </c>
      <c r="E9" s="280">
        <f>+'Tabela IIc'!D16</f>
        <v>0</v>
      </c>
      <c r="F9" s="280">
        <f>+'Tabela IIc'!E16</f>
        <v>0</v>
      </c>
      <c r="G9" s="280">
        <f>+'Tabela IIc'!F16</f>
        <v>0</v>
      </c>
      <c r="H9" s="280">
        <f>+'Tabela IIc'!G16</f>
        <v>0</v>
      </c>
      <c r="I9" s="280">
        <f>+'Tabela IIc'!H16</f>
        <v>0</v>
      </c>
      <c r="J9" s="280">
        <f>+'Tabela IIc'!I16</f>
        <v>0</v>
      </c>
      <c r="K9" s="280">
        <f>+'Tabela IIc'!J16</f>
        <v>0</v>
      </c>
      <c r="L9" s="280">
        <f>+'Tabela IIc'!K16</f>
        <v>0</v>
      </c>
      <c r="M9" s="280">
        <f>+'Tabela IIc'!L16</f>
        <v>0</v>
      </c>
      <c r="N9" s="280" t="str">
        <f>+'Tabela IIc'!M16</f>
        <v/>
      </c>
      <c r="O9" s="280" t="str">
        <f>+'Tabela IIc'!N16</f>
        <v/>
      </c>
      <c r="P9" s="280" t="str">
        <f>+'Tabela IIc'!O16</f>
        <v/>
      </c>
      <c r="Q9" s="280" t="str">
        <f>+'Tabela IIc'!P16</f>
        <v/>
      </c>
      <c r="R9" s="280" t="str">
        <f>+'Tabela IIc'!Q16</f>
        <v/>
      </c>
    </row>
    <row r="10" spans="1:21" x14ac:dyDescent="0.25">
      <c r="A10" s="279">
        <f>+'Tabela I'!$J$2</f>
        <v>114</v>
      </c>
      <c r="B10" s="279">
        <f>+'Tabela I'!$J$1</f>
        <v>2024</v>
      </c>
      <c r="C10" s="280" t="str">
        <f>+'Tabela IIc'!B17</f>
        <v/>
      </c>
      <c r="D10" s="280" t="str">
        <f>+'Tabela IIc'!C17</f>
        <v/>
      </c>
      <c r="E10" s="280">
        <f>+'Tabela IIc'!D17</f>
        <v>0</v>
      </c>
      <c r="F10" s="280">
        <f>+'Tabela IIc'!E17</f>
        <v>0</v>
      </c>
      <c r="G10" s="280">
        <f>+'Tabela IIc'!F17</f>
        <v>0</v>
      </c>
      <c r="H10" s="280">
        <f>+'Tabela IIc'!G17</f>
        <v>0</v>
      </c>
      <c r="I10" s="280">
        <f>+'Tabela IIc'!H17</f>
        <v>0</v>
      </c>
      <c r="J10" s="280">
        <f>+'Tabela IIc'!I17</f>
        <v>0</v>
      </c>
      <c r="K10" s="280">
        <f>+'Tabela IIc'!J17</f>
        <v>0</v>
      </c>
      <c r="L10" s="280">
        <f>+'Tabela IIc'!K17</f>
        <v>0</v>
      </c>
      <c r="M10" s="280">
        <f>+'Tabela IIc'!L17</f>
        <v>0</v>
      </c>
      <c r="N10" s="280" t="str">
        <f>+'Tabela IIc'!M17</f>
        <v/>
      </c>
      <c r="O10" s="280" t="str">
        <f>+'Tabela IIc'!N17</f>
        <v/>
      </c>
      <c r="P10" s="280" t="str">
        <f>+'Tabela IIc'!O17</f>
        <v/>
      </c>
      <c r="Q10" s="280" t="str">
        <f>+'Tabela IIc'!P17</f>
        <v/>
      </c>
      <c r="R10" s="280" t="str">
        <f>+'Tabela IIc'!Q17</f>
        <v/>
      </c>
    </row>
    <row r="11" spans="1:21" x14ac:dyDescent="0.25">
      <c r="A11" s="279">
        <f>+'Tabela I'!$J$2</f>
        <v>114</v>
      </c>
      <c r="B11" s="279">
        <f>+'Tabela I'!$J$1</f>
        <v>2024</v>
      </c>
      <c r="C11" s="280" t="str">
        <f>+'Tabela IIc'!B18</f>
        <v/>
      </c>
      <c r="D11" s="280" t="str">
        <f>+'Tabela IIc'!C18</f>
        <v/>
      </c>
      <c r="E11" s="280">
        <f>+'Tabela IIc'!D18</f>
        <v>0</v>
      </c>
      <c r="F11" s="280">
        <f>+'Tabela IIc'!E18</f>
        <v>0</v>
      </c>
      <c r="G11" s="280">
        <f>+'Tabela IIc'!F18</f>
        <v>0</v>
      </c>
      <c r="H11" s="280">
        <f>+'Tabela IIc'!G18</f>
        <v>0</v>
      </c>
      <c r="I11" s="280">
        <f>+'Tabela IIc'!H18</f>
        <v>0</v>
      </c>
      <c r="J11" s="280">
        <f>+'Tabela IIc'!I18</f>
        <v>0</v>
      </c>
      <c r="K11" s="280">
        <f>+'Tabela IIc'!J18</f>
        <v>0</v>
      </c>
      <c r="L11" s="280">
        <f>+'Tabela IIc'!K18</f>
        <v>0</v>
      </c>
      <c r="M11" s="280">
        <f>+'Tabela IIc'!L18</f>
        <v>0</v>
      </c>
      <c r="N11" s="280" t="str">
        <f>+'Tabela IIc'!M18</f>
        <v/>
      </c>
      <c r="O11" s="280" t="str">
        <f>+'Tabela IIc'!N18</f>
        <v/>
      </c>
      <c r="P11" s="280" t="str">
        <f>+'Tabela IIc'!O18</f>
        <v/>
      </c>
      <c r="Q11" s="280" t="str">
        <f>+'Tabela IIc'!P18</f>
        <v/>
      </c>
      <c r="R11" s="280" t="str">
        <f>+'Tabela IIc'!Q18</f>
        <v/>
      </c>
    </row>
    <row r="12" spans="1:21" x14ac:dyDescent="0.25">
      <c r="A12" s="279">
        <f>+'Tabela I'!$J$2</f>
        <v>114</v>
      </c>
      <c r="B12" s="279">
        <f>+'Tabela I'!$J$1</f>
        <v>2024</v>
      </c>
      <c r="C12" s="280" t="str">
        <f>+'Tabela IIc'!B19</f>
        <v/>
      </c>
      <c r="D12" s="280" t="str">
        <f>+'Tabela IIc'!C19</f>
        <v/>
      </c>
      <c r="E12" s="280">
        <f>+'Tabela IIc'!D19</f>
        <v>0</v>
      </c>
      <c r="F12" s="280">
        <f>+'Tabela IIc'!E19</f>
        <v>0</v>
      </c>
      <c r="G12" s="280">
        <f>+'Tabela IIc'!F19</f>
        <v>0</v>
      </c>
      <c r="H12" s="280">
        <f>+'Tabela IIc'!G19</f>
        <v>0</v>
      </c>
      <c r="I12" s="280">
        <f>+'Tabela IIc'!H19</f>
        <v>0</v>
      </c>
      <c r="J12" s="280">
        <f>+'Tabela IIc'!I19</f>
        <v>0</v>
      </c>
      <c r="K12" s="280">
        <f>+'Tabela IIc'!J19</f>
        <v>0</v>
      </c>
      <c r="L12" s="280">
        <f>+'Tabela IIc'!K19</f>
        <v>0</v>
      </c>
      <c r="M12" s="280">
        <f>+'Tabela IIc'!L19</f>
        <v>0</v>
      </c>
      <c r="N12" s="280" t="str">
        <f>+'Tabela IIc'!M19</f>
        <v/>
      </c>
      <c r="O12" s="280" t="str">
        <f>+'Tabela IIc'!N19</f>
        <v/>
      </c>
      <c r="P12" s="280" t="str">
        <f>+'Tabela IIc'!O19</f>
        <v/>
      </c>
      <c r="Q12" s="280" t="str">
        <f>+'Tabela IIc'!P19</f>
        <v/>
      </c>
      <c r="R12" s="280" t="str">
        <f>+'Tabela IIc'!Q19</f>
        <v/>
      </c>
    </row>
    <row r="13" spans="1:21" x14ac:dyDescent="0.25">
      <c r="A13" s="279">
        <f>+'Tabela I'!$J$2</f>
        <v>114</v>
      </c>
      <c r="B13" s="279">
        <f>+'Tabela I'!$J$1</f>
        <v>2024</v>
      </c>
      <c r="C13" s="280" t="str">
        <f>+'Tabela IIc'!B20</f>
        <v/>
      </c>
      <c r="D13" s="280" t="str">
        <f>+'Tabela IIc'!C20</f>
        <v/>
      </c>
      <c r="E13" s="280">
        <f>+'Tabela IIc'!D20</f>
        <v>0</v>
      </c>
      <c r="F13" s="280">
        <f>+'Tabela IIc'!E20</f>
        <v>0</v>
      </c>
      <c r="G13" s="280">
        <f>+'Tabela IIc'!F20</f>
        <v>0</v>
      </c>
      <c r="H13" s="280">
        <f>+'Tabela IIc'!G20</f>
        <v>0</v>
      </c>
      <c r="I13" s="280">
        <f>+'Tabela IIc'!H20</f>
        <v>0</v>
      </c>
      <c r="J13" s="280">
        <f>+'Tabela IIc'!I20</f>
        <v>0</v>
      </c>
      <c r="K13" s="280">
        <f>+'Tabela IIc'!J20</f>
        <v>0</v>
      </c>
      <c r="L13" s="280">
        <f>+'Tabela IIc'!K20</f>
        <v>0</v>
      </c>
      <c r="M13" s="280">
        <f>+'Tabela IIc'!L20</f>
        <v>0</v>
      </c>
      <c r="N13" s="280" t="str">
        <f>+'Tabela IIc'!M20</f>
        <v/>
      </c>
      <c r="O13" s="280" t="str">
        <f>+'Tabela IIc'!N20</f>
        <v/>
      </c>
      <c r="P13" s="280" t="str">
        <f>+'Tabela IIc'!O20</f>
        <v/>
      </c>
      <c r="Q13" s="280" t="str">
        <f>+'Tabela IIc'!P20</f>
        <v/>
      </c>
      <c r="R13" s="280" t="str">
        <f>+'Tabela IIc'!Q20</f>
        <v/>
      </c>
    </row>
    <row r="14" spans="1:21" x14ac:dyDescent="0.25">
      <c r="A14" s="279">
        <f>+'Tabela I'!$J$2</f>
        <v>114</v>
      </c>
      <c r="B14" s="279">
        <f>+'Tabela I'!$J$1</f>
        <v>2024</v>
      </c>
      <c r="C14" s="280" t="str">
        <f>+'Tabela IIc'!B21</f>
        <v/>
      </c>
      <c r="D14" s="280" t="str">
        <f>+'Tabela IIc'!C21</f>
        <v/>
      </c>
      <c r="E14" s="280">
        <f>+'Tabela IIc'!D21</f>
        <v>0</v>
      </c>
      <c r="F14" s="280">
        <f>+'Tabela IIc'!E21</f>
        <v>0</v>
      </c>
      <c r="G14" s="280">
        <f>+'Tabela IIc'!F21</f>
        <v>0</v>
      </c>
      <c r="H14" s="280">
        <f>+'Tabela IIc'!G21</f>
        <v>0</v>
      </c>
      <c r="I14" s="280">
        <f>+'Tabela IIc'!H21</f>
        <v>0</v>
      </c>
      <c r="J14" s="280">
        <f>+'Tabela IIc'!I21</f>
        <v>0</v>
      </c>
      <c r="K14" s="280">
        <f>+'Tabela IIc'!J21</f>
        <v>0</v>
      </c>
      <c r="L14" s="280">
        <f>+'Tabela IIc'!K21</f>
        <v>0</v>
      </c>
      <c r="M14" s="280">
        <f>+'Tabela IIc'!L21</f>
        <v>0</v>
      </c>
      <c r="N14" s="280" t="str">
        <f>+'Tabela IIc'!M21</f>
        <v/>
      </c>
      <c r="O14" s="280" t="str">
        <f>+'Tabela IIc'!N21</f>
        <v/>
      </c>
      <c r="P14" s="280" t="str">
        <f>+'Tabela IIc'!O21</f>
        <v/>
      </c>
      <c r="Q14" s="280" t="str">
        <f>+'Tabela IIc'!P21</f>
        <v/>
      </c>
      <c r="R14" s="280" t="str">
        <f>+'Tabela IIc'!Q21</f>
        <v/>
      </c>
    </row>
    <row r="15" spans="1:21" x14ac:dyDescent="0.25">
      <c r="A15" s="279">
        <f>+'Tabela I'!$J$2</f>
        <v>114</v>
      </c>
      <c r="B15" s="279">
        <f>+'Tabela I'!$J$1</f>
        <v>2024</v>
      </c>
      <c r="C15" s="280" t="str">
        <f>+'Tabela IIc'!B22</f>
        <v/>
      </c>
      <c r="D15" s="280" t="str">
        <f>+'Tabela IIc'!C22</f>
        <v/>
      </c>
      <c r="E15" s="280">
        <f>+'Tabela IIc'!D22</f>
        <v>0</v>
      </c>
      <c r="F15" s="280">
        <f>+'Tabela IIc'!E22</f>
        <v>0</v>
      </c>
      <c r="G15" s="280">
        <f>+'Tabela IIc'!F22</f>
        <v>0</v>
      </c>
      <c r="H15" s="280">
        <f>+'Tabela IIc'!G22</f>
        <v>0</v>
      </c>
      <c r="I15" s="280">
        <f>+'Tabela IIc'!H22</f>
        <v>0</v>
      </c>
      <c r="J15" s="280">
        <f>+'Tabela IIc'!I22</f>
        <v>0</v>
      </c>
      <c r="K15" s="280">
        <f>+'Tabela IIc'!J22</f>
        <v>0</v>
      </c>
      <c r="L15" s="280">
        <f>+'Tabela IIc'!K22</f>
        <v>0</v>
      </c>
      <c r="M15" s="280">
        <f>+'Tabela IIc'!L22</f>
        <v>0</v>
      </c>
      <c r="N15" s="280" t="str">
        <f>+'Tabela IIc'!M22</f>
        <v/>
      </c>
      <c r="O15" s="280" t="str">
        <f>+'Tabela IIc'!N22</f>
        <v/>
      </c>
      <c r="P15" s="280" t="str">
        <f>+'Tabela IIc'!O22</f>
        <v/>
      </c>
      <c r="Q15" s="280" t="str">
        <f>+'Tabela IIc'!P22</f>
        <v/>
      </c>
      <c r="R15" s="280" t="str">
        <f>+'Tabela IIc'!Q22</f>
        <v/>
      </c>
    </row>
    <row r="16" spans="1:21" x14ac:dyDescent="0.25">
      <c r="A16" s="279">
        <f>+'Tabela I'!$J$2</f>
        <v>114</v>
      </c>
      <c r="B16" s="279">
        <f>+'Tabela I'!$J$1</f>
        <v>2024</v>
      </c>
      <c r="C16" s="280" t="str">
        <f>+'Tabela IIc'!B23</f>
        <v/>
      </c>
      <c r="D16" s="280" t="str">
        <f>+'Tabela IIc'!C23</f>
        <v/>
      </c>
      <c r="E16" s="280">
        <f>+'Tabela IIc'!D23</f>
        <v>0</v>
      </c>
      <c r="F16" s="280">
        <f>+'Tabela IIc'!E23</f>
        <v>0</v>
      </c>
      <c r="G16" s="280">
        <f>+'Tabela IIc'!F23</f>
        <v>0</v>
      </c>
      <c r="H16" s="280">
        <f>+'Tabela IIc'!G23</f>
        <v>0</v>
      </c>
      <c r="I16" s="280">
        <f>+'Tabela IIc'!H23</f>
        <v>0</v>
      </c>
      <c r="J16" s="280">
        <f>+'Tabela IIc'!I23</f>
        <v>0</v>
      </c>
      <c r="K16" s="280">
        <f>+'Tabela IIc'!J23</f>
        <v>0</v>
      </c>
      <c r="L16" s="280">
        <f>+'Tabela IIc'!K23</f>
        <v>0</v>
      </c>
      <c r="M16" s="280">
        <f>+'Tabela IIc'!L23</f>
        <v>0</v>
      </c>
      <c r="N16" s="280" t="str">
        <f>+'Tabela IIc'!M23</f>
        <v/>
      </c>
      <c r="O16" s="280" t="str">
        <f>+'Tabela IIc'!N23</f>
        <v/>
      </c>
      <c r="P16" s="280" t="str">
        <f>+'Tabela IIc'!O23</f>
        <v/>
      </c>
      <c r="Q16" s="280" t="str">
        <f>+'Tabela IIc'!P23</f>
        <v/>
      </c>
      <c r="R16" s="280" t="str">
        <f>+'Tabela IIc'!Q23</f>
        <v/>
      </c>
    </row>
    <row r="17" spans="1:18" x14ac:dyDescent="0.25">
      <c r="A17" s="279">
        <f>+'Tabela I'!$J$2</f>
        <v>114</v>
      </c>
      <c r="B17" s="279">
        <f>+'Tabela I'!$J$1</f>
        <v>2024</v>
      </c>
      <c r="C17" s="280" t="str">
        <f>+'Tabela IIc'!B24</f>
        <v/>
      </c>
      <c r="D17" s="280" t="str">
        <f>+'Tabela IIc'!C24</f>
        <v/>
      </c>
      <c r="E17" s="280">
        <f>+'Tabela IIc'!D24</f>
        <v>0</v>
      </c>
      <c r="F17" s="280">
        <f>+'Tabela IIc'!E24</f>
        <v>0</v>
      </c>
      <c r="G17" s="280">
        <f>+'Tabela IIc'!F24</f>
        <v>0</v>
      </c>
      <c r="H17" s="280">
        <f>+'Tabela IIc'!G24</f>
        <v>0</v>
      </c>
      <c r="I17" s="280">
        <f>+'Tabela IIc'!H24</f>
        <v>0</v>
      </c>
      <c r="J17" s="280">
        <f>+'Tabela IIc'!I24</f>
        <v>0</v>
      </c>
      <c r="K17" s="280">
        <f>+'Tabela IIc'!J24</f>
        <v>0</v>
      </c>
      <c r="L17" s="280">
        <f>+'Tabela IIc'!K24</f>
        <v>0</v>
      </c>
      <c r="M17" s="280">
        <f>+'Tabela IIc'!L24</f>
        <v>0</v>
      </c>
      <c r="N17" s="280" t="str">
        <f>+'Tabela IIc'!M24</f>
        <v/>
      </c>
      <c r="O17" s="280" t="str">
        <f>+'Tabela IIc'!N24</f>
        <v/>
      </c>
      <c r="P17" s="280" t="str">
        <f>+'Tabela IIc'!O24</f>
        <v/>
      </c>
      <c r="Q17" s="280" t="str">
        <f>+'Tabela IIc'!P24</f>
        <v/>
      </c>
      <c r="R17" s="280" t="str">
        <f>+'Tabela IIc'!Q24</f>
        <v/>
      </c>
    </row>
    <row r="18" spans="1:18" x14ac:dyDescent="0.25">
      <c r="A18" s="279">
        <f>+'Tabela I'!$J$2</f>
        <v>114</v>
      </c>
      <c r="B18" s="279">
        <f>+'Tabela I'!$J$1</f>
        <v>2024</v>
      </c>
      <c r="C18" s="280" t="str">
        <f>+'Tabela IIc'!B25</f>
        <v/>
      </c>
      <c r="D18" s="280" t="str">
        <f>+'Tabela IIc'!C25</f>
        <v/>
      </c>
      <c r="E18" s="280">
        <f>+'Tabela IIc'!D25</f>
        <v>0</v>
      </c>
      <c r="F18" s="280">
        <f>+'Tabela IIc'!E25</f>
        <v>0</v>
      </c>
      <c r="G18" s="280">
        <f>+'Tabela IIc'!F25</f>
        <v>0</v>
      </c>
      <c r="H18" s="280">
        <f>+'Tabela IIc'!G25</f>
        <v>0</v>
      </c>
      <c r="I18" s="280">
        <f>+'Tabela IIc'!H25</f>
        <v>0</v>
      </c>
      <c r="J18" s="280">
        <f>+'Tabela IIc'!I25</f>
        <v>0</v>
      </c>
      <c r="K18" s="280">
        <f>+'Tabela IIc'!J25</f>
        <v>0</v>
      </c>
      <c r="L18" s="280">
        <f>+'Tabela IIc'!K25</f>
        <v>0</v>
      </c>
      <c r="M18" s="280">
        <f>+'Tabela IIc'!L25</f>
        <v>0</v>
      </c>
      <c r="N18" s="280" t="str">
        <f>+'Tabela IIc'!M25</f>
        <v/>
      </c>
      <c r="O18" s="280" t="str">
        <f>+'Tabela IIc'!N25</f>
        <v/>
      </c>
      <c r="P18" s="280" t="str">
        <f>+'Tabela IIc'!O25</f>
        <v/>
      </c>
      <c r="Q18" s="280" t="str">
        <f>+'Tabela IIc'!P25</f>
        <v/>
      </c>
      <c r="R18" s="280" t="str">
        <f>+'Tabela IIc'!Q25</f>
        <v/>
      </c>
    </row>
    <row r="19" spans="1:18" x14ac:dyDescent="0.25">
      <c r="A19" s="279">
        <f>+'Tabela I'!$J$2</f>
        <v>114</v>
      </c>
      <c r="B19" s="279">
        <f>+'Tabela I'!$J$1</f>
        <v>2024</v>
      </c>
      <c r="C19" s="280" t="str">
        <f>+'Tabela IIc'!B26</f>
        <v/>
      </c>
      <c r="D19" s="280" t="str">
        <f>+'Tabela IIc'!C26</f>
        <v/>
      </c>
      <c r="E19" s="280">
        <f>+'Tabela IIc'!D26</f>
        <v>0</v>
      </c>
      <c r="F19" s="280">
        <f>+'Tabela IIc'!E26</f>
        <v>0</v>
      </c>
      <c r="G19" s="280">
        <f>+'Tabela IIc'!F26</f>
        <v>0</v>
      </c>
      <c r="H19" s="280">
        <f>+'Tabela IIc'!G26</f>
        <v>0</v>
      </c>
      <c r="I19" s="280">
        <f>+'Tabela IIc'!H26</f>
        <v>0</v>
      </c>
      <c r="J19" s="280">
        <f>+'Tabela IIc'!I26</f>
        <v>0</v>
      </c>
      <c r="K19" s="280">
        <f>+'Tabela IIc'!J26</f>
        <v>0</v>
      </c>
      <c r="L19" s="280">
        <f>+'Tabela IIc'!K26</f>
        <v>0</v>
      </c>
      <c r="M19" s="280">
        <f>+'Tabela IIc'!L26</f>
        <v>0</v>
      </c>
      <c r="N19" s="280" t="str">
        <f>+'Tabela IIc'!M26</f>
        <v/>
      </c>
      <c r="O19" s="280" t="str">
        <f>+'Tabela IIc'!N26</f>
        <v/>
      </c>
      <c r="P19" s="280" t="str">
        <f>+'Tabela IIc'!O26</f>
        <v/>
      </c>
      <c r="Q19" s="280" t="str">
        <f>+'Tabela IIc'!P26</f>
        <v/>
      </c>
      <c r="R19" s="280" t="str">
        <f>+'Tabela IIc'!Q26</f>
        <v/>
      </c>
    </row>
    <row r="20" spans="1:18" x14ac:dyDescent="0.25">
      <c r="A20" s="279">
        <f>+'Tabela I'!$J$2</f>
        <v>114</v>
      </c>
      <c r="B20" s="279">
        <f>+'Tabela I'!$J$1</f>
        <v>2024</v>
      </c>
      <c r="C20" s="280" t="str">
        <f>+'Tabela IIc'!B27</f>
        <v/>
      </c>
      <c r="D20" s="280" t="str">
        <f>+'Tabela IIc'!C27</f>
        <v/>
      </c>
      <c r="E20" s="280">
        <f>+'Tabela IIc'!D27</f>
        <v>0</v>
      </c>
      <c r="F20" s="280">
        <f>+'Tabela IIc'!E27</f>
        <v>0</v>
      </c>
      <c r="G20" s="280">
        <f>+'Tabela IIc'!F27</f>
        <v>0</v>
      </c>
      <c r="H20" s="280">
        <f>+'Tabela IIc'!G27</f>
        <v>0</v>
      </c>
      <c r="I20" s="280">
        <f>+'Tabela IIc'!H27</f>
        <v>0</v>
      </c>
      <c r="J20" s="280">
        <f>+'Tabela IIc'!I27</f>
        <v>0</v>
      </c>
      <c r="K20" s="280">
        <f>+'Tabela IIc'!J27</f>
        <v>0</v>
      </c>
      <c r="L20" s="280">
        <f>+'Tabela IIc'!K27</f>
        <v>0</v>
      </c>
      <c r="M20" s="280">
        <f>+'Tabela IIc'!L27</f>
        <v>0</v>
      </c>
      <c r="N20" s="280" t="str">
        <f>+'Tabela IIc'!M27</f>
        <v/>
      </c>
      <c r="O20" s="280" t="str">
        <f>+'Tabela IIc'!N27</f>
        <v/>
      </c>
      <c r="P20" s="280" t="str">
        <f>+'Tabela IIc'!O27</f>
        <v/>
      </c>
      <c r="Q20" s="280" t="str">
        <f>+'Tabela IIc'!P27</f>
        <v/>
      </c>
      <c r="R20" s="280" t="str">
        <f>+'Tabela IIc'!Q27</f>
        <v/>
      </c>
    </row>
    <row r="21" spans="1:18" x14ac:dyDescent="0.25">
      <c r="A21" s="279">
        <f>+'Tabela I'!$J$2</f>
        <v>114</v>
      </c>
      <c r="B21" s="279">
        <f>+'Tabela I'!$J$1</f>
        <v>2024</v>
      </c>
      <c r="C21" s="280" t="str">
        <f>+'Tabela IIc'!B28</f>
        <v/>
      </c>
      <c r="D21" s="280" t="str">
        <f>+'Tabela IIc'!C28</f>
        <v/>
      </c>
      <c r="E21" s="280">
        <f>+'Tabela IIc'!D28</f>
        <v>0</v>
      </c>
      <c r="F21" s="280">
        <f>+'Tabela IIc'!E28</f>
        <v>0</v>
      </c>
      <c r="G21" s="280">
        <f>+'Tabela IIc'!F28</f>
        <v>0</v>
      </c>
      <c r="H21" s="280">
        <f>+'Tabela IIc'!G28</f>
        <v>0</v>
      </c>
      <c r="I21" s="280">
        <f>+'Tabela IIc'!H28</f>
        <v>0</v>
      </c>
      <c r="J21" s="280">
        <f>+'Tabela IIc'!I28</f>
        <v>0</v>
      </c>
      <c r="K21" s="280">
        <f>+'Tabela IIc'!J28</f>
        <v>0</v>
      </c>
      <c r="L21" s="280">
        <f>+'Tabela IIc'!K28</f>
        <v>0</v>
      </c>
      <c r="M21" s="280">
        <f>+'Tabela IIc'!L28</f>
        <v>0</v>
      </c>
      <c r="N21" s="280" t="str">
        <f>+'Tabela IIc'!M28</f>
        <v/>
      </c>
      <c r="O21" s="280" t="str">
        <f>+'Tabela IIc'!N28</f>
        <v/>
      </c>
      <c r="P21" s="280" t="str">
        <f>+'Tabela IIc'!O28</f>
        <v/>
      </c>
      <c r="Q21" s="280" t="str">
        <f>+'Tabela IIc'!P28</f>
        <v/>
      </c>
      <c r="R21" s="280" t="str">
        <f>+'Tabela IIc'!Q28</f>
        <v/>
      </c>
    </row>
    <row r="22" spans="1:18" x14ac:dyDescent="0.25">
      <c r="A22" s="279">
        <f>+'Tabela I'!$J$2</f>
        <v>114</v>
      </c>
      <c r="B22" s="279">
        <f>+'Tabela I'!$J$1</f>
        <v>2024</v>
      </c>
      <c r="C22" s="280" t="str">
        <f>+'Tabela IIc'!B29</f>
        <v/>
      </c>
      <c r="D22" s="280" t="str">
        <f>+'Tabela IIc'!C29</f>
        <v/>
      </c>
      <c r="E22" s="280">
        <f>+'Tabela IIc'!D29</f>
        <v>0</v>
      </c>
      <c r="F22" s="280">
        <f>+'Tabela IIc'!E29</f>
        <v>0</v>
      </c>
      <c r="G22" s="280">
        <f>+'Tabela IIc'!F29</f>
        <v>0</v>
      </c>
      <c r="H22" s="280">
        <f>+'Tabela IIc'!G29</f>
        <v>0</v>
      </c>
      <c r="I22" s="280">
        <f>+'Tabela IIc'!H29</f>
        <v>0</v>
      </c>
      <c r="J22" s="280">
        <f>+'Tabela IIc'!I29</f>
        <v>0</v>
      </c>
      <c r="K22" s="280">
        <f>+'Tabela IIc'!J29</f>
        <v>0</v>
      </c>
      <c r="L22" s="280">
        <f>+'Tabela IIc'!K29</f>
        <v>0</v>
      </c>
      <c r="M22" s="280">
        <f>+'Tabela IIc'!L29</f>
        <v>0</v>
      </c>
      <c r="N22" s="280" t="str">
        <f>+'Tabela IIc'!M29</f>
        <v/>
      </c>
      <c r="O22" s="280" t="str">
        <f>+'Tabela IIc'!N29</f>
        <v/>
      </c>
      <c r="P22" s="280" t="str">
        <f>+'Tabela IIc'!O29</f>
        <v/>
      </c>
      <c r="Q22" s="280" t="str">
        <f>+'Tabela IIc'!P29</f>
        <v/>
      </c>
      <c r="R22" s="280" t="str">
        <f>+'Tabela IIc'!Q29</f>
        <v/>
      </c>
    </row>
    <row r="23" spans="1:18" x14ac:dyDescent="0.25">
      <c r="A23" s="279">
        <f>+'Tabela I'!$J$2</f>
        <v>114</v>
      </c>
      <c r="B23" s="279">
        <f>+'Tabela I'!$J$1</f>
        <v>2024</v>
      </c>
      <c r="C23" s="280" t="str">
        <f>+'Tabela IIc'!B30</f>
        <v/>
      </c>
      <c r="D23" s="280" t="str">
        <f>+'Tabela IIc'!C30</f>
        <v/>
      </c>
      <c r="E23" s="280">
        <f>+'Tabela IIc'!D30</f>
        <v>0</v>
      </c>
      <c r="F23" s="280">
        <f>+'Tabela IIc'!E30</f>
        <v>0</v>
      </c>
      <c r="G23" s="280">
        <f>+'Tabela IIc'!F30</f>
        <v>0</v>
      </c>
      <c r="H23" s="280">
        <f>+'Tabela IIc'!G30</f>
        <v>0</v>
      </c>
      <c r="I23" s="280">
        <f>+'Tabela IIc'!H30</f>
        <v>0</v>
      </c>
      <c r="J23" s="280">
        <f>+'Tabela IIc'!I30</f>
        <v>0</v>
      </c>
      <c r="K23" s="280">
        <f>+'Tabela IIc'!J30</f>
        <v>0</v>
      </c>
      <c r="L23" s="280">
        <f>+'Tabela IIc'!K30</f>
        <v>0</v>
      </c>
      <c r="M23" s="280">
        <f>+'Tabela IIc'!L30</f>
        <v>0</v>
      </c>
      <c r="N23" s="280" t="str">
        <f>+'Tabela IIc'!M30</f>
        <v/>
      </c>
      <c r="O23" s="280" t="str">
        <f>+'Tabela IIc'!N30</f>
        <v/>
      </c>
      <c r="P23" s="280" t="str">
        <f>+'Tabela IIc'!O30</f>
        <v/>
      </c>
      <c r="Q23" s="280" t="str">
        <f>+'Tabela IIc'!P30</f>
        <v/>
      </c>
      <c r="R23" s="280" t="str">
        <f>+'Tabela IIc'!Q30</f>
        <v/>
      </c>
    </row>
    <row r="24" spans="1:18" x14ac:dyDescent="0.25">
      <c r="A24" s="279">
        <f>+'Tabela I'!$J$2</f>
        <v>114</v>
      </c>
      <c r="B24" s="279">
        <f>+'Tabela I'!$J$1</f>
        <v>2024</v>
      </c>
      <c r="C24" s="280" t="str">
        <f>+'Tabela IIc'!B31</f>
        <v/>
      </c>
      <c r="D24" s="280" t="str">
        <f>+'Tabela IIc'!C31</f>
        <v/>
      </c>
      <c r="E24" s="280">
        <f>+'Tabela IIc'!D31</f>
        <v>0</v>
      </c>
      <c r="F24" s="280">
        <f>+'Tabela IIc'!E31</f>
        <v>0</v>
      </c>
      <c r="G24" s="280">
        <f>+'Tabela IIc'!F31</f>
        <v>0</v>
      </c>
      <c r="H24" s="280">
        <f>+'Tabela IIc'!G31</f>
        <v>0</v>
      </c>
      <c r="I24" s="280">
        <f>+'Tabela IIc'!H31</f>
        <v>0</v>
      </c>
      <c r="J24" s="280">
        <f>+'Tabela IIc'!I31</f>
        <v>0</v>
      </c>
      <c r="K24" s="280">
        <f>+'Tabela IIc'!J31</f>
        <v>0</v>
      </c>
      <c r="L24" s="280">
        <f>+'Tabela IIc'!K31</f>
        <v>0</v>
      </c>
      <c r="M24" s="280">
        <f>+'Tabela IIc'!L31</f>
        <v>0</v>
      </c>
      <c r="N24" s="280" t="str">
        <f>+'Tabela IIc'!M31</f>
        <v/>
      </c>
      <c r="O24" s="280" t="str">
        <f>+'Tabela IIc'!N31</f>
        <v/>
      </c>
      <c r="P24" s="280" t="str">
        <f>+'Tabela IIc'!O31</f>
        <v/>
      </c>
      <c r="Q24" s="280" t="str">
        <f>+'Tabela IIc'!P31</f>
        <v/>
      </c>
      <c r="R24" s="280" t="str">
        <f>+'Tabela IIc'!Q31</f>
        <v/>
      </c>
    </row>
    <row r="25" spans="1:18" x14ac:dyDescent="0.25">
      <c r="A25" s="279">
        <f>+'Tabela I'!$J$2</f>
        <v>114</v>
      </c>
      <c r="B25" s="279">
        <f>+'Tabela I'!$J$1</f>
        <v>2024</v>
      </c>
      <c r="C25" s="280" t="str">
        <f>+'Tabela IIc'!B32</f>
        <v/>
      </c>
      <c r="D25" s="280" t="str">
        <f>+'Tabela IIc'!C32</f>
        <v/>
      </c>
      <c r="E25" s="280">
        <f>+'Tabela IIc'!D32</f>
        <v>0</v>
      </c>
      <c r="F25" s="280">
        <f>+'Tabela IIc'!E32</f>
        <v>0</v>
      </c>
      <c r="G25" s="280">
        <f>+'Tabela IIc'!F32</f>
        <v>0</v>
      </c>
      <c r="H25" s="280">
        <f>+'Tabela IIc'!G32</f>
        <v>0</v>
      </c>
      <c r="I25" s="280">
        <f>+'Tabela IIc'!H32</f>
        <v>0</v>
      </c>
      <c r="J25" s="280">
        <f>+'Tabela IIc'!I32</f>
        <v>0</v>
      </c>
      <c r="K25" s="280">
        <f>+'Tabela IIc'!J32</f>
        <v>0</v>
      </c>
      <c r="L25" s="280">
        <f>+'Tabela IIc'!K32</f>
        <v>0</v>
      </c>
      <c r="M25" s="280">
        <f>+'Tabela IIc'!L32</f>
        <v>0</v>
      </c>
      <c r="N25" s="280" t="str">
        <f>+'Tabela IIc'!M32</f>
        <v/>
      </c>
      <c r="O25" s="280" t="str">
        <f>+'Tabela IIc'!N32</f>
        <v/>
      </c>
      <c r="P25" s="280" t="str">
        <f>+'Tabela IIc'!O32</f>
        <v/>
      </c>
      <c r="Q25" s="280" t="str">
        <f>+'Tabela IIc'!P32</f>
        <v/>
      </c>
      <c r="R25" s="280" t="str">
        <f>+'Tabela IIc'!Q32</f>
        <v/>
      </c>
    </row>
    <row r="26" spans="1:18" x14ac:dyDescent="0.25">
      <c r="A26" s="279">
        <f>+'Tabela I'!$J$2</f>
        <v>114</v>
      </c>
      <c r="B26" s="279">
        <f>+'Tabela I'!$J$1</f>
        <v>2024</v>
      </c>
      <c r="C26" s="280" t="str">
        <f>+'Tabela IIc'!B33</f>
        <v/>
      </c>
      <c r="D26" s="280" t="str">
        <f>+'Tabela IIc'!C33</f>
        <v/>
      </c>
      <c r="E26" s="280">
        <f>+'Tabela IIc'!D33</f>
        <v>0</v>
      </c>
      <c r="F26" s="280">
        <f>+'Tabela IIc'!E33</f>
        <v>0</v>
      </c>
      <c r="G26" s="280">
        <f>+'Tabela IIc'!F33</f>
        <v>0</v>
      </c>
      <c r="H26" s="280">
        <f>+'Tabela IIc'!G33</f>
        <v>0</v>
      </c>
      <c r="I26" s="280">
        <f>+'Tabela IIc'!H33</f>
        <v>0</v>
      </c>
      <c r="J26" s="280">
        <f>+'Tabela IIc'!I33</f>
        <v>0</v>
      </c>
      <c r="K26" s="280">
        <f>+'Tabela IIc'!J33</f>
        <v>0</v>
      </c>
      <c r="L26" s="280">
        <f>+'Tabela IIc'!K33</f>
        <v>0</v>
      </c>
      <c r="M26" s="280">
        <f>+'Tabela IIc'!L33</f>
        <v>0</v>
      </c>
      <c r="N26" s="280" t="str">
        <f>+'Tabela IIc'!M33</f>
        <v/>
      </c>
      <c r="O26" s="280" t="str">
        <f>+'Tabela IIc'!N33</f>
        <v/>
      </c>
      <c r="P26" s="280" t="str">
        <f>+'Tabela IIc'!O33</f>
        <v/>
      </c>
      <c r="Q26" s="280" t="str">
        <f>+'Tabela IIc'!P33</f>
        <v/>
      </c>
      <c r="R26" s="280" t="str">
        <f>+'Tabela IIc'!Q33</f>
        <v/>
      </c>
    </row>
    <row r="27" spans="1:18" x14ac:dyDescent="0.25">
      <c r="A27" s="279">
        <f>+'Tabela I'!$J$2</f>
        <v>114</v>
      </c>
      <c r="B27" s="279">
        <f>+'Tabela I'!$J$1</f>
        <v>2024</v>
      </c>
      <c r="C27" s="280" t="str">
        <f>+'Tabela IIc'!B34</f>
        <v/>
      </c>
      <c r="D27" s="280" t="str">
        <f>+'Tabela IIc'!C34</f>
        <v/>
      </c>
      <c r="E27" s="280">
        <f>+'Tabela IIc'!D34</f>
        <v>0</v>
      </c>
      <c r="F27" s="280">
        <f>+'Tabela IIc'!E34</f>
        <v>0</v>
      </c>
      <c r="G27" s="280">
        <f>+'Tabela IIc'!F34</f>
        <v>0</v>
      </c>
      <c r="H27" s="280">
        <f>+'Tabela IIc'!G34</f>
        <v>0</v>
      </c>
      <c r="I27" s="280">
        <f>+'Tabela IIc'!H34</f>
        <v>0</v>
      </c>
      <c r="J27" s="280">
        <f>+'Tabela IIc'!I34</f>
        <v>0</v>
      </c>
      <c r="K27" s="280">
        <f>+'Tabela IIc'!J34</f>
        <v>0</v>
      </c>
      <c r="L27" s="280">
        <f>+'Tabela IIc'!K34</f>
        <v>0</v>
      </c>
      <c r="M27" s="280">
        <f>+'Tabela IIc'!L34</f>
        <v>0</v>
      </c>
      <c r="N27" s="280" t="str">
        <f>+'Tabela IIc'!M34</f>
        <v/>
      </c>
      <c r="O27" s="280" t="str">
        <f>+'Tabela IIc'!N34</f>
        <v/>
      </c>
      <c r="P27" s="280" t="str">
        <f>+'Tabela IIc'!O34</f>
        <v/>
      </c>
      <c r="Q27" s="280" t="str">
        <f>+'Tabela IIc'!P34</f>
        <v/>
      </c>
      <c r="R27" s="280" t="str">
        <f>+'Tabela IIc'!Q34</f>
        <v/>
      </c>
    </row>
    <row r="28" spans="1:18" x14ac:dyDescent="0.25">
      <c r="A28" s="279">
        <f>+'Tabela I'!$J$2</f>
        <v>114</v>
      </c>
      <c r="B28" s="279">
        <f>+'Tabela I'!$J$1</f>
        <v>2024</v>
      </c>
      <c r="C28" s="280" t="str">
        <f>+'Tabela IIc'!B35</f>
        <v/>
      </c>
      <c r="D28" s="280" t="str">
        <f>+'Tabela IIc'!C35</f>
        <v/>
      </c>
      <c r="E28" s="280">
        <f>+'Tabela IIc'!D35</f>
        <v>0</v>
      </c>
      <c r="F28" s="280">
        <f>+'Tabela IIc'!E35</f>
        <v>0</v>
      </c>
      <c r="G28" s="280">
        <f>+'Tabela IIc'!F35</f>
        <v>0</v>
      </c>
      <c r="H28" s="280">
        <f>+'Tabela IIc'!G35</f>
        <v>0</v>
      </c>
      <c r="I28" s="280">
        <f>+'Tabela IIc'!H35</f>
        <v>0</v>
      </c>
      <c r="J28" s="280">
        <f>+'Tabela IIc'!I35</f>
        <v>0</v>
      </c>
      <c r="K28" s="280">
        <f>+'Tabela IIc'!J35</f>
        <v>0</v>
      </c>
      <c r="L28" s="280">
        <f>+'Tabela IIc'!K35</f>
        <v>0</v>
      </c>
      <c r="M28" s="280">
        <f>+'Tabela IIc'!L35</f>
        <v>0</v>
      </c>
      <c r="N28" s="280" t="str">
        <f>+'Tabela IIc'!M35</f>
        <v/>
      </c>
      <c r="O28" s="280" t="str">
        <f>+'Tabela IIc'!N35</f>
        <v/>
      </c>
      <c r="P28" s="280" t="str">
        <f>+'Tabela IIc'!O35</f>
        <v/>
      </c>
      <c r="Q28" s="280" t="str">
        <f>+'Tabela IIc'!P35</f>
        <v/>
      </c>
      <c r="R28" s="280" t="str">
        <f>+'Tabela IIc'!Q35</f>
        <v/>
      </c>
    </row>
    <row r="29" spans="1:18" x14ac:dyDescent="0.25">
      <c r="A29" s="279">
        <f>+'Tabela I'!$J$2</f>
        <v>114</v>
      </c>
      <c r="B29" s="279">
        <f>+'Tabela I'!$J$1</f>
        <v>2024</v>
      </c>
      <c r="C29" s="280" t="str">
        <f>+'Tabela IIc'!B36</f>
        <v/>
      </c>
      <c r="D29" s="280" t="str">
        <f>+'Tabela IIc'!C36</f>
        <v/>
      </c>
      <c r="E29" s="280">
        <f>+'Tabela IIc'!D36</f>
        <v>0</v>
      </c>
      <c r="F29" s="280">
        <f>+'Tabela IIc'!E36</f>
        <v>0</v>
      </c>
      <c r="G29" s="280">
        <f>+'Tabela IIc'!F36</f>
        <v>0</v>
      </c>
      <c r="H29" s="280">
        <f>+'Tabela IIc'!G36</f>
        <v>0</v>
      </c>
      <c r="I29" s="280">
        <f>+'Tabela IIc'!H36</f>
        <v>0</v>
      </c>
      <c r="J29" s="280">
        <f>+'Tabela IIc'!I36</f>
        <v>0</v>
      </c>
      <c r="K29" s="280">
        <f>+'Tabela IIc'!J36</f>
        <v>0</v>
      </c>
      <c r="L29" s="280">
        <f>+'Tabela IIc'!K36</f>
        <v>0</v>
      </c>
      <c r="M29" s="280">
        <f>+'Tabela IIc'!L36</f>
        <v>0</v>
      </c>
      <c r="N29" s="280" t="str">
        <f>+'Tabela IIc'!M36</f>
        <v/>
      </c>
      <c r="O29" s="280" t="str">
        <f>+'Tabela IIc'!N36</f>
        <v/>
      </c>
      <c r="P29" s="280" t="str">
        <f>+'Tabela IIc'!O36</f>
        <v/>
      </c>
      <c r="Q29" s="280" t="str">
        <f>+'Tabela IIc'!P36</f>
        <v/>
      </c>
      <c r="R29" s="280" t="str">
        <f>+'Tabela IIc'!Q36</f>
        <v/>
      </c>
    </row>
    <row r="30" spans="1:18" x14ac:dyDescent="0.25">
      <c r="A30" s="279">
        <f>+'Tabela I'!$J$2</f>
        <v>114</v>
      </c>
      <c r="B30" s="279">
        <f>+'Tabela I'!$J$1</f>
        <v>2024</v>
      </c>
      <c r="C30" s="280" t="str">
        <f>+'Tabela IIc'!B37</f>
        <v/>
      </c>
      <c r="D30" s="280" t="str">
        <f>+'Tabela IIc'!C37</f>
        <v/>
      </c>
      <c r="E30" s="280">
        <f>+'Tabela IIc'!D37</f>
        <v>0</v>
      </c>
      <c r="F30" s="280">
        <f>+'Tabela IIc'!E37</f>
        <v>0</v>
      </c>
      <c r="G30" s="280">
        <f>+'Tabela IIc'!F37</f>
        <v>0</v>
      </c>
      <c r="H30" s="280">
        <f>+'Tabela IIc'!G37</f>
        <v>0</v>
      </c>
      <c r="I30" s="280">
        <f>+'Tabela IIc'!H37</f>
        <v>0</v>
      </c>
      <c r="J30" s="280">
        <f>+'Tabela IIc'!I37</f>
        <v>0</v>
      </c>
      <c r="K30" s="280">
        <f>+'Tabela IIc'!J37</f>
        <v>0</v>
      </c>
      <c r="L30" s="280">
        <f>+'Tabela IIc'!K37</f>
        <v>0</v>
      </c>
      <c r="M30" s="280">
        <f>+'Tabela IIc'!L37</f>
        <v>0</v>
      </c>
      <c r="N30" s="280" t="str">
        <f>+'Tabela IIc'!M37</f>
        <v/>
      </c>
      <c r="O30" s="280" t="str">
        <f>+'Tabela IIc'!N37</f>
        <v/>
      </c>
      <c r="P30" s="280" t="str">
        <f>+'Tabela IIc'!O37</f>
        <v/>
      </c>
      <c r="Q30" s="280" t="str">
        <f>+'Tabela IIc'!P37</f>
        <v/>
      </c>
      <c r="R30" s="280" t="str">
        <f>+'Tabela IIc'!Q37</f>
        <v/>
      </c>
    </row>
    <row r="31" spans="1:18" x14ac:dyDescent="0.25">
      <c r="A31" s="279">
        <f>+'Tabela I'!$J$2</f>
        <v>114</v>
      </c>
      <c r="B31" s="279">
        <f>+'Tabela I'!$J$1</f>
        <v>2024</v>
      </c>
      <c r="C31" s="280" t="str">
        <f>+'Tabela IIc'!B38</f>
        <v/>
      </c>
      <c r="D31" s="280" t="str">
        <f>+'Tabela IIc'!C38</f>
        <v/>
      </c>
      <c r="E31" s="280">
        <f>+'Tabela IIc'!D38</f>
        <v>0</v>
      </c>
      <c r="F31" s="280">
        <f>+'Tabela IIc'!E38</f>
        <v>0</v>
      </c>
      <c r="G31" s="280">
        <f>+'Tabela IIc'!F38</f>
        <v>0</v>
      </c>
      <c r="H31" s="280">
        <f>+'Tabela IIc'!G38</f>
        <v>0</v>
      </c>
      <c r="I31" s="280">
        <f>+'Tabela IIc'!H38</f>
        <v>0</v>
      </c>
      <c r="J31" s="280">
        <f>+'Tabela IIc'!I38</f>
        <v>0</v>
      </c>
      <c r="K31" s="280">
        <f>+'Tabela IIc'!J38</f>
        <v>0</v>
      </c>
      <c r="L31" s="280">
        <f>+'Tabela IIc'!K38</f>
        <v>0</v>
      </c>
      <c r="M31" s="280">
        <f>+'Tabela IIc'!L38</f>
        <v>0</v>
      </c>
      <c r="N31" s="280" t="str">
        <f>+'Tabela IIc'!M38</f>
        <v/>
      </c>
      <c r="O31" s="280" t="str">
        <f>+'Tabela IIc'!N38</f>
        <v/>
      </c>
      <c r="P31" s="280" t="str">
        <f>+'Tabela IIc'!O38</f>
        <v/>
      </c>
      <c r="Q31" s="280" t="str">
        <f>+'Tabela IIc'!P38</f>
        <v/>
      </c>
      <c r="R31" s="280" t="str">
        <f>+'Tabela IIc'!Q38</f>
        <v/>
      </c>
    </row>
    <row r="32" spans="1:18" x14ac:dyDescent="0.25">
      <c r="A32" s="279">
        <f>+'Tabela I'!$J$2</f>
        <v>114</v>
      </c>
      <c r="B32" s="279">
        <f>+'Tabela I'!$J$1</f>
        <v>2024</v>
      </c>
      <c r="C32" s="280" t="str">
        <f>+'Tabela IIc'!B39</f>
        <v/>
      </c>
      <c r="D32" s="280" t="str">
        <f>+'Tabela IIc'!C39</f>
        <v/>
      </c>
      <c r="E32" s="280">
        <f>+'Tabela IIc'!D39</f>
        <v>0</v>
      </c>
      <c r="F32" s="280">
        <f>+'Tabela IIc'!E39</f>
        <v>0</v>
      </c>
      <c r="G32" s="280">
        <f>+'Tabela IIc'!F39</f>
        <v>0</v>
      </c>
      <c r="H32" s="280">
        <f>+'Tabela IIc'!G39</f>
        <v>0</v>
      </c>
      <c r="I32" s="280">
        <f>+'Tabela IIc'!H39</f>
        <v>0</v>
      </c>
      <c r="J32" s="280">
        <f>+'Tabela IIc'!I39</f>
        <v>0</v>
      </c>
      <c r="K32" s="280">
        <f>+'Tabela IIc'!J39</f>
        <v>0</v>
      </c>
      <c r="L32" s="280">
        <f>+'Tabela IIc'!K39</f>
        <v>0</v>
      </c>
      <c r="M32" s="280">
        <f>+'Tabela IIc'!L39</f>
        <v>0</v>
      </c>
      <c r="N32" s="280" t="str">
        <f>+'Tabela IIc'!M39</f>
        <v/>
      </c>
      <c r="O32" s="280" t="str">
        <f>+'Tabela IIc'!N39</f>
        <v/>
      </c>
      <c r="P32" s="280" t="str">
        <f>+'Tabela IIc'!O39</f>
        <v/>
      </c>
      <c r="Q32" s="280" t="str">
        <f>+'Tabela IIc'!P39</f>
        <v/>
      </c>
      <c r="R32" s="280" t="str">
        <f>+'Tabela IIc'!Q39</f>
        <v/>
      </c>
    </row>
    <row r="33" spans="1:20" x14ac:dyDescent="0.25">
      <c r="A33" s="279">
        <f>+'Tabela I'!$J$2</f>
        <v>114</v>
      </c>
      <c r="B33" s="279">
        <f>+'Tabela I'!$J$1</f>
        <v>2024</v>
      </c>
      <c r="C33" s="280" t="str">
        <f>+'Tabela IIc'!B40</f>
        <v/>
      </c>
      <c r="D33" s="280" t="str">
        <f>+'Tabela IIc'!C40</f>
        <v/>
      </c>
      <c r="E33" s="280">
        <f>+'Tabela IIc'!D40</f>
        <v>0</v>
      </c>
      <c r="F33" s="280">
        <f>+'Tabela IIc'!E40</f>
        <v>0</v>
      </c>
      <c r="G33" s="280">
        <f>+'Tabela IIc'!F40</f>
        <v>0</v>
      </c>
      <c r="H33" s="280">
        <f>+'Tabela IIc'!G40</f>
        <v>0</v>
      </c>
      <c r="I33" s="280">
        <f>+'Tabela IIc'!H40</f>
        <v>0</v>
      </c>
      <c r="J33" s="280">
        <f>+'Tabela IIc'!I40</f>
        <v>0</v>
      </c>
      <c r="K33" s="280">
        <f>+'Tabela IIc'!J40</f>
        <v>0</v>
      </c>
      <c r="L33" s="280">
        <f>+'Tabela IIc'!K40</f>
        <v>0</v>
      </c>
      <c r="M33" s="280">
        <f>+'Tabela IIc'!L40</f>
        <v>0</v>
      </c>
      <c r="N33" s="280" t="str">
        <f>+'Tabela IIc'!M40</f>
        <v/>
      </c>
      <c r="O33" s="280" t="str">
        <f>+'Tabela IIc'!N40</f>
        <v/>
      </c>
      <c r="P33" s="280" t="str">
        <f>+'Tabela IIc'!O40</f>
        <v/>
      </c>
      <c r="Q33" s="280" t="str">
        <f>+'Tabela IIc'!P40</f>
        <v/>
      </c>
      <c r="R33" s="280" t="str">
        <f>+'Tabela IIc'!Q40</f>
        <v/>
      </c>
    </row>
    <row r="34" spans="1:20" x14ac:dyDescent="0.25">
      <c r="A34" s="279">
        <f>+'Tabela I'!$J$2</f>
        <v>114</v>
      </c>
      <c r="B34" s="279">
        <f>+'Tabela I'!$J$1</f>
        <v>2024</v>
      </c>
      <c r="C34" s="280" t="str">
        <f>+'Tabela IIc'!B41</f>
        <v/>
      </c>
      <c r="D34" s="280" t="str">
        <f>+'Tabela IIc'!C41</f>
        <v/>
      </c>
      <c r="E34" s="280">
        <f>+'Tabela IIc'!D41</f>
        <v>0</v>
      </c>
      <c r="F34" s="280">
        <f>+'Tabela IIc'!E41</f>
        <v>0</v>
      </c>
      <c r="G34" s="280">
        <f>+'Tabela IIc'!F41</f>
        <v>0</v>
      </c>
      <c r="H34" s="280">
        <f>+'Tabela IIc'!G41</f>
        <v>0</v>
      </c>
      <c r="I34" s="280">
        <f>+'Tabela IIc'!H41</f>
        <v>0</v>
      </c>
      <c r="J34" s="280">
        <f>+'Tabela IIc'!I41</f>
        <v>0</v>
      </c>
      <c r="K34" s="280">
        <f>+'Tabela IIc'!J41</f>
        <v>0</v>
      </c>
      <c r="L34" s="280">
        <f>+'Tabela IIc'!K41</f>
        <v>0</v>
      </c>
      <c r="M34" s="280">
        <f>+'Tabela IIc'!L41</f>
        <v>0</v>
      </c>
      <c r="N34" s="280" t="str">
        <f>+'Tabela IIc'!M41</f>
        <v/>
      </c>
      <c r="O34" s="280" t="str">
        <f>+'Tabela IIc'!N41</f>
        <v/>
      </c>
      <c r="P34" s="280" t="str">
        <f>+'Tabela IIc'!O41</f>
        <v/>
      </c>
      <c r="Q34" s="280" t="str">
        <f>+'Tabela IIc'!P41</f>
        <v/>
      </c>
      <c r="R34" s="280" t="str">
        <f>+'Tabela IIc'!Q41</f>
        <v/>
      </c>
    </row>
    <row r="35" spans="1:20" x14ac:dyDescent="0.25">
      <c r="A35" s="279">
        <f>+'Tabela I'!$J$2</f>
        <v>114</v>
      </c>
      <c r="B35" s="279">
        <f>+'Tabela I'!$J$1</f>
        <v>2024</v>
      </c>
      <c r="C35" s="280" t="str">
        <f>+'Tabela IIc'!B42</f>
        <v/>
      </c>
      <c r="D35" s="280" t="str">
        <f>+'Tabela IIc'!C42</f>
        <v/>
      </c>
      <c r="E35" s="280">
        <f>+'Tabela IIc'!D42</f>
        <v>0</v>
      </c>
      <c r="F35" s="280">
        <f>+'Tabela IIc'!E42</f>
        <v>0</v>
      </c>
      <c r="G35" s="280">
        <f>+'Tabela IIc'!F42</f>
        <v>0</v>
      </c>
      <c r="H35" s="280">
        <f>+'Tabela IIc'!G42</f>
        <v>0</v>
      </c>
      <c r="I35" s="280">
        <f>+'Tabela IIc'!H42</f>
        <v>0</v>
      </c>
      <c r="J35" s="280">
        <f>+'Tabela IIc'!I42</f>
        <v>0</v>
      </c>
      <c r="K35" s="280">
        <f>+'Tabela IIc'!J42</f>
        <v>0</v>
      </c>
      <c r="L35" s="280">
        <f>+'Tabela IIc'!K42</f>
        <v>0</v>
      </c>
      <c r="M35" s="280">
        <f>+'Tabela IIc'!L42</f>
        <v>0</v>
      </c>
      <c r="N35" s="280" t="str">
        <f>+'Tabela IIc'!M42</f>
        <v/>
      </c>
      <c r="O35" s="280" t="str">
        <f>+'Tabela IIc'!N42</f>
        <v/>
      </c>
      <c r="P35" s="280" t="str">
        <f>+'Tabela IIc'!O42</f>
        <v/>
      </c>
      <c r="Q35" s="280" t="str">
        <f>+'Tabela IIc'!P42</f>
        <v/>
      </c>
      <c r="R35" s="280" t="str">
        <f>+'Tabela IIc'!Q42</f>
        <v/>
      </c>
    </row>
    <row r="36" spans="1:20" x14ac:dyDescent="0.25">
      <c r="A36" s="279">
        <f>+'Tabela I'!$J$2</f>
        <v>114</v>
      </c>
      <c r="B36" s="279">
        <f>+'Tabela I'!$J$1</f>
        <v>2024</v>
      </c>
      <c r="C36" s="280" t="str">
        <f>+'Tabela IIc'!B43</f>
        <v/>
      </c>
      <c r="D36" s="280" t="str">
        <f>+'Tabela IIc'!C43</f>
        <v/>
      </c>
      <c r="E36" s="280">
        <f>+'Tabela IIc'!D43</f>
        <v>0</v>
      </c>
      <c r="F36" s="280">
        <f>+'Tabela IIc'!E43</f>
        <v>0</v>
      </c>
      <c r="G36" s="280">
        <f>+'Tabela IIc'!F43</f>
        <v>0</v>
      </c>
      <c r="H36" s="280">
        <f>+'Tabela IIc'!G43</f>
        <v>0</v>
      </c>
      <c r="I36" s="280">
        <f>+'Tabela IIc'!H43</f>
        <v>0</v>
      </c>
      <c r="J36" s="280">
        <f>+'Tabela IIc'!I43</f>
        <v>0</v>
      </c>
      <c r="K36" s="280">
        <f>+'Tabela IIc'!J43</f>
        <v>0</v>
      </c>
      <c r="L36" s="280">
        <f>+'Tabela IIc'!K43</f>
        <v>0</v>
      </c>
      <c r="M36" s="280">
        <f>+'Tabela IIc'!L43</f>
        <v>0</v>
      </c>
      <c r="N36" s="280" t="str">
        <f>+'Tabela IIc'!M43</f>
        <v/>
      </c>
      <c r="O36" s="280" t="str">
        <f>+'Tabela IIc'!N43</f>
        <v/>
      </c>
      <c r="P36" s="280" t="str">
        <f>+'Tabela IIc'!O43</f>
        <v/>
      </c>
      <c r="Q36" s="280" t="str">
        <f>+'Tabela IIc'!P43</f>
        <v/>
      </c>
      <c r="R36" s="280" t="str">
        <f>+'Tabela IIc'!Q43</f>
        <v/>
      </c>
    </row>
    <row r="37" spans="1:20" x14ac:dyDescent="0.25">
      <c r="A37" s="279">
        <f>+'Tabela I'!$J$2</f>
        <v>114</v>
      </c>
      <c r="B37" s="279">
        <f>+'Tabela I'!$J$1</f>
        <v>2024</v>
      </c>
      <c r="C37" s="280" t="str">
        <f>+'Tabela IIc'!B44</f>
        <v/>
      </c>
      <c r="D37" s="280" t="str">
        <f>+'Tabela IIc'!C44</f>
        <v/>
      </c>
      <c r="E37" s="280">
        <f>+'Tabela IIc'!D44</f>
        <v>0</v>
      </c>
      <c r="F37" s="280">
        <f>+'Tabela IIc'!E44</f>
        <v>0</v>
      </c>
      <c r="G37" s="280">
        <f>+'Tabela IIc'!F44</f>
        <v>0</v>
      </c>
      <c r="H37" s="280">
        <f>+'Tabela IIc'!G44</f>
        <v>0</v>
      </c>
      <c r="I37" s="280">
        <f>+'Tabela IIc'!H44</f>
        <v>0</v>
      </c>
      <c r="J37" s="280">
        <f>+'Tabela IIc'!I44</f>
        <v>0</v>
      </c>
      <c r="K37" s="280">
        <f>+'Tabela IIc'!J44</f>
        <v>0</v>
      </c>
      <c r="L37" s="280">
        <f>+'Tabela IIc'!K44</f>
        <v>0</v>
      </c>
      <c r="M37" s="280">
        <f>+'Tabela IIc'!L44</f>
        <v>0</v>
      </c>
      <c r="N37" s="280" t="str">
        <f>+'Tabela IIc'!M44</f>
        <v/>
      </c>
      <c r="O37" s="280" t="str">
        <f>+'Tabela IIc'!N44</f>
        <v/>
      </c>
      <c r="P37" s="280" t="str">
        <f>+'Tabela IIc'!O44</f>
        <v/>
      </c>
      <c r="Q37" s="280" t="str">
        <f>+'Tabela IIc'!P44</f>
        <v/>
      </c>
      <c r="R37" s="280" t="str">
        <f>+'Tabela IIc'!Q44</f>
        <v/>
      </c>
    </row>
    <row r="38" spans="1:20" x14ac:dyDescent="0.25">
      <c r="A38" s="279">
        <f>+'Tabela I'!$J$2</f>
        <v>114</v>
      </c>
      <c r="B38" s="279">
        <f>+'Tabela I'!$J$1</f>
        <v>2024</v>
      </c>
      <c r="C38" s="280" t="str">
        <f>+'Tabela IIc'!B45</f>
        <v/>
      </c>
      <c r="D38" s="280" t="str">
        <f>+'Tabela IIc'!C45</f>
        <v/>
      </c>
      <c r="E38" s="280">
        <f>+'Tabela IIc'!D45</f>
        <v>0</v>
      </c>
      <c r="F38" s="280">
        <f>+'Tabela IIc'!E45</f>
        <v>0</v>
      </c>
      <c r="G38" s="280">
        <f>+'Tabela IIc'!F45</f>
        <v>0</v>
      </c>
      <c r="H38" s="280">
        <f>+'Tabela IIc'!G45</f>
        <v>0</v>
      </c>
      <c r="I38" s="280">
        <f>+'Tabela IIc'!H45</f>
        <v>0</v>
      </c>
      <c r="J38" s="280">
        <f>+'Tabela IIc'!I45</f>
        <v>0</v>
      </c>
      <c r="K38" s="280">
        <f>+'Tabela IIc'!J45</f>
        <v>0</v>
      </c>
      <c r="L38" s="280">
        <f>+'Tabela IIc'!K45</f>
        <v>0</v>
      </c>
      <c r="M38" s="280">
        <f>+'Tabela IIc'!L45</f>
        <v>0</v>
      </c>
      <c r="N38" s="280" t="str">
        <f>+'Tabela IIc'!M45</f>
        <v/>
      </c>
      <c r="O38" s="280" t="str">
        <f>+'Tabela IIc'!N45</f>
        <v/>
      </c>
      <c r="P38" s="280" t="str">
        <f>+'Tabela IIc'!O45</f>
        <v/>
      </c>
      <c r="Q38" s="280" t="str">
        <f>+'Tabela IIc'!P45</f>
        <v/>
      </c>
      <c r="R38" s="280" t="str">
        <f>+'Tabela IIc'!Q45</f>
        <v/>
      </c>
    </row>
    <row r="39" spans="1:20" x14ac:dyDescent="0.25">
      <c r="A39" s="279">
        <f>+'Tabela I'!$J$2</f>
        <v>114</v>
      </c>
      <c r="B39" s="279">
        <f>+'Tabela I'!$J$1</f>
        <v>2024</v>
      </c>
      <c r="C39" s="280" t="str">
        <f>+'Tabela IIc'!B46</f>
        <v/>
      </c>
      <c r="D39" s="280" t="str">
        <f>+'Tabela IIc'!C46</f>
        <v/>
      </c>
      <c r="E39" s="280">
        <f>+'Tabela IIc'!D46</f>
        <v>0</v>
      </c>
      <c r="F39" s="280">
        <f>+'Tabela IIc'!E46</f>
        <v>0</v>
      </c>
      <c r="G39" s="280">
        <f>+'Tabela IIc'!F46</f>
        <v>0</v>
      </c>
      <c r="H39" s="280">
        <f>+'Tabela IIc'!G46</f>
        <v>0</v>
      </c>
      <c r="I39" s="280">
        <f>+'Tabela IIc'!H46</f>
        <v>0</v>
      </c>
      <c r="J39" s="280">
        <f>+'Tabela IIc'!I46</f>
        <v>0</v>
      </c>
      <c r="K39" s="280">
        <f>+'Tabela IIc'!J46</f>
        <v>0</v>
      </c>
      <c r="L39" s="280">
        <f>+'Tabela IIc'!K46</f>
        <v>0</v>
      </c>
      <c r="M39" s="280">
        <f>+'Tabela IIc'!L46</f>
        <v>0</v>
      </c>
      <c r="N39" s="280" t="str">
        <f>+'Tabela IIc'!M46</f>
        <v/>
      </c>
      <c r="O39" s="280" t="str">
        <f>+'Tabela IIc'!N46</f>
        <v/>
      </c>
      <c r="P39" s="280" t="str">
        <f>+'Tabela IIc'!O46</f>
        <v/>
      </c>
      <c r="Q39" s="280" t="str">
        <f>+'Tabela IIc'!P46</f>
        <v/>
      </c>
      <c r="R39" s="280" t="str">
        <f>+'Tabela IIc'!Q46</f>
        <v/>
      </c>
    </row>
    <row r="40" spans="1:20" x14ac:dyDescent="0.25">
      <c r="A40" s="279">
        <f>+'Tabela I'!$J$2</f>
        <v>114</v>
      </c>
      <c r="B40" s="279">
        <f>+'Tabela I'!$J$1</f>
        <v>2024</v>
      </c>
      <c r="C40" s="280" t="str">
        <f>+'Tabela IIc'!B47</f>
        <v/>
      </c>
      <c r="D40" s="280" t="str">
        <f>+'Tabela IIc'!C47</f>
        <v/>
      </c>
      <c r="E40" s="280">
        <f>+'Tabela IIc'!D47</f>
        <v>0</v>
      </c>
      <c r="F40" s="280">
        <f>+'Tabela IIc'!E47</f>
        <v>0</v>
      </c>
      <c r="G40" s="280">
        <f>+'Tabela IIc'!F47</f>
        <v>0</v>
      </c>
      <c r="H40" s="280">
        <f>+'Tabela IIc'!G47</f>
        <v>0</v>
      </c>
      <c r="I40" s="280">
        <f>+'Tabela IIc'!H47</f>
        <v>0</v>
      </c>
      <c r="J40" s="280">
        <f>+'Tabela IIc'!I47</f>
        <v>0</v>
      </c>
      <c r="K40" s="280">
        <f>+'Tabela IIc'!J47</f>
        <v>0</v>
      </c>
      <c r="L40" s="280">
        <f>+'Tabela IIc'!K47</f>
        <v>0</v>
      </c>
      <c r="M40" s="280">
        <f>+'Tabela IIc'!L47</f>
        <v>0</v>
      </c>
      <c r="N40" s="280" t="str">
        <f>+'Tabela IIc'!M47</f>
        <v/>
      </c>
      <c r="O40" s="280" t="str">
        <f>+'Tabela IIc'!N47</f>
        <v/>
      </c>
      <c r="P40" s="280" t="str">
        <f>+'Tabela IIc'!O47</f>
        <v/>
      </c>
      <c r="Q40" s="280" t="str">
        <f>+'Tabela IIc'!P47</f>
        <v/>
      </c>
      <c r="R40" s="280" t="str">
        <f>+'Tabela IIc'!Q47</f>
        <v/>
      </c>
    </row>
    <row r="41" spans="1:20" x14ac:dyDescent="0.25">
      <c r="A41" s="279">
        <f>+'Tabela I'!$J$2</f>
        <v>114</v>
      </c>
      <c r="B41" s="279">
        <f>+'Tabela I'!$J$1</f>
        <v>2024</v>
      </c>
      <c r="C41" s="280" t="str">
        <f>+'Tabela IIc'!B48</f>
        <v/>
      </c>
      <c r="D41" s="280" t="str">
        <f>+'Tabela IIc'!C48</f>
        <v/>
      </c>
      <c r="E41" s="280">
        <f>+'Tabela IIc'!D48</f>
        <v>0</v>
      </c>
      <c r="F41" s="280">
        <f>+'Tabela IIc'!E48</f>
        <v>0</v>
      </c>
      <c r="G41" s="280">
        <f>+'Tabela IIc'!F48</f>
        <v>0</v>
      </c>
      <c r="H41" s="280">
        <f>+'Tabela IIc'!G48</f>
        <v>0</v>
      </c>
      <c r="I41" s="280">
        <f>+'Tabela IIc'!H48</f>
        <v>0</v>
      </c>
      <c r="J41" s="280">
        <f>+'Tabela IIc'!I48</f>
        <v>0</v>
      </c>
      <c r="K41" s="280">
        <f>+'Tabela IIc'!J48</f>
        <v>0</v>
      </c>
      <c r="L41" s="280">
        <f>+'Tabela IIc'!K48</f>
        <v>0</v>
      </c>
      <c r="M41" s="280">
        <f>+'Tabela IIc'!L48</f>
        <v>0</v>
      </c>
      <c r="N41" s="280" t="str">
        <f>+'Tabela IIc'!M48</f>
        <v/>
      </c>
      <c r="O41" s="280" t="str">
        <f>+'Tabela IIc'!N48</f>
        <v/>
      </c>
      <c r="P41" s="280" t="str">
        <f>+'Tabela IIc'!O48</f>
        <v/>
      </c>
      <c r="Q41" s="280" t="str">
        <f>+'Tabela IIc'!P48</f>
        <v/>
      </c>
      <c r="R41" s="280" t="str">
        <f>+'Tabela IIc'!Q48</f>
        <v/>
      </c>
    </row>
    <row r="42" spans="1:20" x14ac:dyDescent="0.25">
      <c r="A42" s="279">
        <f>+'Tabela I'!$J$2</f>
        <v>114</v>
      </c>
      <c r="B42" s="279">
        <f>+'Tabela I'!$J$1</f>
        <v>2024</v>
      </c>
      <c r="C42" s="280" t="str">
        <f>+'Tabela IIc'!B49</f>
        <v/>
      </c>
      <c r="D42" s="280" t="str">
        <f>+'Tabela IIc'!C49</f>
        <v/>
      </c>
      <c r="E42" s="280">
        <f>+'Tabela IIc'!D49</f>
        <v>0</v>
      </c>
      <c r="F42" s="280">
        <f>+'Tabela IIc'!E49</f>
        <v>0</v>
      </c>
      <c r="G42" s="280">
        <f>+'Tabela IIc'!F49</f>
        <v>0</v>
      </c>
      <c r="H42" s="280">
        <f>+'Tabela IIc'!G49</f>
        <v>0</v>
      </c>
      <c r="I42" s="280">
        <f>+'Tabela IIc'!H49</f>
        <v>0</v>
      </c>
      <c r="J42" s="280">
        <f>+'Tabela IIc'!I49</f>
        <v>0</v>
      </c>
      <c r="K42" s="280">
        <f>+'Tabela IIc'!J49</f>
        <v>0</v>
      </c>
      <c r="L42" s="280">
        <f>+'Tabela IIc'!K49</f>
        <v>0</v>
      </c>
      <c r="M42" s="280">
        <f>+'Tabela IIc'!L49</f>
        <v>0</v>
      </c>
      <c r="N42" s="280" t="str">
        <f>+'Tabela IIc'!M49</f>
        <v/>
      </c>
      <c r="O42" s="280" t="str">
        <f>+'Tabela IIc'!N49</f>
        <v/>
      </c>
      <c r="P42" s="280" t="str">
        <f>+'Tabela IIc'!O49</f>
        <v/>
      </c>
      <c r="Q42" s="280" t="str">
        <f>+'Tabela IIc'!P49</f>
        <v/>
      </c>
      <c r="R42" s="280" t="str">
        <f>+'Tabela IIc'!Q49</f>
        <v/>
      </c>
    </row>
    <row r="43" spans="1:20" x14ac:dyDescent="0.25">
      <c r="A43" s="279">
        <f>+'Tabela I'!$J$2</f>
        <v>114</v>
      </c>
      <c r="B43" s="279">
        <f>+'Tabela I'!$J$1</f>
        <v>2024</v>
      </c>
      <c r="C43" s="280" t="str">
        <f>+'Tabela IIc'!B50</f>
        <v/>
      </c>
      <c r="D43" s="280" t="str">
        <f>+'Tabela IIc'!C50</f>
        <v/>
      </c>
      <c r="E43" s="280">
        <f>+'Tabela IIc'!D50</f>
        <v>0</v>
      </c>
      <c r="F43" s="280">
        <f>+'Tabela IIc'!E50</f>
        <v>0</v>
      </c>
      <c r="G43" s="280">
        <f>+'Tabela IIc'!F50</f>
        <v>0</v>
      </c>
      <c r="H43" s="280">
        <f>+'Tabela IIc'!G50</f>
        <v>0</v>
      </c>
      <c r="I43" s="280">
        <f>+'Tabela IIc'!H50</f>
        <v>0</v>
      </c>
      <c r="J43" s="280">
        <f>+'Tabela IIc'!I50</f>
        <v>0</v>
      </c>
      <c r="K43" s="280">
        <f>+'Tabela IIc'!J50</f>
        <v>0</v>
      </c>
      <c r="L43" s="280">
        <f>+'Tabela IIc'!K50</f>
        <v>0</v>
      </c>
      <c r="M43" s="280">
        <f>+'Tabela IIc'!L50</f>
        <v>0</v>
      </c>
      <c r="N43" s="280" t="str">
        <f>+'Tabela IIc'!M50</f>
        <v/>
      </c>
      <c r="O43" s="280" t="str">
        <f>+'Tabela IIc'!N50</f>
        <v/>
      </c>
      <c r="P43" s="280" t="str">
        <f>+'Tabela IIc'!O50</f>
        <v/>
      </c>
      <c r="Q43" s="280" t="str">
        <f>+'Tabela IIc'!P50</f>
        <v/>
      </c>
      <c r="R43" s="280" t="str">
        <f>+'Tabela IIc'!Q50</f>
        <v/>
      </c>
    </row>
    <row r="44" spans="1:20" s="215" customFormat="1" x14ac:dyDescent="0.25">
      <c r="A44" s="279">
        <f>+'Tabela I'!$J$2</f>
        <v>114</v>
      </c>
      <c r="B44" s="279">
        <f>+'Tabela I'!$J$1</f>
        <v>2024</v>
      </c>
      <c r="C44" s="280" t="str">
        <f>+'Tabela IIc'!B51</f>
        <v/>
      </c>
      <c r="D44" s="280" t="str">
        <f>+'Tabela IIc'!C51</f>
        <v/>
      </c>
      <c r="E44" s="280">
        <f>+'Tabela IIc'!D51</f>
        <v>0</v>
      </c>
      <c r="F44" s="280">
        <f>+'Tabela IIc'!E51</f>
        <v>0</v>
      </c>
      <c r="G44" s="280">
        <f>+'Tabela IIc'!F51</f>
        <v>0</v>
      </c>
      <c r="H44" s="280">
        <f>+'Tabela IIc'!G51</f>
        <v>0</v>
      </c>
      <c r="I44" s="280">
        <f>+'Tabela IIc'!H51</f>
        <v>0</v>
      </c>
      <c r="J44" s="280">
        <f>+'Tabela IIc'!I51</f>
        <v>0</v>
      </c>
      <c r="K44" s="280">
        <f>+'Tabela IIc'!J51</f>
        <v>0</v>
      </c>
      <c r="L44" s="280">
        <f>+'Tabela IIc'!K51</f>
        <v>0</v>
      </c>
      <c r="M44" s="280">
        <f>+'Tabela IIc'!L51</f>
        <v>0</v>
      </c>
      <c r="N44" s="280" t="str">
        <f>+'Tabela IIc'!M51</f>
        <v/>
      </c>
      <c r="O44" s="280" t="str">
        <f>+'Tabela IIc'!N51</f>
        <v/>
      </c>
      <c r="P44" s="280" t="str">
        <f>+'Tabela IIc'!O51</f>
        <v/>
      </c>
      <c r="Q44" s="280" t="str">
        <f>+'Tabela IIc'!P51</f>
        <v/>
      </c>
      <c r="R44" s="280" t="str">
        <f>+'Tabela IIc'!Q51</f>
        <v/>
      </c>
      <c r="S44" s="149"/>
      <c r="T44" s="149"/>
    </row>
    <row r="45" spans="1:20" s="215" customFormat="1" x14ac:dyDescent="0.25">
      <c r="A45" s="279">
        <f>+'Tabela I'!$J$2</f>
        <v>114</v>
      </c>
      <c r="B45" s="279">
        <f>+'Tabela I'!$J$1</f>
        <v>2024</v>
      </c>
      <c r="C45" s="280" t="str">
        <f>+'Tabela IIc'!B52</f>
        <v/>
      </c>
      <c r="D45" s="280" t="str">
        <f>+'Tabela IIc'!C52</f>
        <v/>
      </c>
      <c r="E45" s="280">
        <f>+'Tabela IIc'!D52</f>
        <v>0</v>
      </c>
      <c r="F45" s="280">
        <f>+'Tabela IIc'!E52</f>
        <v>0</v>
      </c>
      <c r="G45" s="280">
        <f>+'Tabela IIc'!F52</f>
        <v>0</v>
      </c>
      <c r="H45" s="280">
        <f>+'Tabela IIc'!G52</f>
        <v>0</v>
      </c>
      <c r="I45" s="280">
        <f>+'Tabela IIc'!H52</f>
        <v>0</v>
      </c>
      <c r="J45" s="280">
        <f>+'Tabela IIc'!I52</f>
        <v>0</v>
      </c>
      <c r="K45" s="280">
        <f>+'Tabela IIc'!J52</f>
        <v>0</v>
      </c>
      <c r="L45" s="280">
        <f>+'Tabela IIc'!K52</f>
        <v>0</v>
      </c>
      <c r="M45" s="280">
        <f>+'Tabela IIc'!L52</f>
        <v>0</v>
      </c>
      <c r="N45" s="280" t="str">
        <f>+'Tabela IIc'!M52</f>
        <v/>
      </c>
      <c r="O45" s="280" t="str">
        <f>+'Tabela IIc'!N52</f>
        <v/>
      </c>
      <c r="P45" s="280" t="str">
        <f>+'Tabela IIc'!O52</f>
        <v/>
      </c>
      <c r="Q45" s="280" t="str">
        <f>+'Tabela IIc'!P52</f>
        <v/>
      </c>
      <c r="R45" s="280" t="str">
        <f>+'Tabela IIc'!Q52</f>
        <v/>
      </c>
      <c r="S45" s="149"/>
      <c r="T45" s="149"/>
    </row>
    <row r="46" spans="1:20" s="215" customFormat="1" x14ac:dyDescent="0.25">
      <c r="A46" s="279">
        <f>+'Tabela I'!$J$2</f>
        <v>114</v>
      </c>
      <c r="B46" s="279">
        <f>+'Tabela I'!$J$1</f>
        <v>2024</v>
      </c>
      <c r="C46" s="280" t="str">
        <f>+'Tabela IIc'!B53</f>
        <v/>
      </c>
      <c r="D46" s="280" t="str">
        <f>+'Tabela IIc'!C53</f>
        <v/>
      </c>
      <c r="E46" s="280">
        <f>+'Tabela IIc'!D53</f>
        <v>0</v>
      </c>
      <c r="F46" s="280">
        <f>+'Tabela IIc'!E53</f>
        <v>0</v>
      </c>
      <c r="G46" s="280">
        <f>+'Tabela IIc'!F53</f>
        <v>0</v>
      </c>
      <c r="H46" s="280">
        <f>+'Tabela IIc'!G53</f>
        <v>0</v>
      </c>
      <c r="I46" s="280">
        <f>+'Tabela IIc'!H53</f>
        <v>0</v>
      </c>
      <c r="J46" s="280">
        <f>+'Tabela IIc'!I53</f>
        <v>0</v>
      </c>
      <c r="K46" s="280">
        <f>+'Tabela IIc'!J53</f>
        <v>0</v>
      </c>
      <c r="L46" s="280">
        <f>+'Tabela IIc'!K53</f>
        <v>0</v>
      </c>
      <c r="M46" s="280">
        <f>+'Tabela IIc'!L53</f>
        <v>0</v>
      </c>
      <c r="N46" s="280" t="str">
        <f>+'Tabela IIc'!M53</f>
        <v/>
      </c>
      <c r="O46" s="280" t="str">
        <f>+'Tabela IIc'!N53</f>
        <v/>
      </c>
      <c r="P46" s="280" t="str">
        <f>+'Tabela IIc'!O53</f>
        <v/>
      </c>
      <c r="Q46" s="280" t="str">
        <f>+'Tabela IIc'!P53</f>
        <v/>
      </c>
      <c r="R46" s="280" t="str">
        <f>+'Tabela IIc'!Q53</f>
        <v/>
      </c>
      <c r="S46" s="149"/>
      <c r="T46" s="149"/>
    </row>
    <row r="47" spans="1:20" s="215" customFormat="1" x14ac:dyDescent="0.25">
      <c r="A47" s="279">
        <f>+'Tabela I'!$J$2</f>
        <v>114</v>
      </c>
      <c r="B47" s="279">
        <f>+'Tabela I'!$J$1</f>
        <v>2024</v>
      </c>
      <c r="C47" s="280" t="str">
        <f>+'Tabela IIc'!B54</f>
        <v/>
      </c>
      <c r="D47" s="280" t="str">
        <f>+'Tabela IIc'!C54</f>
        <v/>
      </c>
      <c r="E47" s="280">
        <f>+'Tabela IIc'!D54</f>
        <v>0</v>
      </c>
      <c r="F47" s="280">
        <f>+'Tabela IIc'!E54</f>
        <v>0</v>
      </c>
      <c r="G47" s="280">
        <f>+'Tabela IIc'!F54</f>
        <v>0</v>
      </c>
      <c r="H47" s="280">
        <f>+'Tabela IIc'!G54</f>
        <v>0</v>
      </c>
      <c r="I47" s="280">
        <f>+'Tabela IIc'!H54</f>
        <v>0</v>
      </c>
      <c r="J47" s="280">
        <f>+'Tabela IIc'!I54</f>
        <v>0</v>
      </c>
      <c r="K47" s="280">
        <f>+'Tabela IIc'!J54</f>
        <v>0</v>
      </c>
      <c r="L47" s="280">
        <f>+'Tabela IIc'!K54</f>
        <v>0</v>
      </c>
      <c r="M47" s="280">
        <f>+'Tabela IIc'!L54</f>
        <v>0</v>
      </c>
      <c r="N47" s="280" t="str">
        <f>+'Tabela IIc'!M54</f>
        <v/>
      </c>
      <c r="O47" s="280" t="str">
        <f>+'Tabela IIc'!N54</f>
        <v/>
      </c>
      <c r="P47" s="280" t="str">
        <f>+'Tabela IIc'!O54</f>
        <v/>
      </c>
      <c r="Q47" s="280" t="str">
        <f>+'Tabela IIc'!P54</f>
        <v/>
      </c>
      <c r="R47" s="280" t="str">
        <f>+'Tabela IIc'!Q54</f>
        <v/>
      </c>
      <c r="S47" s="149"/>
      <c r="T47" s="149"/>
    </row>
    <row r="48" spans="1:20" s="215" customFormat="1" x14ac:dyDescent="0.25">
      <c r="A48" s="279">
        <f>+'Tabela I'!$J$2</f>
        <v>114</v>
      </c>
      <c r="B48" s="279">
        <f>+'Tabela I'!$J$1</f>
        <v>2024</v>
      </c>
      <c r="C48" s="280" t="str">
        <f>+'Tabela IIc'!B55</f>
        <v/>
      </c>
      <c r="D48" s="280" t="str">
        <f>+'Tabela IIc'!C55</f>
        <v/>
      </c>
      <c r="E48" s="280">
        <f>+'Tabela IIc'!D55</f>
        <v>0</v>
      </c>
      <c r="F48" s="280">
        <f>+'Tabela IIc'!E55</f>
        <v>0</v>
      </c>
      <c r="G48" s="280">
        <f>+'Tabela IIc'!F55</f>
        <v>0</v>
      </c>
      <c r="H48" s="280">
        <f>+'Tabela IIc'!G55</f>
        <v>0</v>
      </c>
      <c r="I48" s="280">
        <f>+'Tabela IIc'!H55</f>
        <v>0</v>
      </c>
      <c r="J48" s="280">
        <f>+'Tabela IIc'!I55</f>
        <v>0</v>
      </c>
      <c r="K48" s="280">
        <f>+'Tabela IIc'!J55</f>
        <v>0</v>
      </c>
      <c r="L48" s="280">
        <f>+'Tabela IIc'!K55</f>
        <v>0</v>
      </c>
      <c r="M48" s="280">
        <f>+'Tabela IIc'!L55</f>
        <v>0</v>
      </c>
      <c r="N48" s="280" t="str">
        <f>+'Tabela IIc'!M55</f>
        <v/>
      </c>
      <c r="O48" s="280" t="str">
        <f>+'Tabela IIc'!N55</f>
        <v/>
      </c>
      <c r="P48" s="280" t="str">
        <f>+'Tabela IIc'!O55</f>
        <v/>
      </c>
      <c r="Q48" s="280" t="str">
        <f>+'Tabela IIc'!P55</f>
        <v/>
      </c>
      <c r="R48" s="280" t="str">
        <f>+'Tabela IIc'!Q55</f>
        <v/>
      </c>
      <c r="S48" s="149"/>
      <c r="T48" s="149"/>
    </row>
    <row r="49" spans="1:20" s="215" customFormat="1" x14ac:dyDescent="0.25">
      <c r="A49" s="279">
        <f>+'Tabela I'!$J$2</f>
        <v>114</v>
      </c>
      <c r="B49" s="279">
        <f>+'Tabela I'!$J$1</f>
        <v>2024</v>
      </c>
      <c r="C49" s="280" t="str">
        <f>+'Tabela IIc'!B56</f>
        <v/>
      </c>
      <c r="D49" s="280" t="str">
        <f>+'Tabela IIc'!C56</f>
        <v/>
      </c>
      <c r="E49" s="280">
        <f>+'Tabela IIc'!D56</f>
        <v>0</v>
      </c>
      <c r="F49" s="280">
        <f>+'Tabela IIc'!E56</f>
        <v>0</v>
      </c>
      <c r="G49" s="280">
        <f>+'Tabela IIc'!F56</f>
        <v>0</v>
      </c>
      <c r="H49" s="280">
        <f>+'Tabela IIc'!G56</f>
        <v>0</v>
      </c>
      <c r="I49" s="280">
        <f>+'Tabela IIc'!H56</f>
        <v>0</v>
      </c>
      <c r="J49" s="280">
        <f>+'Tabela IIc'!I56</f>
        <v>0</v>
      </c>
      <c r="K49" s="280">
        <f>+'Tabela IIc'!J56</f>
        <v>0</v>
      </c>
      <c r="L49" s="280">
        <f>+'Tabela IIc'!K56</f>
        <v>0</v>
      </c>
      <c r="M49" s="280">
        <f>+'Tabela IIc'!L56</f>
        <v>0</v>
      </c>
      <c r="N49" s="280" t="str">
        <f>+'Tabela IIc'!M56</f>
        <v/>
      </c>
      <c r="O49" s="280" t="str">
        <f>+'Tabela IIc'!N56</f>
        <v/>
      </c>
      <c r="P49" s="280" t="str">
        <f>+'Tabela IIc'!O56</f>
        <v/>
      </c>
      <c r="Q49" s="280" t="str">
        <f>+'Tabela IIc'!P56</f>
        <v/>
      </c>
      <c r="R49" s="280" t="str">
        <f>+'Tabela IIc'!Q56</f>
        <v/>
      </c>
      <c r="S49" s="149"/>
      <c r="T49" s="149"/>
    </row>
    <row r="50" spans="1:20" s="215" customFormat="1" x14ac:dyDescent="0.25">
      <c r="A50" s="279">
        <f>+'Tabela I'!$J$2</f>
        <v>114</v>
      </c>
      <c r="B50" s="279">
        <f>+'Tabela I'!$J$1</f>
        <v>2024</v>
      </c>
      <c r="C50" s="280" t="str">
        <f>+'Tabela IIc'!B57</f>
        <v/>
      </c>
      <c r="D50" s="280" t="str">
        <f>+'Tabela IIc'!C57</f>
        <v/>
      </c>
      <c r="E50" s="280">
        <f>+'Tabela IIc'!D57</f>
        <v>0</v>
      </c>
      <c r="F50" s="280">
        <f>+'Tabela IIc'!E57</f>
        <v>0</v>
      </c>
      <c r="G50" s="280">
        <f>+'Tabela IIc'!F57</f>
        <v>0</v>
      </c>
      <c r="H50" s="280">
        <f>+'Tabela IIc'!G57</f>
        <v>0</v>
      </c>
      <c r="I50" s="280">
        <f>+'Tabela IIc'!H57</f>
        <v>0</v>
      </c>
      <c r="J50" s="280">
        <f>+'Tabela IIc'!I57</f>
        <v>0</v>
      </c>
      <c r="K50" s="280">
        <f>+'Tabela IIc'!J57</f>
        <v>0</v>
      </c>
      <c r="L50" s="280">
        <f>+'Tabela IIc'!K57</f>
        <v>0</v>
      </c>
      <c r="M50" s="280">
        <f>+'Tabela IIc'!L57</f>
        <v>0</v>
      </c>
      <c r="N50" s="280" t="str">
        <f>+'Tabela IIc'!M57</f>
        <v/>
      </c>
      <c r="O50" s="280" t="str">
        <f>+'Tabela IIc'!N57</f>
        <v/>
      </c>
      <c r="P50" s="280" t="str">
        <f>+'Tabela IIc'!O57</f>
        <v/>
      </c>
      <c r="Q50" s="280" t="str">
        <f>+'Tabela IIc'!P57</f>
        <v/>
      </c>
      <c r="R50" s="280" t="str">
        <f>+'Tabela IIc'!Q57</f>
        <v/>
      </c>
      <c r="S50" s="149"/>
      <c r="T50" s="149"/>
    </row>
    <row r="51" spans="1:20" s="215" customFormat="1" x14ac:dyDescent="0.25">
      <c r="A51" s="279">
        <f>+'Tabela I'!$J$2</f>
        <v>114</v>
      </c>
      <c r="B51" s="279">
        <f>+'Tabela I'!$J$1</f>
        <v>2024</v>
      </c>
      <c r="C51" s="280" t="str">
        <f>+'Tabela IIc'!B58</f>
        <v/>
      </c>
      <c r="D51" s="280" t="str">
        <f>+'Tabela IIc'!C58</f>
        <v/>
      </c>
      <c r="E51" s="280">
        <f>+'Tabela IIc'!D58</f>
        <v>0</v>
      </c>
      <c r="F51" s="280">
        <f>+'Tabela IIc'!E58</f>
        <v>0</v>
      </c>
      <c r="G51" s="280">
        <f>+'Tabela IIc'!F58</f>
        <v>0</v>
      </c>
      <c r="H51" s="280">
        <f>+'Tabela IIc'!G58</f>
        <v>0</v>
      </c>
      <c r="I51" s="280">
        <f>+'Tabela IIc'!H58</f>
        <v>0</v>
      </c>
      <c r="J51" s="280">
        <f>+'Tabela IIc'!I58</f>
        <v>0</v>
      </c>
      <c r="K51" s="280">
        <f>+'Tabela IIc'!J58</f>
        <v>0</v>
      </c>
      <c r="L51" s="280">
        <f>+'Tabela IIc'!K58</f>
        <v>0</v>
      </c>
      <c r="M51" s="280">
        <f>+'Tabela IIc'!L58</f>
        <v>0</v>
      </c>
      <c r="N51" s="280" t="str">
        <f>+'Tabela IIc'!M58</f>
        <v/>
      </c>
      <c r="O51" s="280" t="str">
        <f>+'Tabela IIc'!N58</f>
        <v/>
      </c>
      <c r="P51" s="280" t="str">
        <f>+'Tabela IIc'!O58</f>
        <v/>
      </c>
      <c r="Q51" s="280" t="str">
        <f>+'Tabela IIc'!P58</f>
        <v/>
      </c>
      <c r="R51" s="280" t="str">
        <f>+'Tabela IIc'!Q58</f>
        <v/>
      </c>
      <c r="S51" s="149"/>
      <c r="T51" s="149"/>
    </row>
    <row r="52" spans="1:20" s="215" customFormat="1" x14ac:dyDescent="0.25">
      <c r="A52" s="279">
        <f>+'Tabela I'!$J$2</f>
        <v>114</v>
      </c>
      <c r="B52" s="279">
        <f>+'Tabela I'!$J$1</f>
        <v>2024</v>
      </c>
      <c r="C52" s="280" t="str">
        <f>+'Tabela IIc'!B59</f>
        <v/>
      </c>
      <c r="D52" s="280" t="str">
        <f>+'Tabela IIc'!C59</f>
        <v/>
      </c>
      <c r="E52" s="280">
        <f>+'Tabela IIc'!D59</f>
        <v>0</v>
      </c>
      <c r="F52" s="280">
        <f>+'Tabela IIc'!E59</f>
        <v>0</v>
      </c>
      <c r="G52" s="280">
        <f>+'Tabela IIc'!F59</f>
        <v>0</v>
      </c>
      <c r="H52" s="280">
        <f>+'Tabela IIc'!G59</f>
        <v>0</v>
      </c>
      <c r="I52" s="280">
        <f>+'Tabela IIc'!H59</f>
        <v>0</v>
      </c>
      <c r="J52" s="280">
        <f>+'Tabela IIc'!I59</f>
        <v>0</v>
      </c>
      <c r="K52" s="280">
        <f>+'Tabela IIc'!J59</f>
        <v>0</v>
      </c>
      <c r="L52" s="280">
        <f>+'Tabela IIc'!K59</f>
        <v>0</v>
      </c>
      <c r="M52" s="280">
        <f>+'Tabela IIc'!L59</f>
        <v>0</v>
      </c>
      <c r="N52" s="280" t="str">
        <f>+'Tabela IIc'!M59</f>
        <v/>
      </c>
      <c r="O52" s="280" t="str">
        <f>+'Tabela IIc'!N59</f>
        <v/>
      </c>
      <c r="P52" s="280" t="str">
        <f>+'Tabela IIc'!O59</f>
        <v/>
      </c>
      <c r="Q52" s="280" t="str">
        <f>+'Tabela IIc'!P59</f>
        <v/>
      </c>
      <c r="R52" s="280" t="str">
        <f>+'Tabela IIc'!Q59</f>
        <v/>
      </c>
      <c r="S52" s="149"/>
      <c r="T52" s="149"/>
    </row>
    <row r="53" spans="1:20" s="215" customFormat="1" x14ac:dyDescent="0.25">
      <c r="A53" s="279">
        <f>+'Tabela I'!$J$2</f>
        <v>114</v>
      </c>
      <c r="B53" s="279">
        <f>+'Tabela I'!$J$1</f>
        <v>2024</v>
      </c>
      <c r="C53" s="280" t="str">
        <f>+'Tabela IIc'!B60</f>
        <v/>
      </c>
      <c r="D53" s="280" t="str">
        <f>+'Tabela IIc'!C60</f>
        <v/>
      </c>
      <c r="E53" s="280">
        <f>+'Tabela IIc'!D60</f>
        <v>0</v>
      </c>
      <c r="F53" s="280">
        <f>+'Tabela IIc'!E60</f>
        <v>0</v>
      </c>
      <c r="G53" s="280">
        <f>+'Tabela IIc'!F60</f>
        <v>0</v>
      </c>
      <c r="H53" s="280">
        <f>+'Tabela IIc'!G60</f>
        <v>0</v>
      </c>
      <c r="I53" s="280">
        <f>+'Tabela IIc'!H60</f>
        <v>0</v>
      </c>
      <c r="J53" s="280">
        <f>+'Tabela IIc'!I60</f>
        <v>0</v>
      </c>
      <c r="K53" s="280">
        <f>+'Tabela IIc'!J60</f>
        <v>0</v>
      </c>
      <c r="L53" s="280">
        <f>+'Tabela IIc'!K60</f>
        <v>0</v>
      </c>
      <c r="M53" s="280">
        <f>+'Tabela IIc'!L60</f>
        <v>0</v>
      </c>
      <c r="N53" s="280" t="str">
        <f>+'Tabela IIc'!M60</f>
        <v/>
      </c>
      <c r="O53" s="280" t="str">
        <f>+'Tabela IIc'!N60</f>
        <v/>
      </c>
      <c r="P53" s="280" t="str">
        <f>+'Tabela IIc'!O60</f>
        <v/>
      </c>
      <c r="Q53" s="280" t="str">
        <f>+'Tabela IIc'!P60</f>
        <v/>
      </c>
      <c r="R53" s="280" t="str">
        <f>+'Tabela IIc'!Q60</f>
        <v/>
      </c>
      <c r="S53" s="149"/>
      <c r="T53" s="149"/>
    </row>
    <row r="54" spans="1:20" s="215" customFormat="1" x14ac:dyDescent="0.25">
      <c r="A54" s="279">
        <f>+'Tabela I'!$J$2</f>
        <v>114</v>
      </c>
      <c r="B54" s="279">
        <f>+'Tabela I'!$J$1</f>
        <v>2024</v>
      </c>
      <c r="C54" s="280" t="str">
        <f>+'Tabela IIc'!B61</f>
        <v/>
      </c>
      <c r="D54" s="280" t="str">
        <f>+'Tabela IIc'!C61</f>
        <v/>
      </c>
      <c r="E54" s="280">
        <f>+'Tabela IIc'!D61</f>
        <v>0</v>
      </c>
      <c r="F54" s="280">
        <f>+'Tabela IIc'!E61</f>
        <v>0</v>
      </c>
      <c r="G54" s="280">
        <f>+'Tabela IIc'!F61</f>
        <v>0</v>
      </c>
      <c r="H54" s="280">
        <f>+'Tabela IIc'!G61</f>
        <v>0</v>
      </c>
      <c r="I54" s="280">
        <f>+'Tabela IIc'!H61</f>
        <v>0</v>
      </c>
      <c r="J54" s="280">
        <f>+'Tabela IIc'!I61</f>
        <v>0</v>
      </c>
      <c r="K54" s="280">
        <f>+'Tabela IIc'!J61</f>
        <v>0</v>
      </c>
      <c r="L54" s="280">
        <f>+'Tabela IIc'!K61</f>
        <v>0</v>
      </c>
      <c r="M54" s="280">
        <f>+'Tabela IIc'!L61</f>
        <v>0</v>
      </c>
      <c r="N54" s="280" t="str">
        <f>+'Tabela IIc'!M61</f>
        <v/>
      </c>
      <c r="O54" s="280" t="str">
        <f>+'Tabela IIc'!N61</f>
        <v/>
      </c>
      <c r="P54" s="280" t="str">
        <f>+'Tabela IIc'!O61</f>
        <v/>
      </c>
      <c r="Q54" s="280" t="str">
        <f>+'Tabela IIc'!P61</f>
        <v/>
      </c>
      <c r="R54" s="280" t="str">
        <f>+'Tabela IIc'!Q61</f>
        <v/>
      </c>
      <c r="S54" s="149"/>
      <c r="T54" s="149"/>
    </row>
    <row r="55" spans="1:20" s="215" customFormat="1" x14ac:dyDescent="0.25">
      <c r="A55" s="279">
        <f>+'Tabela I'!$J$2</f>
        <v>114</v>
      </c>
      <c r="B55" s="279">
        <f>+'Tabela I'!$J$1</f>
        <v>2024</v>
      </c>
      <c r="C55" s="280" t="str">
        <f>+'Tabela IIc'!B62</f>
        <v/>
      </c>
      <c r="D55" s="280" t="str">
        <f>+'Tabela IIc'!C62</f>
        <v/>
      </c>
      <c r="E55" s="280">
        <f>+'Tabela IIc'!D62</f>
        <v>0</v>
      </c>
      <c r="F55" s="280">
        <f>+'Tabela IIc'!E62</f>
        <v>0</v>
      </c>
      <c r="G55" s="280">
        <f>+'Tabela IIc'!F62</f>
        <v>0</v>
      </c>
      <c r="H55" s="280">
        <f>+'Tabela IIc'!G62</f>
        <v>0</v>
      </c>
      <c r="I55" s="280">
        <f>+'Tabela IIc'!H62</f>
        <v>0</v>
      </c>
      <c r="J55" s="280">
        <f>+'Tabela IIc'!I62</f>
        <v>0</v>
      </c>
      <c r="K55" s="280">
        <f>+'Tabela IIc'!J62</f>
        <v>0</v>
      </c>
      <c r="L55" s="280">
        <f>+'Tabela IIc'!K62</f>
        <v>0</v>
      </c>
      <c r="M55" s="280">
        <f>+'Tabela IIc'!L62</f>
        <v>0</v>
      </c>
      <c r="N55" s="280" t="str">
        <f>+'Tabela IIc'!M62</f>
        <v/>
      </c>
      <c r="O55" s="280" t="str">
        <f>+'Tabela IIc'!N62</f>
        <v/>
      </c>
      <c r="P55" s="280" t="str">
        <f>+'Tabela IIc'!O62</f>
        <v/>
      </c>
      <c r="Q55" s="280" t="str">
        <f>+'Tabela IIc'!P62</f>
        <v/>
      </c>
      <c r="R55" s="280" t="str">
        <f>+'Tabela IIc'!Q62</f>
        <v/>
      </c>
      <c r="S55" s="149"/>
      <c r="T55" s="149"/>
    </row>
    <row r="56" spans="1:20" s="215" customFormat="1" x14ac:dyDescent="0.25">
      <c r="A56" s="279">
        <f>+'Tabela I'!$J$2</f>
        <v>114</v>
      </c>
      <c r="B56" s="279">
        <f>+'Tabela I'!$J$1</f>
        <v>2024</v>
      </c>
      <c r="C56" s="280" t="str">
        <f>+'Tabela IIc'!B63</f>
        <v/>
      </c>
      <c r="D56" s="280" t="str">
        <f>+'Tabela IIc'!C63</f>
        <v/>
      </c>
      <c r="E56" s="280">
        <f>+'Tabela IIc'!D63</f>
        <v>0</v>
      </c>
      <c r="F56" s="280">
        <f>+'Tabela IIc'!E63</f>
        <v>0</v>
      </c>
      <c r="G56" s="280">
        <f>+'Tabela IIc'!F63</f>
        <v>0</v>
      </c>
      <c r="H56" s="280">
        <f>+'Tabela IIc'!G63</f>
        <v>0</v>
      </c>
      <c r="I56" s="280">
        <f>+'Tabela IIc'!H63</f>
        <v>0</v>
      </c>
      <c r="J56" s="280">
        <f>+'Tabela IIc'!I63</f>
        <v>0</v>
      </c>
      <c r="K56" s="280">
        <f>+'Tabela IIc'!J63</f>
        <v>0</v>
      </c>
      <c r="L56" s="280">
        <f>+'Tabela IIc'!K63</f>
        <v>0</v>
      </c>
      <c r="M56" s="280">
        <f>+'Tabela IIc'!L63</f>
        <v>0</v>
      </c>
      <c r="N56" s="280" t="str">
        <f>+'Tabela IIc'!M63</f>
        <v/>
      </c>
      <c r="O56" s="280" t="str">
        <f>+'Tabela IIc'!N63</f>
        <v/>
      </c>
      <c r="P56" s="280" t="str">
        <f>+'Tabela IIc'!O63</f>
        <v/>
      </c>
      <c r="Q56" s="280" t="str">
        <f>+'Tabela IIc'!P63</f>
        <v/>
      </c>
      <c r="R56" s="280" t="str">
        <f>+'Tabela IIc'!Q63</f>
        <v/>
      </c>
      <c r="S56" s="149"/>
      <c r="T56" s="149"/>
    </row>
    <row r="57" spans="1:20" s="215" customFormat="1" x14ac:dyDescent="0.25">
      <c r="A57" s="279">
        <f>+'Tabela I'!$J$2</f>
        <v>114</v>
      </c>
      <c r="B57" s="279">
        <f>+'Tabela I'!$J$1</f>
        <v>2024</v>
      </c>
      <c r="C57" s="280" t="str">
        <f>+'Tabela IIc'!B64</f>
        <v/>
      </c>
      <c r="D57" s="280" t="str">
        <f>+'Tabela IIc'!C64</f>
        <v/>
      </c>
      <c r="E57" s="280">
        <f>+'Tabela IIc'!D64</f>
        <v>0</v>
      </c>
      <c r="F57" s="280">
        <f>+'Tabela IIc'!E64</f>
        <v>0</v>
      </c>
      <c r="G57" s="280">
        <f>+'Tabela IIc'!F64</f>
        <v>0</v>
      </c>
      <c r="H57" s="280">
        <f>+'Tabela IIc'!G64</f>
        <v>0</v>
      </c>
      <c r="I57" s="280">
        <f>+'Tabela IIc'!H64</f>
        <v>0</v>
      </c>
      <c r="J57" s="280">
        <f>+'Tabela IIc'!I64</f>
        <v>0</v>
      </c>
      <c r="K57" s="280">
        <f>+'Tabela IIc'!J64</f>
        <v>0</v>
      </c>
      <c r="L57" s="280">
        <f>+'Tabela IIc'!K64</f>
        <v>0</v>
      </c>
      <c r="M57" s="280">
        <f>+'Tabela IIc'!L64</f>
        <v>0</v>
      </c>
      <c r="N57" s="280" t="str">
        <f>+'Tabela IIc'!M64</f>
        <v/>
      </c>
      <c r="O57" s="280" t="str">
        <f>+'Tabela IIc'!N64</f>
        <v/>
      </c>
      <c r="P57" s="280" t="str">
        <f>+'Tabela IIc'!O64</f>
        <v/>
      </c>
      <c r="Q57" s="280" t="str">
        <f>+'Tabela IIc'!P64</f>
        <v/>
      </c>
      <c r="R57" s="280" t="str">
        <f>+'Tabela IIc'!Q64</f>
        <v/>
      </c>
      <c r="S57" s="149"/>
      <c r="T57" s="149"/>
    </row>
    <row r="58" spans="1:20" s="215" customFormat="1" x14ac:dyDescent="0.25">
      <c r="A58" s="279">
        <f>+'Tabela I'!$J$2</f>
        <v>114</v>
      </c>
      <c r="B58" s="279">
        <f>+'Tabela I'!$J$1</f>
        <v>2024</v>
      </c>
      <c r="C58" s="280" t="str">
        <f>+'Tabela IIc'!B65</f>
        <v/>
      </c>
      <c r="D58" s="280" t="str">
        <f>+'Tabela IIc'!C65</f>
        <v/>
      </c>
      <c r="E58" s="280">
        <f>+'Tabela IIc'!D65</f>
        <v>0</v>
      </c>
      <c r="F58" s="280">
        <f>+'Tabela IIc'!E65</f>
        <v>0</v>
      </c>
      <c r="G58" s="280">
        <f>+'Tabela IIc'!F65</f>
        <v>0</v>
      </c>
      <c r="H58" s="280">
        <f>+'Tabela IIc'!G65</f>
        <v>0</v>
      </c>
      <c r="I58" s="280">
        <f>+'Tabela IIc'!H65</f>
        <v>0</v>
      </c>
      <c r="J58" s="280">
        <f>+'Tabela IIc'!I65</f>
        <v>0</v>
      </c>
      <c r="K58" s="280">
        <f>+'Tabela IIc'!J65</f>
        <v>0</v>
      </c>
      <c r="L58" s="280">
        <f>+'Tabela IIc'!K65</f>
        <v>0</v>
      </c>
      <c r="M58" s="280">
        <f>+'Tabela IIc'!L65</f>
        <v>0</v>
      </c>
      <c r="N58" s="280" t="str">
        <f>+'Tabela IIc'!M65</f>
        <v/>
      </c>
      <c r="O58" s="280" t="str">
        <f>+'Tabela IIc'!N65</f>
        <v/>
      </c>
      <c r="P58" s="280" t="str">
        <f>+'Tabela IIc'!O65</f>
        <v/>
      </c>
      <c r="Q58" s="280" t="str">
        <f>+'Tabela IIc'!P65</f>
        <v/>
      </c>
      <c r="R58" s="280" t="str">
        <f>+'Tabela IIc'!Q65</f>
        <v/>
      </c>
      <c r="S58" s="149"/>
      <c r="T58" s="149"/>
    </row>
    <row r="59" spans="1:20" s="215" customFormat="1" x14ac:dyDescent="0.25">
      <c r="A59" s="279">
        <f>+'Tabela I'!$J$2</f>
        <v>114</v>
      </c>
      <c r="B59" s="279">
        <f>+'Tabela I'!$J$1</f>
        <v>2024</v>
      </c>
      <c r="C59" s="280" t="str">
        <f>+'Tabela IIc'!B66</f>
        <v/>
      </c>
      <c r="D59" s="280" t="str">
        <f>+'Tabela IIc'!C66</f>
        <v/>
      </c>
      <c r="E59" s="280">
        <f>+'Tabela IIc'!D66</f>
        <v>0</v>
      </c>
      <c r="F59" s="280">
        <f>+'Tabela IIc'!E66</f>
        <v>0</v>
      </c>
      <c r="G59" s="280">
        <f>+'Tabela IIc'!F66</f>
        <v>0</v>
      </c>
      <c r="H59" s="280">
        <f>+'Tabela IIc'!G66</f>
        <v>0</v>
      </c>
      <c r="I59" s="280">
        <f>+'Tabela IIc'!H66</f>
        <v>0</v>
      </c>
      <c r="J59" s="280">
        <f>+'Tabela IIc'!I66</f>
        <v>0</v>
      </c>
      <c r="K59" s="280">
        <f>+'Tabela IIc'!J66</f>
        <v>0</v>
      </c>
      <c r="L59" s="280">
        <f>+'Tabela IIc'!K66</f>
        <v>0</v>
      </c>
      <c r="M59" s="280">
        <f>+'Tabela IIc'!L66</f>
        <v>0</v>
      </c>
      <c r="N59" s="280" t="str">
        <f>+'Tabela IIc'!M66</f>
        <v/>
      </c>
      <c r="O59" s="280" t="str">
        <f>+'Tabela IIc'!N66</f>
        <v/>
      </c>
      <c r="P59" s="280" t="str">
        <f>+'Tabela IIc'!O66</f>
        <v/>
      </c>
      <c r="Q59" s="280" t="str">
        <f>+'Tabela IIc'!P66</f>
        <v/>
      </c>
      <c r="R59" s="280" t="str">
        <f>+'Tabela IIc'!Q66</f>
        <v/>
      </c>
      <c r="S59" s="149"/>
      <c r="T59" s="149"/>
    </row>
    <row r="60" spans="1:20" s="215" customFormat="1" x14ac:dyDescent="0.25">
      <c r="A60" s="279">
        <f>+'Tabela I'!$J$2</f>
        <v>114</v>
      </c>
      <c r="B60" s="279">
        <f>+'Tabela I'!$J$1</f>
        <v>2024</v>
      </c>
      <c r="C60" s="280" t="str">
        <f>+'Tabela IIc'!B67</f>
        <v/>
      </c>
      <c r="D60" s="280" t="str">
        <f>+'Tabela IIc'!C67</f>
        <v/>
      </c>
      <c r="E60" s="280">
        <f>+'Tabela IIc'!D67</f>
        <v>0</v>
      </c>
      <c r="F60" s="280">
        <f>+'Tabela IIc'!E67</f>
        <v>0</v>
      </c>
      <c r="G60" s="280">
        <f>+'Tabela IIc'!F67</f>
        <v>0</v>
      </c>
      <c r="H60" s="280">
        <f>+'Tabela IIc'!G67</f>
        <v>0</v>
      </c>
      <c r="I60" s="280">
        <f>+'Tabela IIc'!H67</f>
        <v>0</v>
      </c>
      <c r="J60" s="280">
        <f>+'Tabela IIc'!I67</f>
        <v>0</v>
      </c>
      <c r="K60" s="280">
        <f>+'Tabela IIc'!J67</f>
        <v>0</v>
      </c>
      <c r="L60" s="280">
        <f>+'Tabela IIc'!K67</f>
        <v>0</v>
      </c>
      <c r="M60" s="280">
        <f>+'Tabela IIc'!L67</f>
        <v>0</v>
      </c>
      <c r="N60" s="280" t="str">
        <f>+'Tabela IIc'!M67</f>
        <v/>
      </c>
      <c r="O60" s="280" t="str">
        <f>+'Tabela IIc'!N67</f>
        <v/>
      </c>
      <c r="P60" s="280" t="str">
        <f>+'Tabela IIc'!O67</f>
        <v/>
      </c>
      <c r="Q60" s="280" t="str">
        <f>+'Tabela IIc'!P67</f>
        <v/>
      </c>
      <c r="R60" s="280" t="str">
        <f>+'Tabela IIc'!Q67</f>
        <v/>
      </c>
      <c r="S60" s="149"/>
      <c r="T60" s="149"/>
    </row>
    <row r="61" spans="1:20" s="215" customFormat="1" x14ac:dyDescent="0.25">
      <c r="A61" s="279">
        <f>+'Tabela I'!$J$2</f>
        <v>114</v>
      </c>
      <c r="B61" s="279">
        <f>+'Tabela I'!$J$1</f>
        <v>2024</v>
      </c>
      <c r="C61" s="280" t="str">
        <f>+'Tabela IIc'!B68</f>
        <v/>
      </c>
      <c r="D61" s="280" t="str">
        <f>+'Tabela IIc'!C68</f>
        <v/>
      </c>
      <c r="E61" s="280">
        <f>+'Tabela IIc'!D68</f>
        <v>0</v>
      </c>
      <c r="F61" s="280">
        <f>+'Tabela IIc'!E68</f>
        <v>0</v>
      </c>
      <c r="G61" s="280">
        <f>+'Tabela IIc'!F68</f>
        <v>0</v>
      </c>
      <c r="H61" s="280">
        <f>+'Tabela IIc'!G68</f>
        <v>0</v>
      </c>
      <c r="I61" s="280">
        <f>+'Tabela IIc'!H68</f>
        <v>0</v>
      </c>
      <c r="J61" s="280">
        <f>+'Tabela IIc'!I68</f>
        <v>0</v>
      </c>
      <c r="K61" s="280">
        <f>+'Tabela IIc'!J68</f>
        <v>0</v>
      </c>
      <c r="L61" s="280">
        <f>+'Tabela IIc'!K68</f>
        <v>0</v>
      </c>
      <c r="M61" s="280">
        <f>+'Tabela IIc'!L68</f>
        <v>0</v>
      </c>
      <c r="N61" s="280" t="str">
        <f>+'Tabela IIc'!M68</f>
        <v/>
      </c>
      <c r="O61" s="280" t="str">
        <f>+'Tabela IIc'!N68</f>
        <v/>
      </c>
      <c r="P61" s="280" t="str">
        <f>+'Tabela IIc'!O68</f>
        <v/>
      </c>
      <c r="Q61" s="280" t="str">
        <f>+'Tabela IIc'!P68</f>
        <v/>
      </c>
      <c r="R61" s="280" t="str">
        <f>+'Tabela IIc'!Q68</f>
        <v/>
      </c>
      <c r="S61" s="149"/>
      <c r="T61" s="149"/>
    </row>
    <row r="62" spans="1:20" s="215" customFormat="1" x14ac:dyDescent="0.25">
      <c r="A62" s="279">
        <f>+'Tabela I'!$J$2</f>
        <v>114</v>
      </c>
      <c r="B62" s="279">
        <f>+'Tabela I'!$J$1</f>
        <v>2024</v>
      </c>
      <c r="C62" s="280">
        <f>+'Tabela IIc'!B69</f>
        <v>0</v>
      </c>
      <c r="D62" s="280">
        <f>+'Tabela IIc'!C69</f>
        <v>0</v>
      </c>
      <c r="E62" s="280">
        <f>+'Tabela IIc'!D69</f>
        <v>0</v>
      </c>
      <c r="F62" s="280">
        <f>+'Tabela IIc'!E69</f>
        <v>0</v>
      </c>
      <c r="G62" s="280">
        <f>+'Tabela IIc'!F69</f>
        <v>0</v>
      </c>
      <c r="H62" s="280">
        <f>+'Tabela IIc'!G69</f>
        <v>0</v>
      </c>
      <c r="I62" s="280">
        <f>+'Tabela IIc'!H69</f>
        <v>0</v>
      </c>
      <c r="J62" s="280">
        <f>+'Tabela IIc'!I69</f>
        <v>0</v>
      </c>
      <c r="K62" s="280">
        <f>+'Tabela IIc'!J69</f>
        <v>0</v>
      </c>
      <c r="L62" s="280">
        <f>+'Tabela IIc'!K69</f>
        <v>0</v>
      </c>
      <c r="M62" s="280">
        <f>+'Tabela IIc'!L69</f>
        <v>0</v>
      </c>
      <c r="N62" s="280" t="str">
        <f>+'Tabela IIc'!M69</f>
        <v/>
      </c>
      <c r="O62" s="280" t="str">
        <f>+'Tabela IIc'!N69</f>
        <v/>
      </c>
      <c r="P62" s="280" t="str">
        <f>+'Tabela IIc'!O69</f>
        <v/>
      </c>
      <c r="Q62" s="280" t="str">
        <f>+'Tabela IIc'!P69</f>
        <v/>
      </c>
      <c r="R62" s="280" t="str">
        <f>+'Tabela IIc'!Q69</f>
        <v/>
      </c>
      <c r="S62" s="149"/>
      <c r="T62" s="149"/>
    </row>
    <row r="63" spans="1:20" s="215" customFormat="1" x14ac:dyDescent="0.25">
      <c r="A63" s="279">
        <f>+'Tabela I'!$J$2</f>
        <v>114</v>
      </c>
      <c r="B63" s="279">
        <f>+'Tabela I'!$J$1</f>
        <v>2024</v>
      </c>
      <c r="C63" s="280">
        <f>+'Tabela IIc'!B70</f>
        <v>0</v>
      </c>
      <c r="D63" s="280">
        <f>+'Tabela IIc'!C70</f>
        <v>0</v>
      </c>
      <c r="E63" s="280">
        <f>+'Tabela IIc'!D70</f>
        <v>0</v>
      </c>
      <c r="F63" s="280">
        <f>+'Tabela IIc'!E70</f>
        <v>0</v>
      </c>
      <c r="G63" s="280">
        <f>+'Tabela IIc'!F70</f>
        <v>0</v>
      </c>
      <c r="H63" s="280">
        <f>+'Tabela IIc'!G70</f>
        <v>0</v>
      </c>
      <c r="I63" s="280">
        <f>+'Tabela IIc'!H70</f>
        <v>0</v>
      </c>
      <c r="J63" s="280">
        <f>+'Tabela IIc'!I70</f>
        <v>0</v>
      </c>
      <c r="K63" s="280">
        <f>+'Tabela IIc'!J70</f>
        <v>0</v>
      </c>
      <c r="L63" s="280">
        <f>+'Tabela IIc'!K70</f>
        <v>0</v>
      </c>
      <c r="M63" s="280">
        <f>+'Tabela IIc'!L70</f>
        <v>0</v>
      </c>
      <c r="N63" s="280" t="str">
        <f>+'Tabela IIc'!M70</f>
        <v/>
      </c>
      <c r="O63" s="280" t="str">
        <f>+'Tabela IIc'!N70</f>
        <v/>
      </c>
      <c r="P63" s="280" t="str">
        <f>+'Tabela IIc'!O70</f>
        <v/>
      </c>
      <c r="Q63" s="280" t="str">
        <f>+'Tabela IIc'!P70</f>
        <v/>
      </c>
      <c r="R63" s="280" t="str">
        <f>+'Tabela IIc'!Q70</f>
        <v/>
      </c>
      <c r="S63" s="149"/>
      <c r="T63" s="149"/>
    </row>
    <row r="64" spans="1:20" s="215" customFormat="1" x14ac:dyDescent="0.25">
      <c r="A64" s="279">
        <f>+'Tabela I'!$J$2</f>
        <v>114</v>
      </c>
      <c r="B64" s="279">
        <f>+'Tabela I'!$J$1</f>
        <v>2024</v>
      </c>
      <c r="C64" s="280">
        <f>+'Tabela IIc'!B71</f>
        <v>0</v>
      </c>
      <c r="D64" s="280">
        <f>+'Tabela IIc'!C71</f>
        <v>0</v>
      </c>
      <c r="E64" s="280">
        <f>+'Tabela IIc'!D71</f>
        <v>0</v>
      </c>
      <c r="F64" s="280">
        <f>+'Tabela IIc'!E71</f>
        <v>0</v>
      </c>
      <c r="G64" s="280">
        <f>+'Tabela IIc'!F71</f>
        <v>0</v>
      </c>
      <c r="H64" s="280">
        <f>+'Tabela IIc'!G71</f>
        <v>0</v>
      </c>
      <c r="I64" s="280">
        <f>+'Tabela IIc'!H71</f>
        <v>0</v>
      </c>
      <c r="J64" s="280">
        <f>+'Tabela IIc'!I71</f>
        <v>0</v>
      </c>
      <c r="K64" s="280">
        <f>+'Tabela IIc'!J71</f>
        <v>0</v>
      </c>
      <c r="L64" s="280">
        <f>+'Tabela IIc'!K71</f>
        <v>0</v>
      </c>
      <c r="M64" s="280">
        <f>+'Tabela IIc'!L71</f>
        <v>0</v>
      </c>
      <c r="N64" s="280" t="str">
        <f>+'Tabela IIc'!M71</f>
        <v/>
      </c>
      <c r="O64" s="280" t="str">
        <f>+'Tabela IIc'!N71</f>
        <v/>
      </c>
      <c r="P64" s="280" t="str">
        <f>+'Tabela IIc'!O71</f>
        <v/>
      </c>
      <c r="Q64" s="280" t="str">
        <f>+'Tabela IIc'!P71</f>
        <v/>
      </c>
      <c r="R64" s="280" t="str">
        <f>+'Tabela IIc'!Q71</f>
        <v/>
      </c>
      <c r="S64" s="149"/>
      <c r="T64" s="149"/>
    </row>
    <row r="65" spans="1:22" s="215" customFormat="1" x14ac:dyDescent="0.25">
      <c r="A65" s="279">
        <f>+'Tabela I'!$J$2</f>
        <v>114</v>
      </c>
      <c r="B65" s="279">
        <f>+'Tabela I'!$J$1</f>
        <v>2024</v>
      </c>
      <c r="C65" s="280">
        <f>+'Tabela IIc'!B72</f>
        <v>0</v>
      </c>
      <c r="D65" s="280">
        <f>+'Tabela IIc'!C72</f>
        <v>0</v>
      </c>
      <c r="E65" s="280">
        <f>+'Tabela IIc'!D72</f>
        <v>0</v>
      </c>
      <c r="F65" s="280">
        <f>+'Tabela IIc'!E72</f>
        <v>0</v>
      </c>
      <c r="G65" s="280">
        <f>+'Tabela IIc'!F72</f>
        <v>0</v>
      </c>
      <c r="H65" s="280">
        <f>+'Tabela IIc'!G72</f>
        <v>0</v>
      </c>
      <c r="I65" s="280">
        <f>+'Tabela IIc'!H72</f>
        <v>0</v>
      </c>
      <c r="J65" s="280">
        <f>+'Tabela IIc'!I72</f>
        <v>0</v>
      </c>
      <c r="K65" s="280">
        <f>+'Tabela IIc'!J72</f>
        <v>0</v>
      </c>
      <c r="L65" s="280">
        <f>+'Tabela IIc'!K72</f>
        <v>0</v>
      </c>
      <c r="M65" s="280">
        <f>+'Tabela IIc'!L72</f>
        <v>0</v>
      </c>
      <c r="N65" s="280" t="str">
        <f>+'Tabela IIc'!M72</f>
        <v/>
      </c>
      <c r="O65" s="280" t="str">
        <f>+'Tabela IIc'!N72</f>
        <v/>
      </c>
      <c r="P65" s="280" t="str">
        <f>+'Tabela IIc'!O72</f>
        <v/>
      </c>
      <c r="Q65" s="280" t="str">
        <f>+'Tabela IIc'!P72</f>
        <v/>
      </c>
      <c r="R65" s="280" t="str">
        <f>+'Tabela IIc'!Q72</f>
        <v/>
      </c>
      <c r="S65" s="149"/>
      <c r="T65" s="149"/>
    </row>
    <row r="66" spans="1:22" s="215" customFormat="1" x14ac:dyDescent="0.25">
      <c r="A66" s="279">
        <f>+'Tabela I'!$J$2</f>
        <v>114</v>
      </c>
      <c r="B66" s="279">
        <f>+'Tabela I'!$J$1</f>
        <v>2024</v>
      </c>
      <c r="C66" s="280">
        <f>+'Tabela IIc'!B73</f>
        <v>0</v>
      </c>
      <c r="D66" s="280">
        <f>+'Tabela IIc'!C73</f>
        <v>0</v>
      </c>
      <c r="E66" s="280">
        <f>+'Tabela IIc'!D73</f>
        <v>0</v>
      </c>
      <c r="F66" s="280">
        <f>+'Tabela IIc'!E73</f>
        <v>0</v>
      </c>
      <c r="G66" s="280">
        <f>+'Tabela IIc'!F73</f>
        <v>0</v>
      </c>
      <c r="H66" s="280">
        <f>+'Tabela IIc'!G73</f>
        <v>0</v>
      </c>
      <c r="I66" s="280">
        <f>+'Tabela IIc'!H73</f>
        <v>0</v>
      </c>
      <c r="J66" s="280">
        <f>+'Tabela IIc'!I73</f>
        <v>0</v>
      </c>
      <c r="K66" s="280">
        <f>+'Tabela IIc'!J73</f>
        <v>0</v>
      </c>
      <c r="L66" s="280">
        <f>+'Tabela IIc'!K73</f>
        <v>0</v>
      </c>
      <c r="M66" s="280">
        <f>+'Tabela IIc'!L73</f>
        <v>0</v>
      </c>
      <c r="N66" s="280" t="str">
        <f>+'Tabela IIc'!M73</f>
        <v/>
      </c>
      <c r="O66" s="280" t="str">
        <f>+'Tabela IIc'!N73</f>
        <v/>
      </c>
      <c r="P66" s="280" t="str">
        <f>+'Tabela IIc'!O73</f>
        <v/>
      </c>
      <c r="Q66" s="280" t="str">
        <f>+'Tabela IIc'!P73</f>
        <v/>
      </c>
      <c r="R66" s="280" t="str">
        <f>+'Tabela IIc'!Q73</f>
        <v/>
      </c>
      <c r="S66" s="149"/>
      <c r="T66" s="149"/>
    </row>
    <row r="67" spans="1:22" s="215" customFormat="1" x14ac:dyDescent="0.25">
      <c r="B67" s="149"/>
      <c r="C67" s="149"/>
      <c r="D67" s="149"/>
      <c r="E67" s="149"/>
      <c r="F67" s="149"/>
      <c r="G67" s="149"/>
      <c r="H67" s="149"/>
      <c r="I67" s="149"/>
      <c r="J67" s="149"/>
      <c r="K67" s="149"/>
      <c r="L67" s="149"/>
      <c r="M67" s="149"/>
      <c r="O67" s="149"/>
      <c r="Q67" s="149"/>
      <c r="R67" s="218"/>
      <c r="S67" s="149"/>
      <c r="T67" s="149"/>
    </row>
    <row r="68" spans="1:22" s="215" customFormat="1" x14ac:dyDescent="0.25">
      <c r="B68" s="149"/>
      <c r="C68" s="149"/>
      <c r="D68" s="149"/>
      <c r="E68" s="149"/>
      <c r="F68" s="149"/>
      <c r="G68" s="149"/>
      <c r="H68" s="149"/>
      <c r="I68" s="149"/>
      <c r="J68" s="149"/>
      <c r="K68" s="149"/>
      <c r="L68" s="149"/>
      <c r="M68" s="149"/>
      <c r="O68" s="149"/>
      <c r="Q68" s="149"/>
      <c r="R68" s="218"/>
      <c r="S68" s="149"/>
      <c r="T68" s="149"/>
    </row>
    <row r="69" spans="1:22" s="215" customFormat="1" x14ac:dyDescent="0.25">
      <c r="A69" s="215" t="s">
        <v>204</v>
      </c>
      <c r="B69" s="149"/>
      <c r="C69" s="149"/>
      <c r="D69" s="149"/>
      <c r="E69" s="149"/>
      <c r="F69" s="149"/>
      <c r="G69" s="149"/>
      <c r="H69" s="149"/>
      <c r="I69" s="149"/>
      <c r="J69" s="149"/>
      <c r="K69" s="149"/>
      <c r="L69" s="149"/>
      <c r="M69" s="149"/>
      <c r="O69" s="149"/>
      <c r="Q69" s="149"/>
      <c r="R69" s="218"/>
      <c r="S69" s="149"/>
      <c r="T69" s="149"/>
    </row>
    <row r="70" spans="1:22" s="215" customFormat="1" x14ac:dyDescent="0.25">
      <c r="B70" s="149"/>
      <c r="C70" s="149"/>
      <c r="D70" s="149"/>
      <c r="E70" s="149"/>
      <c r="F70" s="149"/>
      <c r="G70" s="149"/>
      <c r="H70" s="149"/>
      <c r="I70" s="149"/>
      <c r="J70" s="149"/>
      <c r="K70" s="149"/>
      <c r="L70" s="149"/>
      <c r="M70" s="149"/>
      <c r="O70" s="149"/>
      <c r="Q70" s="149"/>
      <c r="R70" s="218"/>
      <c r="S70" s="149"/>
      <c r="T70" s="149"/>
    </row>
    <row r="71" spans="1:22" s="215" customFormat="1" ht="25.5" x14ac:dyDescent="0.25">
      <c r="A71" s="279">
        <f>+'Tabela I'!$J$2</f>
        <v>114</v>
      </c>
      <c r="B71" s="279">
        <f>+'Tabela I'!$J$1</f>
        <v>2024</v>
      </c>
      <c r="C71" s="280" t="str">
        <f>+'Tabela IIc'!B86</f>
        <v>Ime i prezime</v>
      </c>
      <c r="D71" s="280" t="str">
        <f>+'Tabela IIc'!C86</f>
        <v>Predsjednik suda</v>
      </c>
      <c r="E71" s="280">
        <f>+'Tabela IIc'!D86</f>
        <v>0</v>
      </c>
      <c r="F71" s="280">
        <f>+'Tabela IIc'!E86</f>
        <v>0</v>
      </c>
      <c r="G71" s="280">
        <f>+'Tabela IIc'!F86</f>
        <v>0</v>
      </c>
      <c r="H71" s="280">
        <f>+'Tabela IIc'!G86</f>
        <v>0</v>
      </c>
      <c r="I71" s="280">
        <f>+'Tabela IIc'!H86</f>
        <v>0</v>
      </c>
      <c r="J71" s="280">
        <f>+'Tabela IIc'!I86</f>
        <v>0</v>
      </c>
      <c r="K71" s="280">
        <f>+'Tabela IIc'!J86</f>
        <v>0</v>
      </c>
      <c r="L71" s="280">
        <f>+'Tabela IIc'!K86</f>
        <v>0</v>
      </c>
      <c r="M71" s="280">
        <f>+'Tabela IIc'!L86</f>
        <v>0</v>
      </c>
      <c r="N71" s="280" t="str">
        <f>+'Tabela IIc'!M86</f>
        <v/>
      </c>
      <c r="O71" s="280" t="str">
        <f>+'Tabela IIc'!N86</f>
        <v/>
      </c>
      <c r="P71" s="280" t="str">
        <f>+'Tabela IIc'!O86</f>
        <v/>
      </c>
      <c r="Q71" s="280" t="str">
        <f>+'Tabela IIc'!P86</f>
        <v/>
      </c>
      <c r="R71" s="280" t="str">
        <f>+'Tabela IIc'!Q86</f>
        <v/>
      </c>
      <c r="S71" s="149"/>
      <c r="T71" s="149"/>
    </row>
    <row r="72" spans="1:22" s="215" customFormat="1" x14ac:dyDescent="0.25">
      <c r="A72" s="279">
        <f>+'Tabela I'!$J$2</f>
        <v>114</v>
      </c>
      <c r="B72" s="279">
        <f>+'Tabela I'!$J$1</f>
        <v>2024</v>
      </c>
      <c r="C72" s="280" t="str">
        <f>+'Tabela IIc'!B93</f>
        <v>Ime i prezime</v>
      </c>
      <c r="D72" s="280">
        <f>+'Tabela IIc'!C93</f>
        <v>0</v>
      </c>
      <c r="E72" s="280">
        <f>+'Tabela IIc'!D93</f>
        <v>0</v>
      </c>
      <c r="F72" s="280">
        <f>+'Tabela IIc'!E93</f>
        <v>0</v>
      </c>
      <c r="G72" s="280">
        <f>+'Tabela IIc'!F93</f>
        <v>0</v>
      </c>
      <c r="H72" s="280">
        <f>+'Tabela IIc'!G93</f>
        <v>0</v>
      </c>
      <c r="I72" s="280">
        <f>+'Tabela IIc'!H93</f>
        <v>0</v>
      </c>
      <c r="J72" s="280">
        <f>+'Tabela IIc'!I93</f>
        <v>0</v>
      </c>
      <c r="K72" s="280">
        <f>+'Tabela IIc'!J93</f>
        <v>0</v>
      </c>
      <c r="L72" s="280">
        <f>+'Tabela IIc'!K93</f>
        <v>0</v>
      </c>
      <c r="M72" s="280">
        <f>+'Tabela IIc'!L93</f>
        <v>0</v>
      </c>
      <c r="N72" s="280" t="str">
        <f>+'Tabela IIc'!M93</f>
        <v/>
      </c>
      <c r="O72" s="280" t="str">
        <f>+'Tabela IIc'!N93</f>
        <v/>
      </c>
      <c r="P72" s="280" t="str">
        <f>+'Tabela IIc'!O93</f>
        <v/>
      </c>
      <c r="Q72" s="280" t="str">
        <f>+'Tabela IIc'!P93</f>
        <v/>
      </c>
      <c r="R72" s="280" t="str">
        <f>+'Tabela IIc'!Q93</f>
        <v/>
      </c>
      <c r="S72" s="149"/>
      <c r="T72" s="149"/>
    </row>
    <row r="73" spans="1:22" s="215" customFormat="1" x14ac:dyDescent="0.25">
      <c r="A73" s="279">
        <f>+'Tabela I'!$J$2</f>
        <v>114</v>
      </c>
      <c r="B73" s="279">
        <f>+'Tabela I'!$J$1</f>
        <v>2024</v>
      </c>
      <c r="C73" s="280" t="str">
        <f>+'Tabela IIc'!B100</f>
        <v>Ime i prezime</v>
      </c>
      <c r="D73" s="280">
        <f>+'Tabela IIc'!C100</f>
        <v>0</v>
      </c>
      <c r="E73" s="280">
        <f>+'Tabela IIc'!D100</f>
        <v>0</v>
      </c>
      <c r="F73" s="280">
        <f>+'Tabela IIc'!E100</f>
        <v>0</v>
      </c>
      <c r="G73" s="280">
        <f>+'Tabela IIc'!F100</f>
        <v>0</v>
      </c>
      <c r="H73" s="280">
        <f>+'Tabela IIc'!G100</f>
        <v>0</v>
      </c>
      <c r="I73" s="280">
        <f>+'Tabela IIc'!H100</f>
        <v>0</v>
      </c>
      <c r="J73" s="280">
        <f>+'Tabela IIc'!I100</f>
        <v>0</v>
      </c>
      <c r="K73" s="280">
        <f>+'Tabela IIc'!J100</f>
        <v>0</v>
      </c>
      <c r="L73" s="280">
        <f>+'Tabela IIc'!K100</f>
        <v>0</v>
      </c>
      <c r="M73" s="280">
        <f>+'Tabela IIc'!L100</f>
        <v>0</v>
      </c>
      <c r="N73" s="280" t="str">
        <f>+'Tabela IIc'!M100</f>
        <v/>
      </c>
      <c r="O73" s="280" t="str">
        <f>+'Tabela IIc'!N100</f>
        <v/>
      </c>
      <c r="P73" s="280" t="str">
        <f>+'Tabela IIc'!O100</f>
        <v/>
      </c>
      <c r="Q73" s="280" t="str">
        <f>+'Tabela IIc'!P100</f>
        <v/>
      </c>
      <c r="R73" s="280" t="str">
        <f>+'Tabela IIc'!Q100</f>
        <v/>
      </c>
      <c r="S73" s="149"/>
      <c r="T73" s="149"/>
    </row>
    <row r="74" spans="1:22" s="215" customFormat="1" x14ac:dyDescent="0.25">
      <c r="A74" s="279">
        <f>+'Tabela I'!$J$2</f>
        <v>114</v>
      </c>
      <c r="B74" s="279">
        <f>+'Tabela I'!$J$1</f>
        <v>2024</v>
      </c>
      <c r="C74" s="280" t="str">
        <f>+'Tabela IIc'!B107</f>
        <v>Ime i prezime</v>
      </c>
      <c r="D74" s="280">
        <f>+'Tabela IIc'!C107</f>
        <v>0</v>
      </c>
      <c r="E74" s="280">
        <f>+'Tabela IIc'!D107</f>
        <v>0</v>
      </c>
      <c r="F74" s="280">
        <f>+'Tabela IIc'!E107</f>
        <v>0</v>
      </c>
      <c r="G74" s="280">
        <f>+'Tabela IIc'!F107</f>
        <v>0</v>
      </c>
      <c r="H74" s="280">
        <f>+'Tabela IIc'!G107</f>
        <v>0</v>
      </c>
      <c r="I74" s="280">
        <f>+'Tabela IIc'!H107</f>
        <v>0</v>
      </c>
      <c r="J74" s="280">
        <f>+'Tabela IIc'!I107</f>
        <v>0</v>
      </c>
      <c r="K74" s="280">
        <f>+'Tabela IIc'!J107</f>
        <v>0</v>
      </c>
      <c r="L74" s="280">
        <f>+'Tabela IIc'!K107</f>
        <v>0</v>
      </c>
      <c r="M74" s="280">
        <f>+'Tabela IIc'!L107</f>
        <v>0</v>
      </c>
      <c r="N74" s="280" t="str">
        <f>+'Tabela IIc'!M107</f>
        <v/>
      </c>
      <c r="O74" s="280" t="str">
        <f>+'Tabela IIc'!N107</f>
        <v/>
      </c>
      <c r="P74" s="280" t="str">
        <f>+'Tabela IIc'!O107</f>
        <v/>
      </c>
      <c r="Q74" s="280" t="str">
        <f>+'Tabela IIc'!P107</f>
        <v/>
      </c>
      <c r="R74" s="280" t="str">
        <f>+'Tabela IIc'!Q107</f>
        <v/>
      </c>
      <c r="S74" s="149"/>
      <c r="T74" s="149"/>
    </row>
    <row r="75" spans="1:22" s="215" customFormat="1" x14ac:dyDescent="0.25">
      <c r="A75" s="279">
        <f>+'Tabela I'!$J$2</f>
        <v>114</v>
      </c>
      <c r="B75" s="279">
        <f>+'Tabela I'!$J$1</f>
        <v>2024</v>
      </c>
      <c r="C75" s="280" t="str">
        <f>+'Tabela IIc'!B114</f>
        <v>Ime i prezime</v>
      </c>
      <c r="D75" s="280">
        <f>+'Tabela IIc'!C114</f>
        <v>0</v>
      </c>
      <c r="E75" s="280">
        <f>+'Tabela IIc'!D114</f>
        <v>0</v>
      </c>
      <c r="F75" s="280">
        <f>+'Tabela IIc'!E114</f>
        <v>0</v>
      </c>
      <c r="G75" s="280">
        <f>+'Tabela IIc'!F114</f>
        <v>0</v>
      </c>
      <c r="H75" s="280">
        <f>+'Tabela IIc'!G114</f>
        <v>0</v>
      </c>
      <c r="I75" s="280">
        <f>+'Tabela IIc'!H114</f>
        <v>0</v>
      </c>
      <c r="J75" s="280">
        <f>+'Tabela IIc'!I114</f>
        <v>0</v>
      </c>
      <c r="K75" s="280">
        <f>+'Tabela IIc'!J114</f>
        <v>0</v>
      </c>
      <c r="L75" s="280">
        <f>+'Tabela IIc'!K114</f>
        <v>0</v>
      </c>
      <c r="M75" s="280">
        <f>+'Tabela IIc'!L114</f>
        <v>0</v>
      </c>
      <c r="N75" s="280" t="str">
        <f>+'Tabela IIc'!M114</f>
        <v/>
      </c>
      <c r="O75" s="280" t="str">
        <f>+'Tabela IIc'!N114</f>
        <v/>
      </c>
      <c r="P75" s="280" t="str">
        <f>+'Tabela IIc'!O114</f>
        <v/>
      </c>
      <c r="Q75" s="280" t="str">
        <f>+'Tabela IIc'!P114</f>
        <v/>
      </c>
      <c r="R75" s="280" t="str">
        <f>+'Tabela IIc'!Q114</f>
        <v/>
      </c>
      <c r="S75" s="149"/>
      <c r="T75" s="149"/>
    </row>
    <row r="76" spans="1:22" s="215" customFormat="1" x14ac:dyDescent="0.25">
      <c r="A76" s="279">
        <f>+'Tabela I'!$J$2</f>
        <v>114</v>
      </c>
      <c r="B76" s="279">
        <f>+'Tabela I'!$J$1</f>
        <v>2024</v>
      </c>
      <c r="C76" s="280" t="str">
        <f>+'Tabela IIc'!B121</f>
        <v>Ime i prezime</v>
      </c>
      <c r="D76" s="280">
        <f>+'Tabela IIc'!C121</f>
        <v>0</v>
      </c>
      <c r="E76" s="280">
        <f>+'Tabela IIc'!D121</f>
        <v>0</v>
      </c>
      <c r="F76" s="280">
        <f>+'Tabela IIc'!E121</f>
        <v>0</v>
      </c>
      <c r="G76" s="280">
        <f>+'Tabela IIc'!F121</f>
        <v>0</v>
      </c>
      <c r="H76" s="280">
        <f>+'Tabela IIc'!G121</f>
        <v>0</v>
      </c>
      <c r="I76" s="280">
        <f>+'Tabela IIc'!H121</f>
        <v>0</v>
      </c>
      <c r="J76" s="280">
        <f>+'Tabela IIc'!I121</f>
        <v>0</v>
      </c>
      <c r="K76" s="280">
        <f>+'Tabela IIc'!J121</f>
        <v>0</v>
      </c>
      <c r="L76" s="280">
        <f>+'Tabela IIc'!K121</f>
        <v>0</v>
      </c>
      <c r="M76" s="280">
        <f>+'Tabela IIc'!L121</f>
        <v>0</v>
      </c>
      <c r="N76" s="280" t="str">
        <f>+'Tabela IIc'!M121</f>
        <v/>
      </c>
      <c r="O76" s="280" t="str">
        <f>+'Tabela IIc'!N121</f>
        <v/>
      </c>
      <c r="P76" s="280" t="str">
        <f>+'Tabela IIc'!O121</f>
        <v/>
      </c>
      <c r="Q76" s="280" t="str">
        <f>+'Tabela IIc'!P121</f>
        <v/>
      </c>
      <c r="R76" s="280" t="str">
        <f>+'Tabela IIc'!Q121</f>
        <v/>
      </c>
      <c r="S76" s="149"/>
      <c r="T76" s="149"/>
    </row>
    <row r="77" spans="1:22" s="215" customFormat="1" x14ac:dyDescent="0.25">
      <c r="A77" s="279">
        <f>+'Tabela I'!$J$2</f>
        <v>114</v>
      </c>
      <c r="B77" s="279">
        <f>+'Tabela I'!$J$1</f>
        <v>2024</v>
      </c>
      <c r="C77" s="280" t="str">
        <f>+'Tabela IIc'!B128</f>
        <v>Ime i prezime</v>
      </c>
      <c r="D77" s="280">
        <f>+'Tabela IIc'!C128</f>
        <v>0</v>
      </c>
      <c r="E77" s="280">
        <f>+'Tabela IIc'!D128</f>
        <v>0</v>
      </c>
      <c r="F77" s="280">
        <f>+'Tabela IIc'!E128</f>
        <v>0</v>
      </c>
      <c r="G77" s="280">
        <f>+'Tabela IIc'!F128</f>
        <v>0</v>
      </c>
      <c r="H77" s="280">
        <f>+'Tabela IIc'!G128</f>
        <v>0</v>
      </c>
      <c r="I77" s="280">
        <f>+'Tabela IIc'!H128</f>
        <v>0</v>
      </c>
      <c r="J77" s="280">
        <f>+'Tabela IIc'!I128</f>
        <v>0</v>
      </c>
      <c r="K77" s="280">
        <f>+'Tabela IIc'!J128</f>
        <v>0</v>
      </c>
      <c r="L77" s="280">
        <f>+'Tabela IIc'!K128</f>
        <v>0</v>
      </c>
      <c r="M77" s="280">
        <f>+'Tabela IIc'!L128</f>
        <v>0</v>
      </c>
      <c r="N77" s="280" t="str">
        <f>+'Tabela IIc'!M128</f>
        <v/>
      </c>
      <c r="O77" s="280" t="str">
        <f>+'Tabela IIc'!N128</f>
        <v/>
      </c>
      <c r="P77" s="280" t="str">
        <f>+'Tabela IIc'!O128</f>
        <v/>
      </c>
      <c r="Q77" s="280" t="str">
        <f>+'Tabela IIc'!P128</f>
        <v/>
      </c>
      <c r="R77" s="280" t="str">
        <f>+'Tabela IIc'!Q128</f>
        <v/>
      </c>
      <c r="S77" s="149"/>
      <c r="T77" s="149"/>
    </row>
    <row r="78" spans="1:22" s="215" customFormat="1" x14ac:dyDescent="0.25">
      <c r="A78" s="279">
        <f>+'Tabela I'!$J$2</f>
        <v>114</v>
      </c>
      <c r="B78" s="279">
        <f>+'Tabela I'!$J$1</f>
        <v>2024</v>
      </c>
      <c r="C78" s="280" t="str">
        <f>+'Tabela IIc'!B135</f>
        <v>Ime i prezime</v>
      </c>
      <c r="D78" s="280">
        <f>+'Tabela IIc'!C135</f>
        <v>0</v>
      </c>
      <c r="E78" s="280">
        <f>+'Tabela IIc'!D135</f>
        <v>0</v>
      </c>
      <c r="F78" s="280">
        <f>+'Tabela IIc'!E135</f>
        <v>0</v>
      </c>
      <c r="G78" s="280">
        <f>+'Tabela IIc'!F135</f>
        <v>0</v>
      </c>
      <c r="H78" s="280">
        <f>+'Tabela IIc'!G135</f>
        <v>0</v>
      </c>
      <c r="I78" s="280">
        <f>+'Tabela IIc'!H135</f>
        <v>0</v>
      </c>
      <c r="J78" s="280">
        <f>+'Tabela IIc'!I135</f>
        <v>0</v>
      </c>
      <c r="K78" s="280">
        <f>+'Tabela IIc'!J135</f>
        <v>0</v>
      </c>
      <c r="L78" s="280">
        <f>+'Tabela IIc'!K135</f>
        <v>0</v>
      </c>
      <c r="M78" s="280">
        <f>+'Tabela IIc'!L135</f>
        <v>0</v>
      </c>
      <c r="N78" s="280" t="str">
        <f>+'Tabela IIc'!M135</f>
        <v/>
      </c>
      <c r="O78" s="280" t="str">
        <f>+'Tabela IIc'!N135</f>
        <v/>
      </c>
      <c r="P78" s="280" t="str">
        <f>+'Tabela IIc'!O135</f>
        <v/>
      </c>
      <c r="Q78" s="280" t="str">
        <f>+'Tabela IIc'!P135</f>
        <v/>
      </c>
      <c r="R78" s="280" t="str">
        <f>+'Tabela IIc'!Q135</f>
        <v/>
      </c>
      <c r="S78" s="149"/>
      <c r="T78" s="149"/>
    </row>
    <row r="79" spans="1:22" s="215" customFormat="1" x14ac:dyDescent="0.25">
      <c r="A79" s="279">
        <f>+'Tabela I'!$J$2</f>
        <v>114</v>
      </c>
      <c r="B79" s="279">
        <f>+'Tabela I'!$J$1</f>
        <v>2024</v>
      </c>
      <c r="C79" s="280" t="str">
        <f>+'Tabela IIc'!B142</f>
        <v>Ime i prezime</v>
      </c>
      <c r="D79" s="280">
        <f>+'Tabela IIc'!C142</f>
        <v>0</v>
      </c>
      <c r="E79" s="280">
        <f>+'Tabela IIc'!D142</f>
        <v>0</v>
      </c>
      <c r="F79" s="280">
        <f>+'Tabela IIc'!E142</f>
        <v>0</v>
      </c>
      <c r="G79" s="280">
        <f>+'Tabela IIc'!F142</f>
        <v>0</v>
      </c>
      <c r="H79" s="280">
        <f>+'Tabela IIc'!G142</f>
        <v>0</v>
      </c>
      <c r="I79" s="280">
        <f>+'Tabela IIc'!H142</f>
        <v>0</v>
      </c>
      <c r="J79" s="280">
        <f>+'Tabela IIc'!I142</f>
        <v>0</v>
      </c>
      <c r="K79" s="280">
        <f>+'Tabela IIc'!J142</f>
        <v>0</v>
      </c>
      <c r="L79" s="280">
        <f>+'Tabela IIc'!K142</f>
        <v>0</v>
      </c>
      <c r="M79" s="280">
        <f>+'Tabela IIc'!L142</f>
        <v>0</v>
      </c>
      <c r="N79" s="280" t="str">
        <f>+'Tabela IIc'!M142</f>
        <v/>
      </c>
      <c r="O79" s="280" t="str">
        <f>+'Tabela IIc'!N142</f>
        <v/>
      </c>
      <c r="P79" s="280" t="str">
        <f>+'Tabela IIc'!O142</f>
        <v/>
      </c>
      <c r="Q79" s="280" t="str">
        <f>+'Tabela IIc'!P142</f>
        <v/>
      </c>
      <c r="R79" s="280" t="str">
        <f>+'Tabela IIc'!Q142</f>
        <v/>
      </c>
      <c r="S79" s="280" t="e">
        <f>+'Tabela IIc'!#REF!</f>
        <v>#REF!</v>
      </c>
      <c r="T79" s="280">
        <f>+'Tabela IIc'!R142</f>
        <v>0</v>
      </c>
      <c r="U79" s="280">
        <f>+'Tabela IIc'!S142</f>
        <v>0</v>
      </c>
      <c r="V79" s="280">
        <f>+'Tabela IIc'!T142</f>
        <v>0</v>
      </c>
    </row>
    <row r="80" spans="1:22" s="215" customFormat="1" x14ac:dyDescent="0.25">
      <c r="A80" s="279">
        <f>+'Tabela I'!$J$2</f>
        <v>114</v>
      </c>
      <c r="B80" s="279">
        <f>+'Tabela I'!$J$1</f>
        <v>2024</v>
      </c>
      <c r="C80" s="280" t="str">
        <f>+'Tabela IIc'!B149</f>
        <v>Ime i prezime</v>
      </c>
      <c r="D80" s="280">
        <f>+'Tabela IIc'!C149</f>
        <v>0</v>
      </c>
      <c r="E80" s="280">
        <f>+'Tabela IIc'!D149</f>
        <v>0</v>
      </c>
      <c r="F80" s="280">
        <f>+'Tabela IIc'!E149</f>
        <v>0</v>
      </c>
      <c r="G80" s="280">
        <f>+'Tabela IIc'!F149</f>
        <v>0</v>
      </c>
      <c r="H80" s="280">
        <f>+'Tabela IIc'!G149</f>
        <v>0</v>
      </c>
      <c r="I80" s="280">
        <f>+'Tabela IIc'!H149</f>
        <v>0</v>
      </c>
      <c r="J80" s="280">
        <f>+'Tabela IIc'!I149</f>
        <v>0</v>
      </c>
      <c r="K80" s="280">
        <f>+'Tabela IIc'!J149</f>
        <v>0</v>
      </c>
      <c r="L80" s="280">
        <f>+'Tabela IIc'!K149</f>
        <v>0</v>
      </c>
      <c r="M80" s="280">
        <f>+'Tabela IIc'!L149</f>
        <v>0</v>
      </c>
      <c r="N80" s="280" t="str">
        <f>+'Tabela IIc'!M149</f>
        <v/>
      </c>
      <c r="O80" s="280" t="str">
        <f>+'Tabela IIc'!N149</f>
        <v/>
      </c>
      <c r="P80" s="280" t="str">
        <f>+'Tabela IIc'!O149</f>
        <v/>
      </c>
      <c r="Q80" s="280" t="str">
        <f>+'Tabela IIc'!P149</f>
        <v/>
      </c>
      <c r="R80" s="280" t="str">
        <f>+'Tabela IIc'!Q149</f>
        <v/>
      </c>
      <c r="S80" s="280" t="e">
        <f>+'Tabela IIc'!#REF!</f>
        <v>#REF!</v>
      </c>
      <c r="T80" s="280">
        <f>+'Tabela IIc'!R149</f>
        <v>0</v>
      </c>
      <c r="U80" s="280">
        <f>+'Tabela IIc'!S149</f>
        <v>0</v>
      </c>
      <c r="V80" s="280">
        <f>+'Tabela IIc'!T149</f>
        <v>0</v>
      </c>
    </row>
    <row r="81" spans="2:20" s="215" customFormat="1" x14ac:dyDescent="0.25">
      <c r="B81" s="149"/>
      <c r="C81" s="149"/>
      <c r="D81" s="149"/>
      <c r="E81" s="149"/>
      <c r="F81" s="149"/>
      <c r="G81" s="149"/>
      <c r="H81" s="149"/>
      <c r="I81" s="149"/>
      <c r="J81" s="149"/>
      <c r="K81" s="149"/>
      <c r="L81" s="149"/>
      <c r="M81" s="149"/>
      <c r="O81" s="149"/>
      <c r="Q81" s="149"/>
      <c r="R81" s="218"/>
      <c r="S81" s="149"/>
      <c r="T81" s="149"/>
    </row>
    <row r="82" spans="2:20" s="215" customFormat="1" x14ac:dyDescent="0.25">
      <c r="B82" s="149"/>
      <c r="C82" s="149"/>
      <c r="D82" s="149"/>
      <c r="E82" s="149"/>
      <c r="F82" s="149"/>
      <c r="G82" s="149"/>
      <c r="H82" s="149"/>
      <c r="I82" s="149"/>
      <c r="J82" s="149"/>
      <c r="K82" s="149"/>
      <c r="L82" s="149"/>
      <c r="N82" s="149"/>
      <c r="P82" s="149"/>
      <c r="Q82" s="218"/>
      <c r="R82" s="149"/>
      <c r="S82" s="149"/>
      <c r="T82" s="149"/>
    </row>
    <row r="83" spans="2:20" s="215" customFormat="1" x14ac:dyDescent="0.25">
      <c r="B83" s="149"/>
      <c r="C83" s="149"/>
      <c r="D83" s="149"/>
      <c r="E83" s="149"/>
      <c r="F83" s="149"/>
      <c r="G83" s="149"/>
      <c r="H83" s="149"/>
      <c r="I83" s="149"/>
      <c r="J83" s="149"/>
      <c r="K83" s="149"/>
      <c r="L83" s="149"/>
      <c r="N83" s="149"/>
      <c r="P83" s="149"/>
      <c r="Q83" s="218"/>
      <c r="R83" s="149"/>
      <c r="S83" s="149"/>
      <c r="T83" s="149"/>
    </row>
    <row r="84" spans="2:20" s="215" customFormat="1" x14ac:dyDescent="0.25">
      <c r="B84" s="149"/>
      <c r="C84" s="149"/>
      <c r="D84" s="149"/>
      <c r="E84" s="149"/>
      <c r="F84" s="149"/>
      <c r="G84" s="149"/>
      <c r="H84" s="149"/>
      <c r="I84" s="149"/>
      <c r="J84" s="149"/>
      <c r="K84" s="149"/>
      <c r="L84" s="149"/>
      <c r="N84" s="149"/>
      <c r="P84" s="149"/>
      <c r="Q84" s="218"/>
      <c r="R84" s="149"/>
      <c r="S84" s="149"/>
      <c r="T84" s="149"/>
    </row>
    <row r="85" spans="2:20" s="215" customFormat="1" x14ac:dyDescent="0.25">
      <c r="B85" s="149"/>
      <c r="C85" s="149"/>
      <c r="D85" s="149"/>
      <c r="E85" s="149"/>
      <c r="F85" s="149"/>
      <c r="G85" s="149"/>
      <c r="H85" s="149"/>
      <c r="I85" s="149"/>
      <c r="J85" s="149"/>
      <c r="K85" s="149"/>
      <c r="L85" s="149"/>
      <c r="N85" s="149"/>
      <c r="P85" s="149"/>
      <c r="Q85" s="218"/>
      <c r="R85" s="149"/>
      <c r="S85" s="149"/>
      <c r="T85" s="149"/>
    </row>
    <row r="86" spans="2:20" s="215" customFormat="1" x14ac:dyDescent="0.25">
      <c r="B86" s="149"/>
      <c r="C86" s="149"/>
      <c r="D86" s="149"/>
      <c r="E86" s="149"/>
      <c r="F86" s="149"/>
      <c r="G86" s="149"/>
      <c r="H86" s="149"/>
      <c r="I86" s="149"/>
      <c r="J86" s="149"/>
      <c r="K86" s="149"/>
      <c r="L86" s="149"/>
      <c r="N86" s="149"/>
      <c r="P86" s="149"/>
      <c r="Q86" s="218"/>
      <c r="R86" s="149"/>
      <c r="S86" s="149"/>
      <c r="T86" s="149"/>
    </row>
    <row r="87" spans="2:20" s="215" customFormat="1" x14ac:dyDescent="0.25">
      <c r="B87" s="149"/>
      <c r="C87" s="149"/>
      <c r="D87" s="149"/>
      <c r="E87" s="149"/>
      <c r="F87" s="149"/>
      <c r="G87" s="149"/>
      <c r="H87" s="149"/>
      <c r="I87" s="149"/>
      <c r="J87" s="149"/>
      <c r="K87" s="149"/>
      <c r="L87" s="149"/>
      <c r="N87" s="149"/>
      <c r="P87" s="149"/>
      <c r="Q87" s="218"/>
      <c r="R87" s="149"/>
      <c r="S87" s="149"/>
      <c r="T87" s="149"/>
    </row>
    <row r="88" spans="2:20" s="215" customFormat="1" x14ac:dyDescent="0.25">
      <c r="B88" s="149"/>
      <c r="C88" s="149"/>
      <c r="D88" s="149"/>
      <c r="E88" s="149"/>
      <c r="F88" s="149"/>
      <c r="G88" s="149"/>
      <c r="H88" s="149"/>
      <c r="I88" s="149"/>
      <c r="J88" s="149"/>
      <c r="K88" s="149"/>
      <c r="L88" s="149"/>
      <c r="N88" s="149"/>
      <c r="P88" s="149"/>
      <c r="Q88" s="218"/>
      <c r="R88" s="149"/>
      <c r="S88" s="149"/>
      <c r="T88" s="149"/>
    </row>
    <row r="89" spans="2:20" s="215" customFormat="1" x14ac:dyDescent="0.25">
      <c r="B89" s="149"/>
      <c r="C89" s="149"/>
      <c r="D89" s="149"/>
      <c r="E89" s="149"/>
      <c r="F89" s="149"/>
      <c r="G89" s="149"/>
      <c r="H89" s="149"/>
      <c r="I89" s="149"/>
      <c r="J89" s="149"/>
      <c r="K89" s="149"/>
      <c r="L89" s="149"/>
      <c r="N89" s="149"/>
      <c r="P89" s="149"/>
      <c r="Q89" s="218"/>
      <c r="R89" s="149"/>
      <c r="S89" s="149"/>
      <c r="T89" s="149"/>
    </row>
    <row r="90" spans="2:20" s="215" customFormat="1" x14ac:dyDescent="0.25">
      <c r="B90" s="149"/>
      <c r="C90" s="149"/>
      <c r="D90" s="149"/>
      <c r="E90" s="149"/>
      <c r="F90" s="149"/>
      <c r="G90" s="149"/>
      <c r="H90" s="149"/>
      <c r="I90" s="149"/>
      <c r="J90" s="149"/>
      <c r="K90" s="149"/>
      <c r="L90" s="149"/>
      <c r="N90" s="149"/>
      <c r="P90" s="149"/>
      <c r="Q90" s="218"/>
      <c r="R90" s="149"/>
      <c r="S90" s="149"/>
      <c r="T90" s="149"/>
    </row>
    <row r="91" spans="2:20" s="215" customFormat="1" x14ac:dyDescent="0.25">
      <c r="B91" s="149"/>
      <c r="C91" s="149"/>
      <c r="D91" s="149"/>
      <c r="E91" s="149"/>
      <c r="F91" s="149"/>
      <c r="G91" s="149"/>
      <c r="H91" s="149"/>
      <c r="I91" s="149"/>
      <c r="J91" s="149"/>
      <c r="K91" s="149"/>
      <c r="L91" s="149"/>
      <c r="N91" s="149"/>
      <c r="P91" s="149"/>
      <c r="Q91" s="218"/>
      <c r="R91" s="149"/>
      <c r="S91" s="149"/>
      <c r="T91" s="149"/>
    </row>
    <row r="92" spans="2:20" s="215" customFormat="1" x14ac:dyDescent="0.25">
      <c r="B92" s="149"/>
      <c r="C92" s="149"/>
      <c r="D92" s="149"/>
      <c r="E92" s="149"/>
      <c r="F92" s="149"/>
      <c r="G92" s="149"/>
      <c r="H92" s="149"/>
      <c r="I92" s="149"/>
      <c r="J92" s="149"/>
      <c r="K92" s="149"/>
      <c r="L92" s="149"/>
      <c r="N92" s="149"/>
      <c r="P92" s="149"/>
      <c r="Q92" s="218"/>
      <c r="R92" s="149"/>
      <c r="S92" s="149"/>
      <c r="T92" s="149"/>
    </row>
    <row r="93" spans="2:20" s="215" customFormat="1" x14ac:dyDescent="0.25">
      <c r="B93" s="149"/>
      <c r="C93" s="149"/>
      <c r="D93" s="149"/>
      <c r="E93" s="149"/>
      <c r="F93" s="149"/>
      <c r="G93" s="149"/>
      <c r="H93" s="149"/>
      <c r="I93" s="149"/>
      <c r="J93" s="149"/>
      <c r="K93" s="149"/>
      <c r="L93" s="149"/>
      <c r="N93" s="149"/>
      <c r="P93" s="149"/>
      <c r="Q93" s="218"/>
      <c r="R93" s="149"/>
      <c r="S93" s="149"/>
      <c r="T93" s="149"/>
    </row>
    <row r="94" spans="2:20" s="215" customFormat="1" x14ac:dyDescent="0.25">
      <c r="B94" s="149"/>
      <c r="C94" s="149"/>
      <c r="D94" s="149"/>
      <c r="E94" s="149"/>
      <c r="F94" s="149"/>
      <c r="G94" s="149"/>
      <c r="H94" s="149"/>
      <c r="I94" s="149"/>
      <c r="J94" s="149"/>
      <c r="K94" s="149"/>
      <c r="L94" s="149"/>
      <c r="N94" s="149"/>
      <c r="P94" s="149"/>
      <c r="Q94" s="218"/>
      <c r="R94" s="149"/>
      <c r="S94" s="149"/>
      <c r="T94" s="149"/>
    </row>
    <row r="95" spans="2:20" s="215" customFormat="1" x14ac:dyDescent="0.25">
      <c r="B95" s="149"/>
      <c r="C95" s="149"/>
      <c r="D95" s="149"/>
      <c r="E95" s="149"/>
      <c r="F95" s="149"/>
      <c r="G95" s="149"/>
      <c r="H95" s="149"/>
      <c r="I95" s="149"/>
      <c r="J95" s="149"/>
      <c r="K95" s="149"/>
      <c r="L95" s="149"/>
      <c r="N95" s="149"/>
      <c r="P95" s="149"/>
      <c r="Q95" s="218"/>
      <c r="R95" s="149"/>
      <c r="S95" s="149"/>
      <c r="T95" s="149"/>
    </row>
    <row r="96" spans="2:20" s="215" customFormat="1" x14ac:dyDescent="0.25">
      <c r="B96" s="149"/>
      <c r="C96" s="149"/>
      <c r="D96" s="149"/>
      <c r="E96" s="149"/>
      <c r="F96" s="149"/>
      <c r="G96" s="149"/>
      <c r="H96" s="149"/>
      <c r="I96" s="149"/>
      <c r="J96" s="149"/>
      <c r="K96" s="149"/>
      <c r="L96" s="149"/>
      <c r="N96" s="149"/>
      <c r="P96" s="149"/>
      <c r="Q96" s="218"/>
      <c r="R96" s="149"/>
      <c r="S96" s="149"/>
      <c r="T96" s="149"/>
    </row>
    <row r="97" spans="2:20" s="215" customFormat="1" x14ac:dyDescent="0.25">
      <c r="B97" s="149"/>
      <c r="C97" s="149"/>
      <c r="D97" s="149"/>
      <c r="E97" s="149"/>
      <c r="F97" s="149"/>
      <c r="G97" s="149"/>
      <c r="H97" s="149"/>
      <c r="I97" s="149"/>
      <c r="J97" s="149"/>
      <c r="K97" s="149"/>
      <c r="L97" s="149"/>
      <c r="N97" s="149"/>
      <c r="P97" s="149"/>
      <c r="Q97" s="218"/>
      <c r="R97" s="149"/>
      <c r="S97" s="149"/>
      <c r="T97" s="149"/>
    </row>
    <row r="98" spans="2:20" s="215" customFormat="1" x14ac:dyDescent="0.25">
      <c r="B98" s="149"/>
      <c r="C98" s="149"/>
      <c r="D98" s="149"/>
      <c r="E98" s="149"/>
      <c r="F98" s="149"/>
      <c r="G98" s="149"/>
      <c r="H98" s="149"/>
      <c r="I98" s="149"/>
      <c r="J98" s="149"/>
      <c r="K98" s="149"/>
      <c r="L98" s="149"/>
      <c r="N98" s="149"/>
      <c r="P98" s="149"/>
      <c r="Q98" s="218"/>
      <c r="R98" s="149"/>
      <c r="S98" s="149"/>
      <c r="T98" s="149"/>
    </row>
    <row r="99" spans="2:20" s="215" customFormat="1" x14ac:dyDescent="0.25">
      <c r="B99" s="149"/>
      <c r="C99" s="149"/>
      <c r="D99" s="149"/>
      <c r="E99" s="149"/>
      <c r="F99" s="149"/>
      <c r="G99" s="149"/>
      <c r="H99" s="149"/>
      <c r="I99" s="149"/>
      <c r="J99" s="149"/>
      <c r="K99" s="149"/>
      <c r="L99" s="149"/>
      <c r="N99" s="149"/>
      <c r="P99" s="149"/>
      <c r="Q99" s="218"/>
      <c r="R99" s="149"/>
      <c r="S99" s="149"/>
      <c r="T99" s="149"/>
    </row>
    <row r="100" spans="2:20" s="215" customFormat="1" x14ac:dyDescent="0.25">
      <c r="B100" s="149"/>
      <c r="C100" s="149"/>
      <c r="D100" s="149"/>
      <c r="E100" s="149"/>
      <c r="F100" s="149"/>
      <c r="G100" s="149"/>
      <c r="H100" s="149"/>
      <c r="I100" s="149"/>
      <c r="J100" s="149"/>
      <c r="K100" s="149"/>
      <c r="L100" s="149"/>
      <c r="N100" s="149"/>
      <c r="P100" s="149"/>
      <c r="Q100" s="218"/>
      <c r="R100" s="149"/>
      <c r="S100" s="149"/>
      <c r="T100" s="149"/>
    </row>
    <row r="101" spans="2:20" s="215" customFormat="1" x14ac:dyDescent="0.25">
      <c r="B101" s="149"/>
      <c r="C101" s="149"/>
      <c r="D101" s="149"/>
      <c r="E101" s="149"/>
      <c r="F101" s="149"/>
      <c r="G101" s="149"/>
      <c r="H101" s="149"/>
      <c r="I101" s="149"/>
      <c r="J101" s="149"/>
      <c r="K101" s="149"/>
      <c r="L101" s="149"/>
      <c r="N101" s="149"/>
      <c r="P101" s="149"/>
      <c r="Q101" s="218"/>
      <c r="R101" s="149"/>
      <c r="S101" s="149"/>
      <c r="T101" s="149"/>
    </row>
    <row r="102" spans="2:20" s="215" customFormat="1" x14ac:dyDescent="0.25">
      <c r="B102" s="149"/>
      <c r="C102" s="149"/>
      <c r="D102" s="149"/>
      <c r="E102" s="149"/>
      <c r="F102" s="149"/>
      <c r="G102" s="149"/>
      <c r="H102" s="149"/>
      <c r="I102" s="149"/>
      <c r="J102" s="149"/>
      <c r="K102" s="149"/>
      <c r="L102" s="149"/>
      <c r="N102" s="149"/>
      <c r="P102" s="149"/>
      <c r="Q102" s="218"/>
      <c r="R102" s="149"/>
      <c r="S102" s="149"/>
      <c r="T102" s="149"/>
    </row>
    <row r="103" spans="2:20" s="215" customFormat="1" x14ac:dyDescent="0.25">
      <c r="B103" s="149"/>
      <c r="C103" s="149"/>
      <c r="D103" s="149"/>
      <c r="E103" s="149"/>
      <c r="F103" s="149"/>
      <c r="G103" s="149"/>
      <c r="H103" s="149"/>
      <c r="I103" s="149"/>
      <c r="J103" s="149"/>
      <c r="K103" s="149"/>
      <c r="L103" s="149"/>
      <c r="N103" s="149"/>
      <c r="P103" s="149"/>
      <c r="Q103" s="218"/>
      <c r="R103" s="149"/>
      <c r="S103" s="149"/>
      <c r="T103" s="149"/>
    </row>
    <row r="104" spans="2:20" s="215" customFormat="1" x14ac:dyDescent="0.25">
      <c r="B104" s="149"/>
      <c r="C104" s="149"/>
      <c r="D104" s="149"/>
      <c r="E104" s="149"/>
      <c r="F104" s="149"/>
      <c r="G104" s="149"/>
      <c r="H104" s="149"/>
      <c r="I104" s="149"/>
      <c r="J104" s="149"/>
      <c r="K104" s="149"/>
      <c r="L104" s="149"/>
      <c r="N104" s="149"/>
      <c r="P104" s="149"/>
      <c r="Q104" s="218"/>
      <c r="R104" s="149"/>
      <c r="S104" s="149"/>
      <c r="T104" s="149"/>
    </row>
    <row r="105" spans="2:20" s="215" customFormat="1" x14ac:dyDescent="0.25">
      <c r="B105" s="149"/>
      <c r="C105" s="149"/>
      <c r="D105" s="149"/>
      <c r="E105" s="149"/>
      <c r="F105" s="149"/>
      <c r="G105" s="149"/>
      <c r="H105" s="149"/>
      <c r="I105" s="149"/>
      <c r="J105" s="149"/>
      <c r="K105" s="149"/>
      <c r="L105" s="149"/>
      <c r="N105" s="149"/>
      <c r="P105" s="149"/>
      <c r="Q105" s="218"/>
      <c r="R105" s="149"/>
      <c r="S105" s="149"/>
      <c r="T105" s="149"/>
    </row>
    <row r="106" spans="2:20" s="215" customFormat="1" x14ac:dyDescent="0.25">
      <c r="B106" s="149"/>
      <c r="C106" s="149"/>
      <c r="D106" s="149"/>
      <c r="E106" s="149"/>
      <c r="F106" s="149"/>
      <c r="G106" s="149"/>
      <c r="H106" s="149"/>
      <c r="I106" s="149"/>
      <c r="J106" s="149"/>
      <c r="K106" s="149"/>
      <c r="L106" s="149"/>
      <c r="N106" s="149"/>
      <c r="P106" s="149"/>
      <c r="Q106" s="218"/>
      <c r="R106" s="149"/>
      <c r="S106" s="149"/>
      <c r="T106" s="149"/>
    </row>
    <row r="107" spans="2:20" s="215" customFormat="1" x14ac:dyDescent="0.25">
      <c r="B107" s="149"/>
      <c r="C107" s="149"/>
      <c r="D107" s="149"/>
      <c r="E107" s="149"/>
      <c r="F107" s="149"/>
      <c r="G107" s="149"/>
      <c r="H107" s="149"/>
      <c r="I107" s="149"/>
      <c r="J107" s="149"/>
      <c r="K107" s="149"/>
      <c r="L107" s="149"/>
      <c r="N107" s="149"/>
      <c r="P107" s="149"/>
      <c r="Q107" s="218"/>
      <c r="R107" s="149"/>
      <c r="S107" s="149"/>
      <c r="T107" s="149"/>
    </row>
    <row r="108" spans="2:20" s="215" customFormat="1" x14ac:dyDescent="0.25">
      <c r="B108" s="149"/>
      <c r="C108" s="149"/>
      <c r="D108" s="149"/>
      <c r="E108" s="149"/>
      <c r="F108" s="149"/>
      <c r="G108" s="149"/>
      <c r="H108" s="149"/>
      <c r="I108" s="149"/>
      <c r="J108" s="149"/>
      <c r="K108" s="149"/>
      <c r="L108" s="149"/>
      <c r="N108" s="149"/>
      <c r="P108" s="149"/>
      <c r="Q108" s="218"/>
      <c r="R108" s="149"/>
      <c r="S108" s="149"/>
      <c r="T108" s="149"/>
    </row>
    <row r="109" spans="2:20" s="215" customFormat="1" x14ac:dyDescent="0.25">
      <c r="B109" s="149"/>
      <c r="C109" s="149"/>
      <c r="D109" s="149"/>
      <c r="E109" s="149"/>
      <c r="F109" s="149"/>
      <c r="G109" s="149"/>
      <c r="H109" s="149"/>
      <c r="I109" s="149"/>
      <c r="J109" s="149"/>
      <c r="K109" s="149"/>
      <c r="L109" s="149"/>
      <c r="N109" s="149"/>
      <c r="P109" s="149"/>
      <c r="Q109" s="218"/>
      <c r="R109" s="149"/>
      <c r="S109" s="149"/>
      <c r="T109" s="149"/>
    </row>
    <row r="110" spans="2:20" s="215" customFormat="1" x14ac:dyDescent="0.25">
      <c r="B110" s="149"/>
      <c r="C110" s="149"/>
      <c r="D110" s="149"/>
      <c r="E110" s="149"/>
      <c r="F110" s="149"/>
      <c r="G110" s="149"/>
      <c r="H110" s="149"/>
      <c r="I110" s="149"/>
      <c r="J110" s="149"/>
      <c r="K110" s="149"/>
      <c r="L110" s="149"/>
      <c r="N110" s="149"/>
      <c r="P110" s="149"/>
      <c r="Q110" s="218"/>
      <c r="R110" s="149"/>
      <c r="S110" s="149"/>
      <c r="T110" s="149"/>
    </row>
    <row r="111" spans="2:20" s="215" customFormat="1" x14ac:dyDescent="0.25">
      <c r="B111" s="149"/>
      <c r="C111" s="149"/>
      <c r="D111" s="149"/>
      <c r="E111" s="149"/>
      <c r="F111" s="149"/>
      <c r="G111" s="149"/>
      <c r="H111" s="149"/>
      <c r="I111" s="149"/>
      <c r="J111" s="149"/>
      <c r="K111" s="149"/>
      <c r="L111" s="149"/>
      <c r="N111" s="149"/>
      <c r="P111" s="149"/>
      <c r="Q111" s="218"/>
      <c r="R111" s="149"/>
      <c r="S111" s="149"/>
      <c r="T111" s="149"/>
    </row>
    <row r="112" spans="2:20" s="215" customFormat="1" x14ac:dyDescent="0.25">
      <c r="B112" s="149"/>
      <c r="C112" s="149"/>
      <c r="D112" s="149"/>
      <c r="E112" s="149"/>
      <c r="F112" s="149"/>
      <c r="G112" s="149"/>
      <c r="H112" s="149"/>
      <c r="I112" s="149"/>
      <c r="J112" s="149"/>
      <c r="K112" s="149"/>
      <c r="L112" s="149"/>
      <c r="N112" s="149"/>
      <c r="P112" s="149"/>
      <c r="Q112" s="218"/>
      <c r="R112" s="149"/>
      <c r="S112" s="149"/>
      <c r="T112" s="149"/>
    </row>
    <row r="113" spans="2:20" s="215" customFormat="1" x14ac:dyDescent="0.25">
      <c r="B113" s="149"/>
      <c r="C113" s="149"/>
      <c r="D113" s="149"/>
      <c r="E113" s="149"/>
      <c r="F113" s="149"/>
      <c r="G113" s="149"/>
      <c r="H113" s="149"/>
      <c r="I113" s="149"/>
      <c r="J113" s="149"/>
      <c r="K113" s="149"/>
      <c r="L113" s="149"/>
      <c r="N113" s="149"/>
      <c r="P113" s="149"/>
      <c r="Q113" s="218"/>
      <c r="R113" s="149"/>
      <c r="S113" s="149"/>
      <c r="T113" s="149"/>
    </row>
    <row r="114" spans="2:20" s="215" customFormat="1" x14ac:dyDescent="0.25">
      <c r="B114" s="149"/>
      <c r="C114" s="149"/>
      <c r="D114" s="149"/>
      <c r="E114" s="149"/>
      <c r="F114" s="149"/>
      <c r="G114" s="149"/>
      <c r="H114" s="149"/>
      <c r="I114" s="149"/>
      <c r="J114" s="149"/>
      <c r="K114" s="149"/>
      <c r="L114" s="149"/>
      <c r="N114" s="149"/>
      <c r="P114" s="149"/>
      <c r="Q114" s="218"/>
      <c r="R114" s="149"/>
      <c r="S114" s="149"/>
      <c r="T114" s="149"/>
    </row>
    <row r="115" spans="2:20" s="215" customFormat="1" x14ac:dyDescent="0.25">
      <c r="B115" s="149"/>
      <c r="C115" s="149"/>
      <c r="D115" s="149"/>
      <c r="E115" s="149"/>
      <c r="F115" s="149"/>
      <c r="G115" s="149"/>
      <c r="H115" s="149"/>
      <c r="I115" s="149"/>
      <c r="J115" s="149"/>
      <c r="K115" s="149"/>
      <c r="L115" s="149"/>
      <c r="N115" s="149"/>
      <c r="P115" s="149"/>
      <c r="Q115" s="218"/>
      <c r="R115" s="149"/>
      <c r="S115" s="149"/>
      <c r="T115" s="149"/>
    </row>
    <row r="116" spans="2:20" s="215" customFormat="1" x14ac:dyDescent="0.25">
      <c r="B116" s="149"/>
      <c r="C116" s="149"/>
      <c r="D116" s="149"/>
      <c r="E116" s="149"/>
      <c r="F116" s="149"/>
      <c r="G116" s="149"/>
      <c r="H116" s="149"/>
      <c r="I116" s="149"/>
      <c r="J116" s="149"/>
      <c r="K116" s="149"/>
      <c r="L116" s="149"/>
      <c r="N116" s="149"/>
      <c r="P116" s="149"/>
      <c r="Q116" s="218"/>
      <c r="R116" s="149"/>
      <c r="S116" s="149"/>
      <c r="T116" s="149"/>
    </row>
    <row r="117" spans="2:20" s="215" customFormat="1" x14ac:dyDescent="0.25">
      <c r="B117" s="149"/>
      <c r="C117" s="149"/>
      <c r="D117" s="149"/>
      <c r="E117" s="149"/>
      <c r="F117" s="149"/>
      <c r="G117" s="149"/>
      <c r="H117" s="149"/>
      <c r="I117" s="149"/>
      <c r="J117" s="149"/>
      <c r="K117" s="149"/>
      <c r="L117" s="149"/>
      <c r="N117" s="149"/>
      <c r="P117" s="149"/>
      <c r="Q117" s="218"/>
      <c r="R117" s="149"/>
      <c r="S117" s="149"/>
      <c r="T117" s="149"/>
    </row>
    <row r="118" spans="2:20" s="215" customFormat="1" x14ac:dyDescent="0.25">
      <c r="B118" s="149"/>
      <c r="C118" s="149"/>
      <c r="D118" s="149"/>
      <c r="E118" s="149"/>
      <c r="F118" s="149"/>
      <c r="G118" s="149"/>
      <c r="H118" s="149"/>
      <c r="I118" s="149"/>
      <c r="J118" s="149"/>
      <c r="K118" s="149"/>
      <c r="L118" s="149"/>
      <c r="N118" s="149"/>
      <c r="P118" s="149"/>
      <c r="Q118" s="218"/>
      <c r="R118" s="149"/>
      <c r="S118" s="149"/>
      <c r="T118" s="149"/>
    </row>
    <row r="119" spans="2:20" s="215" customFormat="1" x14ac:dyDescent="0.25">
      <c r="B119" s="149"/>
      <c r="C119" s="149"/>
      <c r="D119" s="149"/>
      <c r="E119" s="149"/>
      <c r="F119" s="149"/>
      <c r="G119" s="149"/>
      <c r="H119" s="149"/>
      <c r="I119" s="149"/>
      <c r="J119" s="149"/>
      <c r="K119" s="149"/>
      <c r="L119" s="149"/>
      <c r="N119" s="149"/>
      <c r="P119" s="149"/>
      <c r="Q119" s="218"/>
      <c r="R119" s="149"/>
      <c r="S119" s="149"/>
      <c r="T119" s="149"/>
    </row>
    <row r="120" spans="2:20" s="215" customFormat="1" x14ac:dyDescent="0.25">
      <c r="B120" s="149"/>
      <c r="C120" s="149"/>
      <c r="D120" s="149"/>
      <c r="E120" s="149"/>
      <c r="F120" s="149"/>
      <c r="G120" s="149"/>
      <c r="H120" s="149"/>
      <c r="I120" s="149"/>
      <c r="J120" s="149"/>
      <c r="K120" s="149"/>
      <c r="L120" s="149"/>
      <c r="N120" s="149"/>
      <c r="P120" s="149"/>
      <c r="Q120" s="218"/>
      <c r="R120" s="149"/>
      <c r="S120" s="149"/>
      <c r="T120" s="149"/>
    </row>
    <row r="121" spans="2:20" s="215" customFormat="1" x14ac:dyDescent="0.25">
      <c r="B121" s="149"/>
      <c r="C121" s="149"/>
      <c r="D121" s="149"/>
      <c r="E121" s="149"/>
      <c r="F121" s="149"/>
      <c r="G121" s="149"/>
      <c r="H121" s="149"/>
      <c r="I121" s="149"/>
      <c r="J121" s="149"/>
      <c r="K121" s="149"/>
      <c r="L121" s="149"/>
      <c r="N121" s="149"/>
      <c r="P121" s="149"/>
      <c r="Q121" s="218"/>
      <c r="R121" s="149"/>
      <c r="S121" s="149"/>
      <c r="T121" s="149"/>
    </row>
    <row r="122" spans="2:20" s="215" customFormat="1" x14ac:dyDescent="0.25">
      <c r="B122" s="149"/>
      <c r="C122" s="149"/>
      <c r="D122" s="149"/>
      <c r="E122" s="149"/>
      <c r="F122" s="149"/>
      <c r="G122" s="149"/>
      <c r="H122" s="149"/>
      <c r="I122" s="149"/>
      <c r="J122" s="149"/>
      <c r="K122" s="149"/>
      <c r="L122" s="149"/>
      <c r="N122" s="149"/>
      <c r="P122" s="149"/>
      <c r="Q122" s="218"/>
      <c r="R122" s="149"/>
      <c r="S122" s="149"/>
      <c r="T122" s="149"/>
    </row>
    <row r="123" spans="2:20" s="215" customFormat="1" x14ac:dyDescent="0.25">
      <c r="B123" s="149"/>
      <c r="C123" s="149"/>
      <c r="D123" s="149"/>
      <c r="E123" s="149"/>
      <c r="F123" s="149"/>
      <c r="G123" s="149"/>
      <c r="H123" s="149"/>
      <c r="I123" s="149"/>
      <c r="J123" s="149"/>
      <c r="K123" s="149"/>
      <c r="L123" s="149"/>
      <c r="N123" s="149"/>
      <c r="P123" s="149"/>
      <c r="Q123" s="218"/>
      <c r="R123" s="149"/>
      <c r="S123" s="149"/>
      <c r="T123" s="149"/>
    </row>
    <row r="124" spans="2:20" s="215" customFormat="1" x14ac:dyDescent="0.25">
      <c r="B124" s="149"/>
      <c r="C124" s="149"/>
      <c r="D124" s="149"/>
      <c r="E124" s="149"/>
      <c r="F124" s="149"/>
      <c r="G124" s="149"/>
      <c r="H124" s="149"/>
      <c r="I124" s="149"/>
      <c r="J124" s="149"/>
      <c r="K124" s="149"/>
      <c r="L124" s="149"/>
      <c r="N124" s="149"/>
      <c r="P124" s="149"/>
      <c r="Q124" s="218"/>
      <c r="R124" s="149"/>
      <c r="S124" s="149"/>
      <c r="T124" s="149"/>
    </row>
    <row r="125" spans="2:20" s="215" customFormat="1" x14ac:dyDescent="0.25">
      <c r="B125" s="149"/>
      <c r="C125" s="149"/>
      <c r="D125" s="149"/>
      <c r="E125" s="149"/>
      <c r="F125" s="149"/>
      <c r="G125" s="149"/>
      <c r="H125" s="149"/>
      <c r="I125" s="149"/>
      <c r="J125" s="149"/>
      <c r="K125" s="149"/>
      <c r="L125" s="149"/>
      <c r="N125" s="149"/>
      <c r="P125" s="149"/>
      <c r="Q125" s="218"/>
      <c r="R125" s="149"/>
      <c r="S125" s="149"/>
      <c r="T125" s="149"/>
    </row>
    <row r="126" spans="2:20" s="215" customFormat="1" x14ac:dyDescent="0.25">
      <c r="B126" s="149"/>
      <c r="C126" s="149"/>
      <c r="D126" s="149"/>
      <c r="E126" s="149"/>
      <c r="F126" s="149"/>
      <c r="G126" s="149"/>
      <c r="H126" s="149"/>
      <c r="I126" s="149"/>
      <c r="J126" s="149"/>
      <c r="K126" s="149"/>
      <c r="L126" s="149"/>
      <c r="N126" s="149"/>
      <c r="P126" s="149"/>
      <c r="Q126" s="218"/>
      <c r="R126" s="149"/>
      <c r="S126" s="149"/>
      <c r="T126" s="149"/>
    </row>
    <row r="127" spans="2:20" s="215" customFormat="1" x14ac:dyDescent="0.25">
      <c r="B127" s="149"/>
      <c r="C127" s="149"/>
      <c r="D127" s="149"/>
      <c r="E127" s="149"/>
      <c r="F127" s="149"/>
      <c r="G127" s="149"/>
      <c r="H127" s="149"/>
      <c r="I127" s="149"/>
      <c r="J127" s="149"/>
      <c r="K127" s="149"/>
      <c r="L127" s="149"/>
      <c r="N127" s="149"/>
      <c r="P127" s="149"/>
      <c r="Q127" s="218"/>
      <c r="R127" s="149"/>
      <c r="S127" s="149"/>
      <c r="T127" s="149"/>
    </row>
    <row r="128" spans="2:20" s="215" customFormat="1" x14ac:dyDescent="0.25">
      <c r="B128" s="149"/>
      <c r="C128" s="149"/>
      <c r="D128" s="149"/>
      <c r="E128" s="149"/>
      <c r="F128" s="149"/>
      <c r="G128" s="149"/>
      <c r="H128" s="149"/>
      <c r="I128" s="149"/>
      <c r="J128" s="149"/>
      <c r="K128" s="149"/>
      <c r="L128" s="149"/>
      <c r="N128" s="149"/>
      <c r="P128" s="149"/>
      <c r="Q128" s="218"/>
      <c r="R128" s="149"/>
      <c r="S128" s="149"/>
      <c r="T128" s="149"/>
    </row>
    <row r="129" spans="2:20" s="215" customFormat="1" x14ac:dyDescent="0.25">
      <c r="B129" s="149"/>
      <c r="C129" s="149"/>
      <c r="D129" s="149"/>
      <c r="E129" s="149"/>
      <c r="F129" s="149"/>
      <c r="G129" s="149"/>
      <c r="H129" s="149"/>
      <c r="I129" s="149"/>
      <c r="J129" s="149"/>
      <c r="K129" s="149"/>
      <c r="L129" s="149"/>
      <c r="N129" s="149"/>
      <c r="P129" s="149"/>
      <c r="Q129" s="218"/>
      <c r="R129" s="149"/>
      <c r="S129" s="149"/>
      <c r="T129" s="149"/>
    </row>
    <row r="130" spans="2:20" s="215" customFormat="1" x14ac:dyDescent="0.25">
      <c r="B130" s="149"/>
      <c r="C130" s="149"/>
      <c r="D130" s="149"/>
      <c r="E130" s="149"/>
      <c r="F130" s="149"/>
      <c r="G130" s="149"/>
      <c r="H130" s="149"/>
      <c r="I130" s="149"/>
      <c r="J130" s="149"/>
      <c r="K130" s="149"/>
      <c r="L130" s="149"/>
      <c r="N130" s="149"/>
      <c r="P130" s="149"/>
      <c r="Q130" s="218"/>
      <c r="R130" s="149"/>
      <c r="S130" s="149"/>
      <c r="T130" s="149"/>
    </row>
    <row r="131" spans="2:20" s="215" customFormat="1" x14ac:dyDescent="0.25">
      <c r="B131" s="149"/>
      <c r="C131" s="149"/>
      <c r="D131" s="149"/>
      <c r="E131" s="149"/>
      <c r="F131" s="149"/>
      <c r="G131" s="149"/>
      <c r="H131" s="149"/>
      <c r="I131" s="149"/>
      <c r="J131" s="149"/>
      <c r="K131" s="149"/>
      <c r="L131" s="149"/>
      <c r="N131" s="149"/>
      <c r="P131" s="149"/>
      <c r="Q131" s="218"/>
      <c r="R131" s="149"/>
      <c r="S131" s="149"/>
      <c r="T131" s="149"/>
    </row>
    <row r="132" spans="2:20" s="215" customFormat="1" x14ac:dyDescent="0.25">
      <c r="B132" s="149"/>
      <c r="C132" s="149"/>
      <c r="D132" s="149"/>
      <c r="E132" s="149"/>
      <c r="F132" s="149"/>
      <c r="G132" s="149"/>
      <c r="H132" s="149"/>
      <c r="I132" s="149"/>
      <c r="J132" s="149"/>
      <c r="K132" s="149"/>
      <c r="L132" s="149"/>
      <c r="N132" s="149"/>
      <c r="P132" s="149"/>
      <c r="Q132" s="218"/>
      <c r="R132" s="149"/>
      <c r="S132" s="149"/>
      <c r="T132" s="149"/>
    </row>
    <row r="133" spans="2:20" s="215" customFormat="1" x14ac:dyDescent="0.25">
      <c r="B133" s="149"/>
      <c r="C133" s="149"/>
      <c r="D133" s="149"/>
      <c r="E133" s="149"/>
      <c r="F133" s="149"/>
      <c r="G133" s="149"/>
      <c r="H133" s="149"/>
      <c r="I133" s="149"/>
      <c r="J133" s="149"/>
      <c r="K133" s="149"/>
      <c r="L133" s="149"/>
      <c r="N133" s="149"/>
      <c r="P133" s="149"/>
      <c r="Q133" s="218"/>
      <c r="R133" s="149"/>
      <c r="S133" s="149"/>
      <c r="T133" s="149"/>
    </row>
    <row r="134" spans="2:20" s="215" customFormat="1" x14ac:dyDescent="0.25">
      <c r="B134" s="149"/>
      <c r="C134" s="149"/>
      <c r="D134" s="149"/>
      <c r="E134" s="149"/>
      <c r="F134" s="149"/>
      <c r="G134" s="149"/>
      <c r="H134" s="149"/>
      <c r="I134" s="149"/>
      <c r="J134" s="149"/>
      <c r="K134" s="149"/>
      <c r="L134" s="149"/>
      <c r="N134" s="149"/>
      <c r="P134" s="149"/>
      <c r="Q134" s="218"/>
      <c r="R134" s="149"/>
      <c r="S134" s="149"/>
      <c r="T134" s="149"/>
    </row>
    <row r="135" spans="2:20" s="215" customFormat="1" x14ac:dyDescent="0.25">
      <c r="B135" s="149"/>
      <c r="C135" s="149"/>
      <c r="D135" s="149"/>
      <c r="E135" s="149"/>
      <c r="F135" s="149"/>
      <c r="G135" s="149"/>
      <c r="H135" s="149"/>
      <c r="I135" s="149"/>
      <c r="J135" s="149"/>
      <c r="K135" s="149"/>
      <c r="L135" s="149"/>
      <c r="N135" s="149"/>
      <c r="P135" s="149"/>
      <c r="Q135" s="218"/>
      <c r="R135" s="149"/>
      <c r="S135" s="149"/>
      <c r="T135" s="149"/>
    </row>
    <row r="136" spans="2:20" s="215" customFormat="1" x14ac:dyDescent="0.25">
      <c r="B136" s="149"/>
      <c r="C136" s="149"/>
      <c r="D136" s="149"/>
      <c r="E136" s="149"/>
      <c r="F136" s="149"/>
      <c r="G136" s="149"/>
      <c r="H136" s="149"/>
      <c r="I136" s="149"/>
      <c r="J136" s="149"/>
      <c r="K136" s="149"/>
      <c r="L136" s="149"/>
      <c r="N136" s="149"/>
      <c r="P136" s="149"/>
      <c r="Q136" s="218"/>
      <c r="R136" s="149"/>
      <c r="S136" s="149"/>
      <c r="T136" s="149"/>
    </row>
    <row r="137" spans="2:20" s="215" customFormat="1" x14ac:dyDescent="0.25">
      <c r="B137" s="149"/>
      <c r="C137" s="149"/>
      <c r="D137" s="149"/>
      <c r="E137" s="149"/>
      <c r="F137" s="149"/>
      <c r="G137" s="149"/>
      <c r="H137" s="149"/>
      <c r="I137" s="149"/>
      <c r="J137" s="149"/>
      <c r="K137" s="149"/>
      <c r="L137" s="149"/>
      <c r="N137" s="149"/>
      <c r="P137" s="149"/>
      <c r="Q137" s="218"/>
      <c r="R137" s="149"/>
      <c r="S137" s="149"/>
      <c r="T137" s="14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7"/>
  <sheetViews>
    <sheetView showGridLines="0" view="pageBreakPreview" zoomScale="85" zoomScaleNormal="100" zoomScaleSheetLayoutView="85" workbookViewId="0">
      <selection activeCell="F5" sqref="F5"/>
    </sheetView>
  </sheetViews>
  <sheetFormatPr defaultColWidth="9.140625" defaultRowHeight="12.75" x14ac:dyDescent="0.2"/>
  <cols>
    <col min="1" max="4" width="26.28515625" style="23" customWidth="1"/>
    <col min="5" max="6" width="17.7109375" style="23" customWidth="1"/>
    <col min="7" max="7" width="14.85546875" style="23" customWidth="1"/>
    <col min="8" max="16384" width="9.140625" style="23"/>
  </cols>
  <sheetData>
    <row r="1" spans="1:11" ht="21" customHeight="1" x14ac:dyDescent="0.25">
      <c r="A1" s="21" t="s">
        <v>25</v>
      </c>
      <c r="B1" s="55"/>
      <c r="D1" s="50"/>
      <c r="E1" s="50"/>
      <c r="F1" s="56"/>
      <c r="G1" s="57"/>
    </row>
    <row r="2" spans="1:11" ht="18" customHeight="1" x14ac:dyDescent="0.25">
      <c r="A2" s="58" t="s">
        <v>29</v>
      </c>
      <c r="B2" s="59" t="str">
        <f>'Tabela II'!B2</f>
        <v>1.1.2024.-31.12.2024.</v>
      </c>
      <c r="C2" s="60"/>
      <c r="D2" s="50"/>
      <c r="E2" s="50"/>
      <c r="F2" s="37"/>
      <c r="G2" s="51"/>
      <c r="H2" s="51"/>
      <c r="I2" s="61"/>
      <c r="J2" s="36"/>
      <c r="K2" s="36"/>
    </row>
    <row r="3" spans="1:11" ht="20.25" customHeight="1" x14ac:dyDescent="0.25">
      <c r="A3" s="49" t="s">
        <v>121</v>
      </c>
      <c r="B3" s="62"/>
      <c r="C3" s="62"/>
      <c r="D3" s="62"/>
      <c r="E3" s="62"/>
      <c r="F3" s="63"/>
    </row>
    <row r="4" spans="1:11" ht="21" customHeight="1" thickBot="1" x14ac:dyDescent="0.3">
      <c r="A4" s="49" t="s">
        <v>122</v>
      </c>
      <c r="B4" s="62"/>
      <c r="C4" s="62"/>
      <c r="D4" s="62"/>
      <c r="E4" s="62"/>
      <c r="F4" s="63"/>
    </row>
    <row r="5" spans="1:11" ht="40.5" customHeight="1" x14ac:dyDescent="0.2">
      <c r="A5" s="183" t="s">
        <v>43</v>
      </c>
      <c r="B5" s="54" t="s">
        <v>44</v>
      </c>
      <c r="C5" s="54" t="s">
        <v>45</v>
      </c>
      <c r="D5" s="181" t="s">
        <v>9</v>
      </c>
      <c r="E5" s="64"/>
      <c r="F5" s="65"/>
      <c r="G5" s="66"/>
    </row>
    <row r="6" spans="1:11" ht="15" customHeight="1" thickBot="1" x14ac:dyDescent="0.25">
      <c r="A6" s="67" t="s">
        <v>0</v>
      </c>
      <c r="B6" s="52" t="s">
        <v>1</v>
      </c>
      <c r="C6" s="53" t="s">
        <v>2</v>
      </c>
      <c r="D6" s="68" t="s">
        <v>32</v>
      </c>
      <c r="E6" s="64"/>
      <c r="F6" s="65"/>
      <c r="G6" s="66"/>
    </row>
    <row r="7" spans="1:11" ht="22.5" customHeight="1" thickBot="1" x14ac:dyDescent="0.25">
      <c r="A7" s="69"/>
      <c r="B7" s="70"/>
      <c r="C7" s="70"/>
      <c r="D7" s="71" t="str">
        <f>IF(SUM(A7:C7)=0," ",SUM(A7:C7))</f>
        <v xml:space="preserve"> </v>
      </c>
      <c r="E7" s="72"/>
      <c r="F7" s="72"/>
      <c r="G7" s="72"/>
    </row>
    <row r="8" spans="1:11" s="46" customFormat="1" ht="24.75" customHeight="1" thickBot="1" x14ac:dyDescent="0.3">
      <c r="A8" s="49" t="s">
        <v>123</v>
      </c>
      <c r="B8" s="73"/>
      <c r="C8" s="73"/>
      <c r="D8" s="73"/>
      <c r="E8" s="73"/>
      <c r="F8" s="73"/>
    </row>
    <row r="9" spans="1:11" ht="23.25" customHeight="1" x14ac:dyDescent="0.2">
      <c r="A9" s="694" t="s">
        <v>46</v>
      </c>
      <c r="B9" s="698" t="s">
        <v>47</v>
      </c>
      <c r="C9" s="699"/>
      <c r="D9" s="699"/>
      <c r="E9" s="692" t="s">
        <v>9</v>
      </c>
    </row>
    <row r="10" spans="1:11" s="41" customFormat="1" ht="40.5" customHeight="1" x14ac:dyDescent="0.2">
      <c r="A10" s="695"/>
      <c r="B10" s="47" t="s">
        <v>48</v>
      </c>
      <c r="C10" s="47" t="s">
        <v>49</v>
      </c>
      <c r="D10" s="47" t="s">
        <v>50</v>
      </c>
      <c r="E10" s="693"/>
    </row>
    <row r="11" spans="1:11" ht="15" customHeight="1" thickBot="1" x14ac:dyDescent="0.25">
      <c r="A11" s="696"/>
      <c r="B11" s="52" t="s">
        <v>0</v>
      </c>
      <c r="C11" s="52" t="s">
        <v>1</v>
      </c>
      <c r="D11" s="53" t="s">
        <v>2</v>
      </c>
      <c r="E11" s="68" t="s">
        <v>32</v>
      </c>
      <c r="G11" s="66"/>
    </row>
    <row r="12" spans="1:11" ht="30" customHeight="1" x14ac:dyDescent="0.2">
      <c r="A12" s="74" t="s">
        <v>51</v>
      </c>
      <c r="B12" s="75"/>
      <c r="C12" s="76"/>
      <c r="D12" s="76"/>
      <c r="E12" s="77" t="str">
        <f t="shared" ref="E12:E18" si="0">IF(SUM(B12:D12)=0," ",SUM(B12:D12))</f>
        <v xml:space="preserve"> </v>
      </c>
    </row>
    <row r="13" spans="1:11" ht="30" customHeight="1" x14ac:dyDescent="0.2">
      <c r="A13" s="78" t="s">
        <v>52</v>
      </c>
      <c r="B13" s="79"/>
      <c r="C13" s="80"/>
      <c r="D13" s="80"/>
      <c r="E13" s="81" t="str">
        <f t="shared" si="0"/>
        <v xml:space="preserve"> </v>
      </c>
    </row>
    <row r="14" spans="1:11" ht="30" customHeight="1" x14ac:dyDescent="0.2">
      <c r="A14" s="78" t="s">
        <v>53</v>
      </c>
      <c r="B14" s="79"/>
      <c r="C14" s="80"/>
      <c r="D14" s="80"/>
      <c r="E14" s="81" t="str">
        <f t="shared" si="0"/>
        <v xml:space="preserve"> </v>
      </c>
    </row>
    <row r="15" spans="1:11" ht="30" customHeight="1" x14ac:dyDescent="0.2">
      <c r="A15" s="78" t="s">
        <v>54</v>
      </c>
      <c r="B15" s="79"/>
      <c r="C15" s="80"/>
      <c r="D15" s="80"/>
      <c r="E15" s="81" t="str">
        <f t="shared" si="0"/>
        <v xml:space="preserve"> </v>
      </c>
    </row>
    <row r="16" spans="1:11" ht="30" customHeight="1" x14ac:dyDescent="0.2">
      <c r="A16" s="78" t="s">
        <v>55</v>
      </c>
      <c r="B16" s="79"/>
      <c r="C16" s="80"/>
      <c r="D16" s="80"/>
      <c r="E16" s="81" t="str">
        <f t="shared" si="0"/>
        <v xml:space="preserve"> </v>
      </c>
    </row>
    <row r="17" spans="1:6" s="41" customFormat="1" ht="40.5" customHeight="1" x14ac:dyDescent="0.2">
      <c r="A17" s="78" t="s">
        <v>56</v>
      </c>
      <c r="B17" s="79"/>
      <c r="C17" s="80"/>
      <c r="D17" s="80"/>
      <c r="E17" s="81" t="str">
        <f t="shared" si="0"/>
        <v xml:space="preserve"> </v>
      </c>
    </row>
    <row r="18" spans="1:6" s="41" customFormat="1" ht="30" customHeight="1" thickBot="1" x14ac:dyDescent="0.25">
      <c r="A18" s="82" t="s">
        <v>34</v>
      </c>
      <c r="B18" s="83"/>
      <c r="C18" s="84"/>
      <c r="D18" s="84"/>
      <c r="E18" s="85" t="str">
        <f t="shared" si="0"/>
        <v xml:space="preserve"> </v>
      </c>
    </row>
    <row r="19" spans="1:6" s="88" customFormat="1" ht="24.75" customHeight="1" thickBot="1" x14ac:dyDescent="0.25">
      <c r="A19" s="86" t="s">
        <v>124</v>
      </c>
      <c r="B19" s="87"/>
      <c r="C19" s="87"/>
      <c r="D19" s="87"/>
      <c r="E19" s="87"/>
      <c r="F19" s="87"/>
    </row>
    <row r="20" spans="1:6" s="88" customFormat="1" ht="36" customHeight="1" x14ac:dyDescent="0.2">
      <c r="A20" s="694" t="s">
        <v>46</v>
      </c>
      <c r="B20" s="697" t="s">
        <v>57</v>
      </c>
      <c r="C20" s="697"/>
      <c r="D20" s="697"/>
      <c r="E20" s="697"/>
      <c r="F20" s="692"/>
    </row>
    <row r="21" spans="1:6" s="88" customFormat="1" ht="38.25" customHeight="1" x14ac:dyDescent="0.2">
      <c r="A21" s="695"/>
      <c r="B21" s="89" t="s">
        <v>58</v>
      </c>
      <c r="C21" s="89" t="s">
        <v>59</v>
      </c>
      <c r="D21" s="89" t="s">
        <v>60</v>
      </c>
      <c r="E21" s="89" t="s">
        <v>34</v>
      </c>
      <c r="F21" s="182" t="s">
        <v>9</v>
      </c>
    </row>
    <row r="22" spans="1:6" s="88" customFormat="1" ht="15" customHeight="1" thickBot="1" x14ac:dyDescent="0.25">
      <c r="A22" s="696"/>
      <c r="B22" s="90" t="s">
        <v>0</v>
      </c>
      <c r="C22" s="90" t="s">
        <v>1</v>
      </c>
      <c r="D22" s="90" t="s">
        <v>2</v>
      </c>
      <c r="E22" s="91" t="s">
        <v>7</v>
      </c>
      <c r="F22" s="92" t="s">
        <v>61</v>
      </c>
    </row>
    <row r="23" spans="1:6" s="88" customFormat="1" ht="30" customHeight="1" thickBot="1" x14ac:dyDescent="0.25">
      <c r="A23" s="93" t="s">
        <v>62</v>
      </c>
      <c r="B23" s="94"/>
      <c r="C23" s="94"/>
      <c r="D23" s="94"/>
      <c r="E23" s="94"/>
      <c r="F23" s="95" t="str">
        <f>IF(SUM(B23:E23)=0," ",SUM(B23:E23))</f>
        <v xml:space="preserve"> </v>
      </c>
    </row>
    <row r="24" spans="1:6" s="46" customFormat="1" ht="24.75" customHeight="1" thickBot="1" x14ac:dyDescent="0.3">
      <c r="A24" s="48" t="s">
        <v>125</v>
      </c>
      <c r="B24" s="73"/>
      <c r="C24" s="73"/>
      <c r="D24" s="73"/>
      <c r="E24" s="73"/>
      <c r="F24" s="73"/>
    </row>
    <row r="25" spans="1:6" ht="73.5" customHeight="1" x14ac:dyDescent="0.2">
      <c r="A25" s="96" t="s">
        <v>63</v>
      </c>
      <c r="B25" s="97"/>
      <c r="C25" s="72"/>
      <c r="D25" s="72"/>
      <c r="E25" s="72"/>
      <c r="F25" s="72"/>
    </row>
    <row r="26" spans="1:6" ht="34.5" customHeight="1" thickBot="1" x14ac:dyDescent="0.25">
      <c r="A26" s="82" t="s">
        <v>64</v>
      </c>
      <c r="B26" s="98"/>
      <c r="C26" s="72"/>
      <c r="D26" s="72"/>
      <c r="E26" s="72"/>
      <c r="F26" s="72"/>
    </row>
    <row r="27" spans="1:6" ht="20.25" customHeight="1" x14ac:dyDescent="0.2"/>
    <row r="28" spans="1:6" ht="31.5" customHeight="1" x14ac:dyDescent="0.2">
      <c r="A28" s="691" t="s">
        <v>185</v>
      </c>
      <c r="B28" s="691"/>
      <c r="C28" s="691"/>
      <c r="D28" s="691"/>
      <c r="E28" s="691"/>
      <c r="F28" s="691"/>
    </row>
    <row r="29" spans="1:6" ht="13.5" customHeight="1" x14ac:dyDescent="0.2"/>
    <row r="32" spans="1:6" x14ac:dyDescent="0.2">
      <c r="B32" s="38"/>
      <c r="C32" s="38"/>
      <c r="D32" s="38"/>
      <c r="E32" s="38"/>
      <c r="F32" s="38"/>
    </row>
    <row r="33" spans="2:6" x14ac:dyDescent="0.2">
      <c r="B33" s="38"/>
      <c r="C33" s="38"/>
      <c r="D33" s="38"/>
      <c r="E33" s="38"/>
      <c r="F33" s="38"/>
    </row>
    <row r="34" spans="2:6" x14ac:dyDescent="0.2">
      <c r="B34" s="38"/>
      <c r="C34" s="38"/>
      <c r="D34" s="38"/>
      <c r="E34" s="38"/>
      <c r="F34" s="38"/>
    </row>
    <row r="35" spans="2:6" x14ac:dyDescent="0.2">
      <c r="B35" s="38"/>
      <c r="C35" s="38"/>
      <c r="D35" s="38"/>
      <c r="E35" s="38"/>
      <c r="F35" s="38"/>
    </row>
    <row r="36" spans="2:6" x14ac:dyDescent="0.2">
      <c r="B36" s="38"/>
      <c r="C36" s="38"/>
      <c r="D36" s="38"/>
      <c r="E36" s="38"/>
      <c r="F36" s="38"/>
    </row>
    <row r="37" spans="2:6" x14ac:dyDescent="0.2">
      <c r="B37" s="38"/>
      <c r="C37" s="38"/>
      <c r="D37" s="38"/>
      <c r="E37" s="38"/>
      <c r="F37" s="38"/>
    </row>
    <row r="38" spans="2:6" x14ac:dyDescent="0.2">
      <c r="B38" s="38"/>
      <c r="C38" s="38"/>
      <c r="D38" s="38"/>
      <c r="E38" s="38"/>
      <c r="F38" s="38"/>
    </row>
    <row r="39" spans="2:6" x14ac:dyDescent="0.2">
      <c r="B39" s="38"/>
      <c r="C39" s="38"/>
      <c r="D39" s="38"/>
      <c r="E39" s="38"/>
      <c r="F39" s="38"/>
    </row>
    <row r="40" spans="2:6" x14ac:dyDescent="0.2">
      <c r="B40" s="38"/>
      <c r="C40" s="38"/>
      <c r="D40" s="38"/>
      <c r="E40" s="38"/>
      <c r="F40" s="38"/>
    </row>
    <row r="41" spans="2:6" x14ac:dyDescent="0.2">
      <c r="B41" s="38"/>
      <c r="C41" s="38"/>
      <c r="D41" s="38"/>
      <c r="E41" s="38"/>
      <c r="F41" s="38"/>
    </row>
    <row r="42" spans="2:6" x14ac:dyDescent="0.2">
      <c r="B42" s="38"/>
      <c r="C42" s="38"/>
      <c r="D42" s="38"/>
      <c r="E42" s="38"/>
      <c r="F42" s="38"/>
    </row>
    <row r="43" spans="2:6" x14ac:dyDescent="0.2">
      <c r="B43" s="38"/>
      <c r="C43" s="38"/>
      <c r="D43" s="38"/>
      <c r="E43" s="38"/>
      <c r="F43" s="38"/>
    </row>
    <row r="44" spans="2:6" x14ac:dyDescent="0.2">
      <c r="B44" s="38"/>
      <c r="C44" s="38"/>
      <c r="D44" s="38"/>
      <c r="E44" s="38"/>
      <c r="F44" s="38"/>
    </row>
    <row r="45" spans="2:6" x14ac:dyDescent="0.2">
      <c r="B45" s="38"/>
      <c r="C45" s="38"/>
      <c r="D45" s="38"/>
      <c r="E45" s="38"/>
      <c r="F45" s="38"/>
    </row>
    <row r="46" spans="2:6" x14ac:dyDescent="0.2">
      <c r="B46" s="38"/>
      <c r="C46" s="38"/>
      <c r="D46" s="38"/>
      <c r="E46" s="38"/>
      <c r="F46" s="38"/>
    </row>
    <row r="47" spans="2:6" x14ac:dyDescent="0.2">
      <c r="B47" s="38"/>
      <c r="C47" s="38"/>
      <c r="D47" s="38"/>
      <c r="E47" s="38"/>
      <c r="F47" s="38"/>
    </row>
    <row r="48" spans="2:6" x14ac:dyDescent="0.2">
      <c r="B48" s="38"/>
      <c r="C48" s="38"/>
      <c r="D48" s="38"/>
      <c r="E48" s="38"/>
      <c r="F48" s="38"/>
    </row>
    <row r="49" spans="2:6" x14ac:dyDescent="0.2">
      <c r="B49" s="38"/>
      <c r="C49" s="38"/>
      <c r="D49" s="38"/>
      <c r="E49" s="38"/>
      <c r="F49" s="38"/>
    </row>
    <row r="50" spans="2:6" x14ac:dyDescent="0.2">
      <c r="B50" s="38"/>
      <c r="C50" s="38"/>
      <c r="D50" s="38"/>
      <c r="E50" s="38"/>
      <c r="F50" s="38"/>
    </row>
    <row r="51" spans="2:6" x14ac:dyDescent="0.2">
      <c r="B51" s="38"/>
      <c r="C51" s="38"/>
      <c r="D51" s="38"/>
      <c r="E51" s="38"/>
      <c r="F51" s="38"/>
    </row>
    <row r="52" spans="2:6" x14ac:dyDescent="0.2">
      <c r="B52" s="38"/>
      <c r="C52" s="38"/>
      <c r="D52" s="38"/>
      <c r="E52" s="38"/>
      <c r="F52" s="38"/>
    </row>
    <row r="53" spans="2:6" x14ac:dyDescent="0.2">
      <c r="B53" s="38"/>
      <c r="C53" s="38"/>
      <c r="D53" s="38"/>
      <c r="E53" s="38"/>
      <c r="F53" s="38"/>
    </row>
    <row r="54" spans="2:6" x14ac:dyDescent="0.2">
      <c r="B54" s="38"/>
      <c r="C54" s="38"/>
      <c r="D54" s="38"/>
      <c r="E54" s="38"/>
      <c r="F54" s="38"/>
    </row>
    <row r="55" spans="2:6" x14ac:dyDescent="0.2">
      <c r="B55" s="38"/>
      <c r="C55" s="38"/>
      <c r="D55" s="38"/>
      <c r="E55" s="38"/>
      <c r="F55" s="38"/>
    </row>
    <row r="56" spans="2:6" x14ac:dyDescent="0.2">
      <c r="B56" s="38"/>
      <c r="C56" s="38"/>
      <c r="D56" s="38"/>
      <c r="E56" s="38"/>
      <c r="F56" s="38"/>
    </row>
    <row r="57" spans="2:6" x14ac:dyDescent="0.2">
      <c r="B57" s="38"/>
      <c r="C57" s="38"/>
      <c r="D57" s="38"/>
      <c r="E57" s="38"/>
      <c r="F57" s="38"/>
    </row>
    <row r="58" spans="2:6" x14ac:dyDescent="0.2">
      <c r="B58" s="38"/>
      <c r="C58" s="38"/>
      <c r="D58" s="38"/>
      <c r="E58" s="38"/>
      <c r="F58" s="38"/>
    </row>
    <row r="59" spans="2:6" x14ac:dyDescent="0.2">
      <c r="B59" s="38"/>
      <c r="C59" s="38"/>
      <c r="D59" s="38"/>
      <c r="E59" s="38"/>
      <c r="F59" s="38"/>
    </row>
    <row r="60" spans="2:6" x14ac:dyDescent="0.2">
      <c r="B60" s="38"/>
      <c r="C60" s="38"/>
      <c r="D60" s="38"/>
      <c r="E60" s="38"/>
      <c r="F60" s="38"/>
    </row>
    <row r="61" spans="2:6" x14ac:dyDescent="0.2">
      <c r="B61" s="38"/>
      <c r="C61" s="38"/>
      <c r="D61" s="38"/>
      <c r="E61" s="38"/>
      <c r="F61" s="38"/>
    </row>
    <row r="62" spans="2:6" x14ac:dyDescent="0.2">
      <c r="B62" s="38"/>
      <c r="C62" s="38"/>
      <c r="D62" s="38"/>
      <c r="E62" s="38"/>
      <c r="F62" s="38"/>
    </row>
    <row r="63" spans="2:6" x14ac:dyDescent="0.2">
      <c r="B63" s="38"/>
      <c r="C63" s="38"/>
      <c r="D63" s="38"/>
      <c r="E63" s="38"/>
      <c r="F63" s="38"/>
    </row>
    <row r="64" spans="2:6" x14ac:dyDescent="0.2">
      <c r="B64" s="38"/>
      <c r="C64" s="38"/>
      <c r="D64" s="38"/>
      <c r="E64" s="38"/>
      <c r="F64" s="38"/>
    </row>
    <row r="65" spans="2:6" x14ac:dyDescent="0.2">
      <c r="B65" s="38"/>
      <c r="C65" s="38"/>
      <c r="D65" s="38"/>
      <c r="E65" s="38"/>
      <c r="F65" s="38"/>
    </row>
    <row r="66" spans="2:6" x14ac:dyDescent="0.2">
      <c r="B66" s="38"/>
      <c r="C66" s="38"/>
      <c r="D66" s="38"/>
      <c r="E66" s="38"/>
      <c r="F66" s="38"/>
    </row>
    <row r="67" spans="2:6" x14ac:dyDescent="0.2">
      <c r="B67" s="38"/>
      <c r="C67" s="38"/>
      <c r="D67" s="38"/>
      <c r="E67" s="38"/>
      <c r="F67" s="38"/>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34"/>
  </sheetPr>
  <dimension ref="A1:H20"/>
  <sheetViews>
    <sheetView workbookViewId="0">
      <selection activeCell="H38" sqref="H38"/>
    </sheetView>
  </sheetViews>
  <sheetFormatPr defaultRowHeight="12.75" x14ac:dyDescent="0.2"/>
  <cols>
    <col min="3" max="3" width="17.85546875" customWidth="1"/>
    <col min="4" max="4" width="15.85546875" customWidth="1"/>
    <col min="5" max="5" width="12.85546875" customWidth="1"/>
    <col min="6" max="6" width="13.140625" style="19" customWidth="1"/>
    <col min="7" max="7" width="17.28515625" style="19" customWidth="1"/>
    <col min="8" max="8" width="15.28515625" style="19" customWidth="1"/>
  </cols>
  <sheetData>
    <row r="1" spans="1:8" x14ac:dyDescent="0.2">
      <c r="A1" s="99" t="s">
        <v>36</v>
      </c>
      <c r="B1" s="99" t="s">
        <v>37</v>
      </c>
      <c r="C1" s="99" t="s">
        <v>65</v>
      </c>
      <c r="D1" s="99" t="s">
        <v>66</v>
      </c>
      <c r="E1" s="99" t="s">
        <v>67</v>
      </c>
      <c r="F1" s="100"/>
      <c r="G1" s="100"/>
      <c r="H1" s="100"/>
    </row>
    <row r="2" spans="1:8" x14ac:dyDescent="0.2">
      <c r="A2" s="203">
        <f>+'Tabela I'!$J$2</f>
        <v>114</v>
      </c>
      <c r="B2" s="203">
        <f>+'Tabela I'!$J$1</f>
        <v>2024</v>
      </c>
      <c r="C2" s="20">
        <f>'Tabela III'!A7</f>
        <v>0</v>
      </c>
      <c r="D2" s="20">
        <f>'Tabela III'!B7</f>
        <v>0</v>
      </c>
      <c r="E2" s="20">
        <f>'Tabela III'!C7</f>
        <v>0</v>
      </c>
    </row>
    <row r="5" spans="1:8" x14ac:dyDescent="0.2">
      <c r="A5" s="99" t="s">
        <v>36</v>
      </c>
      <c r="B5" s="99" t="s">
        <v>37</v>
      </c>
      <c r="C5" s="99" t="s">
        <v>46</v>
      </c>
      <c r="D5" s="99" t="s">
        <v>68</v>
      </c>
      <c r="E5" s="99" t="s">
        <v>69</v>
      </c>
      <c r="F5" s="99" t="s">
        <v>70</v>
      </c>
      <c r="G5" s="100"/>
      <c r="H5" s="100"/>
    </row>
    <row r="6" spans="1:8" x14ac:dyDescent="0.2">
      <c r="A6" s="203">
        <f>+'Tabela I'!$J$2</f>
        <v>114</v>
      </c>
      <c r="B6" s="203">
        <f>+'Tabela I'!$J$1</f>
        <v>2024</v>
      </c>
      <c r="C6" s="101">
        <v>1</v>
      </c>
      <c r="D6" s="20">
        <f>'Tabela III'!B12</f>
        <v>0</v>
      </c>
      <c r="E6" s="20">
        <f>'Tabela III'!C12</f>
        <v>0</v>
      </c>
      <c r="F6" s="20">
        <f>'Tabela III'!D12</f>
        <v>0</v>
      </c>
    </row>
    <row r="7" spans="1:8" x14ac:dyDescent="0.2">
      <c r="A7" s="203">
        <f>+'Tabela I'!$J$2</f>
        <v>114</v>
      </c>
      <c r="B7" s="203">
        <f>+'Tabela I'!$J$1</f>
        <v>2024</v>
      </c>
      <c r="C7" s="101">
        <v>2</v>
      </c>
      <c r="D7" s="20">
        <f>'Tabela III'!B13</f>
        <v>0</v>
      </c>
      <c r="E7" s="20">
        <f>'Tabela III'!C13</f>
        <v>0</v>
      </c>
      <c r="F7" s="20">
        <f>'Tabela III'!D13</f>
        <v>0</v>
      </c>
    </row>
    <row r="8" spans="1:8" x14ac:dyDescent="0.2">
      <c r="A8" s="203">
        <f>+'Tabela I'!$J$2</f>
        <v>114</v>
      </c>
      <c r="B8" s="203">
        <f>+'Tabela I'!$J$1</f>
        <v>2024</v>
      </c>
      <c r="C8" s="101">
        <v>3</v>
      </c>
      <c r="D8" s="20">
        <f>'Tabela III'!B14</f>
        <v>0</v>
      </c>
      <c r="E8" s="20">
        <f>'Tabela III'!C14</f>
        <v>0</v>
      </c>
      <c r="F8" s="20">
        <f>'Tabela III'!D14</f>
        <v>0</v>
      </c>
    </row>
    <row r="9" spans="1:8" x14ac:dyDescent="0.2">
      <c r="A9" s="203">
        <f>+'Tabela I'!$J$2</f>
        <v>114</v>
      </c>
      <c r="B9" s="203">
        <f>+'Tabela I'!$J$1</f>
        <v>2024</v>
      </c>
      <c r="C9" s="101">
        <v>4</v>
      </c>
      <c r="D9" s="20">
        <f>'Tabela III'!B15</f>
        <v>0</v>
      </c>
      <c r="E9" s="20">
        <f>'Tabela III'!C15</f>
        <v>0</v>
      </c>
      <c r="F9" s="20">
        <f>'Tabela III'!D15</f>
        <v>0</v>
      </c>
    </row>
    <row r="10" spans="1:8" x14ac:dyDescent="0.2">
      <c r="A10" s="203">
        <f>+'Tabela I'!$J$2</f>
        <v>114</v>
      </c>
      <c r="B10" s="203">
        <f>+'Tabela I'!$J$1</f>
        <v>2024</v>
      </c>
      <c r="C10" s="101">
        <v>5</v>
      </c>
      <c r="D10" s="20">
        <f>'Tabela III'!B16</f>
        <v>0</v>
      </c>
      <c r="E10" s="20">
        <f>'Tabela III'!C16</f>
        <v>0</v>
      </c>
      <c r="F10" s="20">
        <f>'Tabela III'!D16</f>
        <v>0</v>
      </c>
    </row>
    <row r="11" spans="1:8" x14ac:dyDescent="0.2">
      <c r="A11" s="203">
        <f>+'Tabela I'!$J$2</f>
        <v>114</v>
      </c>
      <c r="B11" s="203">
        <f>+'Tabela I'!$J$1</f>
        <v>2024</v>
      </c>
      <c r="C11" s="101">
        <v>6</v>
      </c>
      <c r="D11" s="20">
        <f>'Tabela III'!B17</f>
        <v>0</v>
      </c>
      <c r="E11" s="20">
        <f>'Tabela III'!C17</f>
        <v>0</v>
      </c>
      <c r="F11" s="20">
        <f>'Tabela III'!D17</f>
        <v>0</v>
      </c>
    </row>
    <row r="12" spans="1:8" x14ac:dyDescent="0.2">
      <c r="A12" s="203">
        <f>+'Tabela I'!$J$2</f>
        <v>114</v>
      </c>
      <c r="B12" s="203">
        <f>+'Tabela I'!$J$1</f>
        <v>2024</v>
      </c>
      <c r="C12" s="101">
        <v>7</v>
      </c>
      <c r="D12" s="20">
        <f>'Tabela III'!B18</f>
        <v>0</v>
      </c>
      <c r="E12" s="20">
        <f>'Tabela III'!C18</f>
        <v>0</v>
      </c>
      <c r="F12" s="20">
        <f>'Tabela III'!D18</f>
        <v>0</v>
      </c>
    </row>
    <row r="13" spans="1:8" x14ac:dyDescent="0.2">
      <c r="A13" s="19"/>
      <c r="B13" s="19"/>
      <c r="C13" s="102"/>
      <c r="D13" s="19"/>
      <c r="E13" s="19"/>
    </row>
    <row r="15" spans="1:8" x14ac:dyDescent="0.2">
      <c r="A15" s="99" t="s">
        <v>36</v>
      </c>
      <c r="B15" s="99" t="s">
        <v>37</v>
      </c>
      <c r="C15" s="99" t="s">
        <v>46</v>
      </c>
      <c r="D15" s="99" t="s">
        <v>71</v>
      </c>
      <c r="E15" s="99" t="s">
        <v>72</v>
      </c>
      <c r="F15" s="99" t="s">
        <v>73</v>
      </c>
      <c r="G15" s="99" t="s">
        <v>34</v>
      </c>
      <c r="H15" s="100"/>
    </row>
    <row r="16" spans="1:8" x14ac:dyDescent="0.2">
      <c r="A16" s="203">
        <f>+'Tabela I'!$J$2</f>
        <v>114</v>
      </c>
      <c r="B16" s="203">
        <f>+'Tabela I'!$J$1</f>
        <v>2024</v>
      </c>
      <c r="C16" s="101">
        <v>3</v>
      </c>
      <c r="D16" s="20">
        <f>'Tabela III'!B23</f>
        <v>0</v>
      </c>
      <c r="E16" s="20">
        <f>'Tabela III'!C23</f>
        <v>0</v>
      </c>
      <c r="F16" s="20">
        <f>'Tabela III'!D23</f>
        <v>0</v>
      </c>
      <c r="G16" s="20">
        <f>'Tabela III'!E23</f>
        <v>0</v>
      </c>
    </row>
    <row r="19" spans="1:4" x14ac:dyDescent="0.2">
      <c r="A19" s="99" t="s">
        <v>36</v>
      </c>
      <c r="B19" s="99" t="s">
        <v>37</v>
      </c>
      <c r="C19" s="99" t="s">
        <v>74</v>
      </c>
      <c r="D19" s="99" t="s">
        <v>75</v>
      </c>
    </row>
    <row r="20" spans="1:4" x14ac:dyDescent="0.2">
      <c r="A20" s="203">
        <f>+'Tabela I'!$J$2</f>
        <v>114</v>
      </c>
      <c r="B20" s="203">
        <f>+'Tabela I'!$J$1</f>
        <v>2024</v>
      </c>
      <c r="C20" s="20">
        <f>'Tabela III'!B25</f>
        <v>0</v>
      </c>
      <c r="D20" s="20">
        <f>'Tabela III'!B26</f>
        <v>0</v>
      </c>
    </row>
  </sheetData>
  <sheetProtection password="CCF6" sheet="1" objects="1" scenarios="1"/>
  <phoneticPr fontId="7"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tbl I</vt:lpstr>
      <vt:lpstr>Tabela II</vt:lpstr>
      <vt:lpstr>tbl2_kvalitet_rada</vt:lpstr>
      <vt:lpstr>Tabela IIc</vt:lpstr>
      <vt:lpstr>tblIId</vt:lpstr>
      <vt:lpstr>Tabela III</vt:lpstr>
      <vt:lpstr>tbl10_ust_sud</vt:lpstr>
      <vt:lpstr>'Tabela I'!Print_Area</vt:lpstr>
      <vt:lpstr>'Tabela II'!Print_Area</vt:lpstr>
      <vt:lpstr>'Tabela IIc'!Print_Area</vt:lpstr>
      <vt:lpstr>'Tabela III'!Print_Area</vt:lpstr>
      <vt:lpstr>'tbl I'!Print_Area</vt:lpstr>
      <vt:lpstr>tblIId!Print_Area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2021-01-11T13:07:56Z</cp:lastPrinted>
  <dcterms:created xsi:type="dcterms:W3CDTF">2005-11-18T09:05:51Z</dcterms:created>
  <dcterms:modified xsi:type="dcterms:W3CDTF">2024-09-27T09:24:32Z</dcterms:modified>
</cp:coreProperties>
</file>