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Password="CCF6" lockStructure="1"/>
  <bookViews>
    <workbookView xWindow="-120" yWindow="-120" windowWidth="20730" windowHeight="11760" tabRatio="814"/>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2">'Tabela II'!$A$1:$AD$201</definedName>
    <definedName name="_xlnm.Print_Area" localSheetId="3">'Tabela III'!$A$1:$Q$271</definedName>
    <definedName name="_xlnm.Print_Area" localSheetId="4">'Tabela IV'!$A$1:$F$29</definedName>
    <definedName name="_xlnm.Print_Area" localSheetId="8">'tbl II'!$B$1:$Q$95</definedName>
    <definedName name="_xlnm.Print_Area" localSheetId="6">tblIII!$A$1:$AB$67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78" i="56" l="1"/>
  <c r="P175" i="56"/>
  <c r="P172" i="56"/>
  <c r="P169" i="56"/>
  <c r="P166" i="56"/>
  <c r="P165" i="56"/>
  <c r="P163" i="56"/>
  <c r="P162" i="56"/>
  <c r="P160" i="56"/>
  <c r="P159" i="56"/>
  <c r="P157" i="56"/>
  <c r="P156" i="56"/>
  <c r="P154" i="56"/>
  <c r="P153" i="56"/>
  <c r="P151" i="56"/>
  <c r="P150" i="56"/>
  <c r="P148" i="56"/>
  <c r="P147" i="56"/>
  <c r="P145" i="56"/>
  <c r="P144" i="56"/>
  <c r="P142" i="56"/>
  <c r="P141" i="56"/>
  <c r="P139" i="56"/>
  <c r="P138" i="56"/>
  <c r="P136" i="56"/>
  <c r="P135" i="56"/>
  <c r="P133" i="56"/>
  <c r="P132" i="56"/>
  <c r="P130" i="56"/>
  <c r="P129" i="56"/>
  <c r="P127" i="56"/>
  <c r="P126" i="56"/>
  <c r="P124" i="56"/>
  <c r="P123" i="56"/>
  <c r="P121" i="56"/>
  <c r="P120" i="56"/>
  <c r="P118" i="56"/>
  <c r="P117" i="56"/>
  <c r="P115" i="56"/>
  <c r="P114" i="56"/>
  <c r="P112" i="56"/>
  <c r="P111" i="56"/>
  <c r="P109" i="56"/>
  <c r="P108" i="56"/>
  <c r="U180" i="56" l="1"/>
  <c r="U177" i="56"/>
  <c r="U174" i="56"/>
  <c r="U171" i="56"/>
  <c r="U168" i="56"/>
  <c r="U165" i="56"/>
  <c r="U162" i="56"/>
  <c r="U159" i="56"/>
  <c r="U156" i="56"/>
  <c r="U153" i="56"/>
  <c r="U150" i="56"/>
  <c r="U147" i="56"/>
  <c r="U144" i="56"/>
  <c r="U141" i="56"/>
  <c r="U138" i="56"/>
  <c r="U135" i="56"/>
  <c r="U132" i="56"/>
  <c r="U129" i="56"/>
  <c r="U126" i="56"/>
  <c r="U123" i="56"/>
  <c r="U120" i="56"/>
  <c r="U117" i="56"/>
  <c r="U114" i="56"/>
  <c r="U111" i="56"/>
  <c r="U108" i="56"/>
  <c r="V166" i="56" l="1"/>
  <c r="V165" i="56"/>
  <c r="V163" i="56"/>
  <c r="V162" i="56"/>
  <c r="V160" i="56"/>
  <c r="V159" i="56"/>
  <c r="V157" i="56"/>
  <c r="V156" i="56"/>
  <c r="V154" i="56"/>
  <c r="V153" i="56"/>
  <c r="V151" i="56"/>
  <c r="V150" i="56"/>
  <c r="V148" i="56"/>
  <c r="V147" i="56"/>
  <c r="V145" i="56"/>
  <c r="V144" i="56"/>
  <c r="V142" i="56"/>
  <c r="V141" i="56"/>
  <c r="V139" i="56"/>
  <c r="V138" i="56"/>
  <c r="V136" i="56"/>
  <c r="V135" i="56"/>
  <c r="V133" i="56"/>
  <c r="V132" i="56"/>
  <c r="V130" i="56"/>
  <c r="V129" i="56"/>
  <c r="V127" i="56"/>
  <c r="V126" i="56"/>
  <c r="V124" i="56"/>
  <c r="V123" i="56"/>
  <c r="V121" i="56"/>
  <c r="V120" i="56"/>
  <c r="V118" i="56"/>
  <c r="V117" i="56"/>
  <c r="V115" i="56"/>
  <c r="V114" i="56"/>
  <c r="V112" i="56"/>
  <c r="V111" i="56"/>
  <c r="V109" i="56"/>
  <c r="V108" i="56"/>
  <c r="U103" i="56"/>
  <c r="Q11" i="54" l="1"/>
  <c r="F10" i="56" l="1"/>
  <c r="F73" i="56"/>
  <c r="F181" i="56" l="1"/>
  <c r="F180" i="56"/>
  <c r="F178" i="56"/>
  <c r="F177" i="56"/>
  <c r="F175" i="56"/>
  <c r="F174" i="56"/>
  <c r="F172" i="56"/>
  <c r="F171" i="56"/>
  <c r="F169" i="56"/>
  <c r="F168" i="56"/>
  <c r="F166" i="56"/>
  <c r="F165" i="56"/>
  <c r="F163" i="56"/>
  <c r="F162" i="56"/>
  <c r="F160" i="56"/>
  <c r="F159" i="56"/>
  <c r="F157" i="56"/>
  <c r="F156" i="56"/>
  <c r="F154" i="56"/>
  <c r="F153" i="56"/>
  <c r="F151" i="56"/>
  <c r="F150" i="56"/>
  <c r="F148" i="56"/>
  <c r="F147" i="56"/>
  <c r="F145" i="56"/>
  <c r="F144" i="56"/>
  <c r="F142" i="56"/>
  <c r="F141" i="56"/>
  <c r="F139" i="56"/>
  <c r="F138" i="56"/>
  <c r="F136" i="56"/>
  <c r="F135" i="56"/>
  <c r="F133" i="56"/>
  <c r="F132" i="56"/>
  <c r="F130" i="56"/>
  <c r="F129" i="56"/>
  <c r="F127" i="56"/>
  <c r="F126" i="56"/>
  <c r="F124" i="56"/>
  <c r="F123" i="56"/>
  <c r="F121" i="56"/>
  <c r="F120" i="56"/>
  <c r="F118" i="56"/>
  <c r="F117" i="56"/>
  <c r="F115" i="56"/>
  <c r="F114" i="56"/>
  <c r="F112" i="56"/>
  <c r="F111" i="56"/>
  <c r="F109"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F51" i="56"/>
  <c r="F52" i="56"/>
  <c r="F53" i="56"/>
  <c r="F54" i="56"/>
  <c r="F55" i="56"/>
  <c r="F56" i="56"/>
  <c r="F57" i="56"/>
  <c r="F58" i="56"/>
  <c r="F59" i="56"/>
  <c r="F60" i="56"/>
  <c r="F61" i="56"/>
  <c r="F62" i="56"/>
  <c r="F63" i="56"/>
  <c r="F64" i="56"/>
  <c r="F65" i="56"/>
  <c r="F66" i="56"/>
  <c r="F67" i="56"/>
  <c r="F68" i="56"/>
  <c r="F69" i="56"/>
  <c r="F70" i="56"/>
  <c r="F71" i="56"/>
  <c r="F72" i="56"/>
  <c r="F74" i="56"/>
  <c r="F75" i="56"/>
  <c r="F76" i="56"/>
  <c r="F77" i="56"/>
  <c r="F78" i="56"/>
  <c r="F79" i="56"/>
  <c r="F80" i="56"/>
  <c r="F81" i="56"/>
  <c r="F82" i="56"/>
  <c r="F83" i="56"/>
  <c r="B10" i="54" l="1"/>
  <c r="B29" i="54"/>
  <c r="B30" i="54"/>
  <c r="B31" i="54"/>
  <c r="B32" i="54"/>
  <c r="B33" i="54"/>
  <c r="B34" i="54"/>
  <c r="B35" i="54"/>
  <c r="M254" i="54" l="1"/>
  <c r="M247" i="54"/>
  <c r="M240" i="54"/>
  <c r="M233" i="54"/>
  <c r="M226" i="54"/>
  <c r="M219" i="54"/>
  <c r="M212" i="54"/>
  <c r="M205" i="54"/>
  <c r="M198" i="54"/>
  <c r="M191" i="54"/>
  <c r="M184" i="54"/>
  <c r="M177" i="54"/>
  <c r="M170" i="54"/>
  <c r="M163" i="54"/>
  <c r="M156" i="54"/>
  <c r="M149" i="54"/>
  <c r="M142" i="54"/>
  <c r="M135" i="54"/>
  <c r="M128" i="54"/>
  <c r="M121" i="54"/>
  <c r="M114" i="54"/>
  <c r="M107" i="54"/>
  <c r="M100" i="54"/>
  <c r="M93" i="54"/>
  <c r="M86" i="54"/>
  <c r="M12" i="54"/>
  <c r="M13" i="54"/>
  <c r="M14" i="54"/>
  <c r="M15" i="54"/>
  <c r="M16" i="54"/>
  <c r="M17" i="54"/>
  <c r="M18" i="54"/>
  <c r="M19" i="54"/>
  <c r="M20" i="54"/>
  <c r="M21" i="54"/>
  <c r="M22" i="54"/>
  <c r="M23" i="54"/>
  <c r="M24" i="54"/>
  <c r="M25" i="54"/>
  <c r="M26" i="54"/>
  <c r="M27" i="54"/>
  <c r="M28" i="54"/>
  <c r="M29" i="54"/>
  <c r="M30" i="54"/>
  <c r="M31" i="54"/>
  <c r="M32" i="54"/>
  <c r="M33" i="54"/>
  <c r="M34" i="54"/>
  <c r="M35" i="54"/>
  <c r="M36" i="54"/>
  <c r="M37" i="54"/>
  <c r="M38" i="54"/>
  <c r="M39" i="54"/>
  <c r="M40" i="54"/>
  <c r="M41" i="54"/>
  <c r="M42" i="54"/>
  <c r="M43" i="54"/>
  <c r="M44" i="54"/>
  <c r="M45" i="54"/>
  <c r="M46" i="54"/>
  <c r="M47" i="54"/>
  <c r="M48" i="54"/>
  <c r="M49" i="54"/>
  <c r="M50" i="54"/>
  <c r="M51" i="54"/>
  <c r="M52" i="54"/>
  <c r="M53" i="54"/>
  <c r="M54" i="54"/>
  <c r="M55" i="54"/>
  <c r="M56" i="54"/>
  <c r="M57" i="54"/>
  <c r="M58" i="54"/>
  <c r="M59" i="54"/>
  <c r="M60" i="54"/>
  <c r="M61" i="54"/>
  <c r="M62" i="54"/>
  <c r="M63" i="54"/>
  <c r="M64" i="54"/>
  <c r="M65" i="54"/>
  <c r="M66" i="54"/>
  <c r="M67" i="54"/>
  <c r="M68" i="54"/>
  <c r="M69" i="54"/>
  <c r="M70" i="54"/>
  <c r="M71" i="54"/>
  <c r="M72" i="54"/>
  <c r="M73" i="54"/>
  <c r="M74" i="54"/>
  <c r="M11" i="54"/>
  <c r="M10" i="54"/>
  <c r="Q254" i="54"/>
  <c r="Q247" i="54"/>
  <c r="Q240" i="54"/>
  <c r="Q233" i="54"/>
  <c r="Q226" i="54"/>
  <c r="Q219" i="54"/>
  <c r="Q212" i="54"/>
  <c r="Q205" i="54"/>
  <c r="Q198" i="54"/>
  <c r="Q191" i="54"/>
  <c r="Q184" i="54"/>
  <c r="Q177" i="54"/>
  <c r="Q170" i="54"/>
  <c r="Q163" i="54"/>
  <c r="Q156" i="54"/>
  <c r="Q149" i="54"/>
  <c r="Q142" i="54"/>
  <c r="Q135" i="54"/>
  <c r="Q128" i="54"/>
  <c r="Q121" i="54"/>
  <c r="Q114" i="54"/>
  <c r="Q107" i="54"/>
  <c r="Q100" i="54"/>
  <c r="Q93" i="54"/>
  <c r="N254" i="54"/>
  <c r="N247" i="54"/>
  <c r="N240" i="54"/>
  <c r="N233" i="54"/>
  <c r="N226" i="54"/>
  <c r="N219" i="54"/>
  <c r="N212" i="54"/>
  <c r="N205" i="54"/>
  <c r="N198" i="54"/>
  <c r="N191" i="54"/>
  <c r="N184" i="54"/>
  <c r="N177" i="54"/>
  <c r="N170" i="54"/>
  <c r="N163" i="54"/>
  <c r="N156" i="54"/>
  <c r="N149" i="54"/>
  <c r="N142" i="54"/>
  <c r="N135" i="54"/>
  <c r="N128" i="54"/>
  <c r="N121" i="54"/>
  <c r="N114" i="54"/>
  <c r="N107" i="54"/>
  <c r="N100" i="54"/>
  <c r="N93" i="54"/>
  <c r="Q86" i="54"/>
  <c r="N86" i="54"/>
  <c r="Q12" i="54"/>
  <c r="Q13" i="54"/>
  <c r="Q14" i="54"/>
  <c r="Q15" i="54"/>
  <c r="Q16" i="54"/>
  <c r="Q17" i="54"/>
  <c r="Q18" i="54"/>
  <c r="Q19" i="54"/>
  <c r="Q20" i="54"/>
  <c r="Q21" i="54"/>
  <c r="Q22" i="54"/>
  <c r="Q23" i="54"/>
  <c r="Q24" i="54"/>
  <c r="Q25" i="54"/>
  <c r="Q26" i="54"/>
  <c r="Q27" i="54"/>
  <c r="Q28" i="54"/>
  <c r="Q29" i="54"/>
  <c r="Q30" i="54"/>
  <c r="Q31" i="54"/>
  <c r="Q32" i="54"/>
  <c r="Q33" i="54"/>
  <c r="Q34" i="54"/>
  <c r="Q35" i="54"/>
  <c r="Q36" i="54"/>
  <c r="Q37" i="54"/>
  <c r="Q38" i="54"/>
  <c r="Q39" i="54"/>
  <c r="Q40" i="54"/>
  <c r="Q41" i="54"/>
  <c r="Q42" i="54"/>
  <c r="Q43" i="54"/>
  <c r="Q44" i="54"/>
  <c r="Q45" i="54"/>
  <c r="Q46" i="54"/>
  <c r="Q47" i="54"/>
  <c r="Q48" i="54"/>
  <c r="Q49" i="54"/>
  <c r="Q50" i="54"/>
  <c r="Q51" i="54"/>
  <c r="Q52" i="54"/>
  <c r="Q53" i="54"/>
  <c r="Q54" i="54"/>
  <c r="Q55" i="54"/>
  <c r="Q56" i="54"/>
  <c r="Q57" i="54"/>
  <c r="Q58" i="54"/>
  <c r="Q59" i="54"/>
  <c r="Q60" i="54"/>
  <c r="Q61" i="54"/>
  <c r="Q62" i="54"/>
  <c r="Q63" i="54"/>
  <c r="Q64" i="54"/>
  <c r="Q65" i="54"/>
  <c r="Q66" i="54"/>
  <c r="Q67" i="54"/>
  <c r="Q68" i="54"/>
  <c r="Q69" i="54"/>
  <c r="Q70" i="54"/>
  <c r="Q71" i="54"/>
  <c r="Q72" i="54"/>
  <c r="Q73" i="54"/>
  <c r="Q74" i="54"/>
  <c r="Q10" i="54"/>
  <c r="N12" i="54"/>
  <c r="N13" i="54"/>
  <c r="N14" i="54"/>
  <c r="N15" i="54"/>
  <c r="N16" i="54"/>
  <c r="N17" i="54"/>
  <c r="N18" i="54"/>
  <c r="N19" i="54"/>
  <c r="N20" i="54"/>
  <c r="N21" i="54"/>
  <c r="N22" i="54"/>
  <c r="N23" i="54"/>
  <c r="N24" i="54"/>
  <c r="N25" i="54"/>
  <c r="N26" i="54"/>
  <c r="N27" i="54"/>
  <c r="N28" i="54"/>
  <c r="N29" i="54"/>
  <c r="N30" i="54"/>
  <c r="N31" i="54"/>
  <c r="N32" i="54"/>
  <c r="N33" i="54"/>
  <c r="N34" i="54"/>
  <c r="N35" i="54"/>
  <c r="N36" i="54"/>
  <c r="N37" i="54"/>
  <c r="N38" i="54"/>
  <c r="N39" i="54"/>
  <c r="N40" i="54"/>
  <c r="N41" i="54"/>
  <c r="N42" i="54"/>
  <c r="N43" i="54"/>
  <c r="N44" i="54"/>
  <c r="N45" i="54"/>
  <c r="N46" i="54"/>
  <c r="N47" i="54"/>
  <c r="N48" i="54"/>
  <c r="N49" i="54"/>
  <c r="N50" i="54"/>
  <c r="N51" i="54"/>
  <c r="N52" i="54"/>
  <c r="N53" i="54"/>
  <c r="N54" i="54"/>
  <c r="N55" i="54"/>
  <c r="N56" i="54"/>
  <c r="N57" i="54"/>
  <c r="N58" i="54"/>
  <c r="N59" i="54"/>
  <c r="N60" i="54"/>
  <c r="N61" i="54"/>
  <c r="N62" i="54"/>
  <c r="N63" i="54"/>
  <c r="N64" i="54"/>
  <c r="N65" i="54"/>
  <c r="N66" i="54"/>
  <c r="N67" i="54"/>
  <c r="N68" i="54"/>
  <c r="N69" i="54"/>
  <c r="N70" i="54"/>
  <c r="N71" i="54"/>
  <c r="N72" i="54"/>
  <c r="N73" i="54"/>
  <c r="N74" i="54"/>
  <c r="N11" i="54"/>
  <c r="N10" i="54"/>
  <c r="O78" i="56" l="1"/>
  <c r="P78" i="56" s="1"/>
  <c r="V78" i="56" s="1"/>
  <c r="O79" i="56"/>
  <c r="P79" i="56" s="1"/>
  <c r="V79" i="56" s="1"/>
  <c r="D81" i="55" l="1"/>
  <c r="E81" i="55"/>
  <c r="L81" i="55"/>
  <c r="D82" i="55"/>
  <c r="E82" i="55"/>
  <c r="F82" i="55"/>
  <c r="D83" i="55"/>
  <c r="E83" i="55"/>
  <c r="N83" i="55"/>
  <c r="O83" i="55"/>
  <c r="R83" i="55"/>
  <c r="D84" i="55"/>
  <c r="E84" i="55"/>
  <c r="N84" i="55"/>
  <c r="O84" i="55"/>
  <c r="D85" i="55"/>
  <c r="E85" i="55"/>
  <c r="N85" i="55"/>
  <c r="O85" i="55"/>
  <c r="R85" i="55"/>
  <c r="D86" i="55"/>
  <c r="E86" i="55"/>
  <c r="F86" i="55"/>
  <c r="N86" i="55"/>
  <c r="O86" i="55"/>
  <c r="D87" i="55"/>
  <c r="E87" i="55"/>
  <c r="F87" i="55"/>
  <c r="H87" i="55"/>
  <c r="J87" i="55"/>
  <c r="L87" i="55"/>
  <c r="N87" i="55"/>
  <c r="O87" i="55"/>
  <c r="P87" i="55"/>
  <c r="D88" i="55"/>
  <c r="E88" i="55"/>
  <c r="H88" i="55"/>
  <c r="J88" i="55"/>
  <c r="L88" i="55"/>
  <c r="N88" i="55"/>
  <c r="O88" i="55"/>
  <c r="P88" i="55"/>
  <c r="D89" i="55"/>
  <c r="E89" i="55"/>
  <c r="H89" i="55"/>
  <c r="J89" i="55"/>
  <c r="L89" i="55"/>
  <c r="N89" i="55"/>
  <c r="O89" i="55"/>
  <c r="P89" i="55"/>
  <c r="D90" i="55"/>
  <c r="E90" i="55"/>
  <c r="H90" i="55"/>
  <c r="L90" i="55"/>
  <c r="N90" i="55"/>
  <c r="O90" i="55"/>
  <c r="D91" i="55"/>
  <c r="E91" i="55"/>
  <c r="F91" i="55"/>
  <c r="J91" i="55"/>
  <c r="N91" i="55"/>
  <c r="O91" i="55"/>
  <c r="P91" i="55"/>
  <c r="R91" i="55"/>
  <c r="D92" i="55"/>
  <c r="E92" i="55"/>
  <c r="K92" i="55"/>
  <c r="N92" i="55"/>
  <c r="O92" i="55"/>
  <c r="Q92" i="55"/>
  <c r="D93" i="55"/>
  <c r="E93" i="55"/>
  <c r="I93" i="55"/>
  <c r="M93" i="55"/>
  <c r="N93" i="55"/>
  <c r="O93" i="55"/>
  <c r="D94" i="55"/>
  <c r="E94" i="55"/>
  <c r="I94" i="55"/>
  <c r="K94" i="55"/>
  <c r="M94" i="55"/>
  <c r="N94" i="55"/>
  <c r="O94" i="55"/>
  <c r="Q94" i="55"/>
  <c r="D95" i="55"/>
  <c r="E95" i="55"/>
  <c r="I95" i="55"/>
  <c r="K95" i="55"/>
  <c r="M95" i="55"/>
  <c r="N95" i="55"/>
  <c r="O95" i="55"/>
  <c r="Q95" i="55"/>
  <c r="B95" i="55"/>
  <c r="A95" i="55"/>
  <c r="C94" i="55"/>
  <c r="C92" i="55"/>
  <c r="C90" i="55"/>
  <c r="C88" i="55"/>
  <c r="C84" i="55"/>
  <c r="B84" i="55"/>
  <c r="A84" i="55"/>
  <c r="B83" i="55"/>
  <c r="A83" i="55"/>
  <c r="B82" i="55"/>
  <c r="A82" i="55"/>
  <c r="B81" i="55"/>
  <c r="A81" i="55"/>
  <c r="B88" i="55"/>
  <c r="A88" i="55"/>
  <c r="B87" i="55"/>
  <c r="A87" i="55"/>
  <c r="B86" i="55"/>
  <c r="A86" i="55"/>
  <c r="B85" i="55"/>
  <c r="A85" i="55"/>
  <c r="B94" i="55"/>
  <c r="A94" i="55"/>
  <c r="B93" i="55"/>
  <c r="A93" i="55"/>
  <c r="B92" i="55"/>
  <c r="A92" i="55"/>
  <c r="B91" i="55"/>
  <c r="A91" i="55"/>
  <c r="B90" i="55"/>
  <c r="A90" i="55"/>
  <c r="B89" i="55"/>
  <c r="A89" i="55"/>
  <c r="R95" i="55"/>
  <c r="P254" i="54"/>
  <c r="O254" i="54"/>
  <c r="P95" i="55" s="1"/>
  <c r="L254" i="54"/>
  <c r="K254" i="54"/>
  <c r="L95" i="55" s="1"/>
  <c r="J254" i="54"/>
  <c r="I254" i="54"/>
  <c r="J95" i="55" s="1"/>
  <c r="H254" i="54"/>
  <c r="G254" i="54"/>
  <c r="H95" i="55" s="1"/>
  <c r="E254" i="54"/>
  <c r="F95" i="55" s="1"/>
  <c r="B254" i="54"/>
  <c r="C95" i="55" s="1"/>
  <c r="A254" i="54"/>
  <c r="F252" i="54"/>
  <c r="B252" i="54"/>
  <c r="A252" i="54"/>
  <c r="F250" i="54"/>
  <c r="R94" i="55"/>
  <c r="P247" i="54"/>
  <c r="O247" i="54"/>
  <c r="P94" i="55" s="1"/>
  <c r="L247" i="54"/>
  <c r="K247" i="54"/>
  <c r="L94" i="55" s="1"/>
  <c r="J247" i="54"/>
  <c r="I247" i="54"/>
  <c r="H247" i="54"/>
  <c r="G247" i="54"/>
  <c r="H94" i="55" s="1"/>
  <c r="E247" i="54"/>
  <c r="F94" i="55" s="1"/>
  <c r="B247" i="54"/>
  <c r="A247" i="54"/>
  <c r="F245" i="54"/>
  <c r="B245" i="54"/>
  <c r="A245" i="54"/>
  <c r="F243" i="54"/>
  <c r="R93" i="55"/>
  <c r="P240" i="54"/>
  <c r="Q93" i="55" s="1"/>
  <c r="O240" i="54"/>
  <c r="P93" i="55" s="1"/>
  <c r="L240" i="54"/>
  <c r="K240" i="54"/>
  <c r="L93" i="55" s="1"/>
  <c r="J240" i="54"/>
  <c r="K93" i="55" s="1"/>
  <c r="I240" i="54"/>
  <c r="H240" i="54"/>
  <c r="G240" i="54"/>
  <c r="H93" i="55" s="1"/>
  <c r="E240" i="54"/>
  <c r="F93" i="55" s="1"/>
  <c r="B240" i="54"/>
  <c r="C93" i="55" s="1"/>
  <c r="A240" i="54"/>
  <c r="F238" i="54"/>
  <c r="B238" i="54"/>
  <c r="A238" i="54"/>
  <c r="F236" i="54"/>
  <c r="R92" i="55"/>
  <c r="P233" i="54"/>
  <c r="O233" i="54"/>
  <c r="P92" i="55" s="1"/>
  <c r="L233" i="54"/>
  <c r="M92" i="55" s="1"/>
  <c r="K233" i="54"/>
  <c r="L92" i="55" s="1"/>
  <c r="J233" i="54"/>
  <c r="I233" i="54"/>
  <c r="H233" i="54"/>
  <c r="I92" i="55" s="1"/>
  <c r="G233" i="54"/>
  <c r="H92" i="55" s="1"/>
  <c r="E233" i="54"/>
  <c r="F92" i="55" s="1"/>
  <c r="B233" i="54"/>
  <c r="A233" i="54"/>
  <c r="F231" i="54"/>
  <c r="B231" i="54"/>
  <c r="A231" i="54"/>
  <c r="F229" i="54"/>
  <c r="P226" i="54"/>
  <c r="Q91" i="55" s="1"/>
  <c r="O226" i="54"/>
  <c r="L226" i="54"/>
  <c r="M91" i="55" s="1"/>
  <c r="K226" i="54"/>
  <c r="L91" i="55" s="1"/>
  <c r="J226" i="54"/>
  <c r="K91" i="55" s="1"/>
  <c r="I226" i="54"/>
  <c r="H226" i="54"/>
  <c r="I91" i="55" s="1"/>
  <c r="G226" i="54"/>
  <c r="H91" i="55" s="1"/>
  <c r="E226" i="54"/>
  <c r="B226" i="54"/>
  <c r="C91" i="55" s="1"/>
  <c r="A226" i="54"/>
  <c r="F224" i="54"/>
  <c r="B224" i="54"/>
  <c r="A224" i="54"/>
  <c r="F222" i="54"/>
  <c r="R90" i="55"/>
  <c r="P219" i="54"/>
  <c r="Q90" i="55" s="1"/>
  <c r="O219" i="54"/>
  <c r="P90" i="55" s="1"/>
  <c r="L219" i="54"/>
  <c r="M90" i="55" s="1"/>
  <c r="K219" i="54"/>
  <c r="J219" i="54"/>
  <c r="K90" i="55" s="1"/>
  <c r="I219" i="54"/>
  <c r="F219" i="54" s="1"/>
  <c r="G90" i="55" s="1"/>
  <c r="H219" i="54"/>
  <c r="I90" i="55" s="1"/>
  <c r="G219" i="54"/>
  <c r="E219" i="54"/>
  <c r="F90" i="55" s="1"/>
  <c r="B219" i="54"/>
  <c r="A219" i="54"/>
  <c r="F217" i="54"/>
  <c r="B217" i="54"/>
  <c r="A217" i="54"/>
  <c r="F215" i="54"/>
  <c r="R89" i="55"/>
  <c r="P212" i="54"/>
  <c r="Q89" i="55" s="1"/>
  <c r="O212" i="54"/>
  <c r="L212" i="54"/>
  <c r="M89" i="55" s="1"/>
  <c r="K212" i="54"/>
  <c r="J212" i="54"/>
  <c r="K89" i="55" s="1"/>
  <c r="I212" i="54"/>
  <c r="H212" i="54"/>
  <c r="I89" i="55" s="1"/>
  <c r="G212" i="54"/>
  <c r="E212" i="54"/>
  <c r="F89" i="55" s="1"/>
  <c r="B212" i="54"/>
  <c r="C89" i="55" s="1"/>
  <c r="A212" i="54"/>
  <c r="F210" i="54"/>
  <c r="B210" i="54"/>
  <c r="A210" i="54"/>
  <c r="F208" i="54"/>
  <c r="R88" i="55"/>
  <c r="P205" i="54"/>
  <c r="Q88" i="55" s="1"/>
  <c r="O205" i="54"/>
  <c r="L205" i="54"/>
  <c r="M88" i="55" s="1"/>
  <c r="K205" i="54"/>
  <c r="J205" i="54"/>
  <c r="K88" i="55" s="1"/>
  <c r="I205" i="54"/>
  <c r="H205" i="54"/>
  <c r="I88" i="55" s="1"/>
  <c r="G205" i="54"/>
  <c r="E205" i="54"/>
  <c r="F88" i="55" s="1"/>
  <c r="B205" i="54"/>
  <c r="A205" i="54"/>
  <c r="F203" i="54"/>
  <c r="B203" i="54"/>
  <c r="A203" i="54"/>
  <c r="F201" i="54"/>
  <c r="R87" i="55"/>
  <c r="P198" i="54"/>
  <c r="Q87" i="55" s="1"/>
  <c r="O198" i="54"/>
  <c r="L198" i="54"/>
  <c r="M87" i="55" s="1"/>
  <c r="K198" i="54"/>
  <c r="J198" i="54"/>
  <c r="K87" i="55" s="1"/>
  <c r="I198" i="54"/>
  <c r="H198" i="54"/>
  <c r="I87" i="55" s="1"/>
  <c r="G198" i="54"/>
  <c r="F198" i="54"/>
  <c r="G87" i="55" s="1"/>
  <c r="E198" i="54"/>
  <c r="B198" i="54"/>
  <c r="C87" i="55" s="1"/>
  <c r="A198" i="54"/>
  <c r="F196" i="54"/>
  <c r="B196" i="54"/>
  <c r="A196" i="54"/>
  <c r="F194" i="54"/>
  <c r="R86" i="55"/>
  <c r="P191" i="54"/>
  <c r="Q86" i="55" s="1"/>
  <c r="O191" i="54"/>
  <c r="P86" i="55" s="1"/>
  <c r="L191" i="54"/>
  <c r="M86" i="55" s="1"/>
  <c r="K191" i="54"/>
  <c r="L86" i="55" s="1"/>
  <c r="J191" i="54"/>
  <c r="K86" i="55" s="1"/>
  <c r="I191" i="54"/>
  <c r="F191" i="54" s="1"/>
  <c r="G86" i="55" s="1"/>
  <c r="H191" i="54"/>
  <c r="I86" i="55" s="1"/>
  <c r="G191" i="54"/>
  <c r="H86" i="55" s="1"/>
  <c r="E191" i="54"/>
  <c r="B191" i="54"/>
  <c r="C86" i="55" s="1"/>
  <c r="A191" i="54"/>
  <c r="F189" i="54"/>
  <c r="B189" i="54"/>
  <c r="A189" i="54"/>
  <c r="F187" i="54"/>
  <c r="P184" i="54"/>
  <c r="Q85" i="55" s="1"/>
  <c r="O184" i="54"/>
  <c r="P85" i="55" s="1"/>
  <c r="L184" i="54"/>
  <c r="M85" i="55" s="1"/>
  <c r="K184" i="54"/>
  <c r="L85" i="55" s="1"/>
  <c r="J184" i="54"/>
  <c r="K85" i="55" s="1"/>
  <c r="I184" i="54"/>
  <c r="H184" i="54"/>
  <c r="I85" i="55" s="1"/>
  <c r="G184" i="54"/>
  <c r="H85" i="55" s="1"/>
  <c r="E184" i="54"/>
  <c r="F85" i="55" s="1"/>
  <c r="B184" i="54"/>
  <c r="C85" i="55" s="1"/>
  <c r="A184" i="54"/>
  <c r="F182" i="54"/>
  <c r="B182" i="54"/>
  <c r="A182" i="54"/>
  <c r="F180" i="54"/>
  <c r="R84" i="55"/>
  <c r="P177" i="54"/>
  <c r="Q84" i="55" s="1"/>
  <c r="O177" i="54"/>
  <c r="P84" i="55" s="1"/>
  <c r="L177" i="54"/>
  <c r="M84" i="55" s="1"/>
  <c r="K177" i="54"/>
  <c r="L84" i="55" s="1"/>
  <c r="J177" i="54"/>
  <c r="K84" i="55" s="1"/>
  <c r="I177" i="54"/>
  <c r="J84" i="55" s="1"/>
  <c r="H177" i="54"/>
  <c r="I84" i="55" s="1"/>
  <c r="G177" i="54"/>
  <c r="H84" i="55" s="1"/>
  <c r="E177" i="54"/>
  <c r="F84" i="55" s="1"/>
  <c r="B177" i="54"/>
  <c r="A177" i="54"/>
  <c r="F175" i="54"/>
  <c r="B175" i="54"/>
  <c r="A175" i="54"/>
  <c r="F173" i="54"/>
  <c r="P170" i="54"/>
  <c r="Q83" i="55" s="1"/>
  <c r="O170" i="54"/>
  <c r="P83" i="55" s="1"/>
  <c r="L170" i="54"/>
  <c r="M83" i="55" s="1"/>
  <c r="K170" i="54"/>
  <c r="L83" i="55" s="1"/>
  <c r="J170" i="54"/>
  <c r="K83" i="55" s="1"/>
  <c r="I170" i="54"/>
  <c r="H170" i="54"/>
  <c r="I83" i="55" s="1"/>
  <c r="G170" i="54"/>
  <c r="H83" i="55" s="1"/>
  <c r="E170" i="54"/>
  <c r="F83" i="55" s="1"/>
  <c r="B170" i="54"/>
  <c r="C83" i="55" s="1"/>
  <c r="A170" i="54"/>
  <c r="F168" i="54"/>
  <c r="B168" i="54"/>
  <c r="A168" i="54"/>
  <c r="F166" i="54"/>
  <c r="L163" i="54"/>
  <c r="M82" i="55" s="1"/>
  <c r="K163" i="54"/>
  <c r="L82" i="55" s="1"/>
  <c r="J163" i="54"/>
  <c r="K82" i="55" s="1"/>
  <c r="I163" i="54"/>
  <c r="H163" i="54"/>
  <c r="I82" i="55" s="1"/>
  <c r="G163" i="54"/>
  <c r="H82" i="55" s="1"/>
  <c r="E163" i="54"/>
  <c r="O163" i="54" s="1"/>
  <c r="B163" i="54"/>
  <c r="C82" i="55" s="1"/>
  <c r="A163" i="54"/>
  <c r="F161" i="54"/>
  <c r="B161" i="54"/>
  <c r="A161" i="54"/>
  <c r="F159" i="54"/>
  <c r="L156" i="54"/>
  <c r="M81" i="55" s="1"/>
  <c r="K156" i="54"/>
  <c r="J156" i="54"/>
  <c r="K81" i="55" s="1"/>
  <c r="I156" i="54"/>
  <c r="J81" i="55" s="1"/>
  <c r="H156" i="54"/>
  <c r="I81" i="55" s="1"/>
  <c r="G156" i="54"/>
  <c r="H81" i="55" s="1"/>
  <c r="E156" i="54"/>
  <c r="O156" i="54" s="1"/>
  <c r="P81" i="55" s="1"/>
  <c r="B156" i="54"/>
  <c r="C81" i="55" s="1"/>
  <c r="A156" i="54"/>
  <c r="F154" i="54"/>
  <c r="B154" i="54"/>
  <c r="A154" i="54"/>
  <c r="F15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F170" i="54" l="1"/>
  <c r="G83" i="55" s="1"/>
  <c r="J83" i="55"/>
  <c r="J94" i="55"/>
  <c r="F247" i="54"/>
  <c r="G94" i="55" s="1"/>
  <c r="J90" i="55"/>
  <c r="J86" i="55"/>
  <c r="F184" i="54"/>
  <c r="G85" i="55" s="1"/>
  <c r="F212" i="54"/>
  <c r="G89" i="55" s="1"/>
  <c r="F233" i="54"/>
  <c r="G92" i="55" s="1"/>
  <c r="F240" i="54"/>
  <c r="G93" i="55" s="1"/>
  <c r="J93" i="55"/>
  <c r="J92" i="55"/>
  <c r="J85" i="55"/>
  <c r="F163" i="54"/>
  <c r="G82" i="55" s="1"/>
  <c r="J82" i="55"/>
  <c r="P82" i="55"/>
  <c r="P163" i="54"/>
  <c r="Q82" i="55" s="1"/>
  <c r="F156" i="54"/>
  <c r="G81" i="55" s="1"/>
  <c r="O81" i="55"/>
  <c r="F81" i="55"/>
  <c r="P156" i="54"/>
  <c r="Q81" i="55" s="1"/>
  <c r="F177" i="54"/>
  <c r="G84" i="55" s="1"/>
  <c r="F205" i="54"/>
  <c r="G88" i="55" s="1"/>
  <c r="F226" i="54"/>
  <c r="G91" i="55" s="1"/>
  <c r="F254" i="54"/>
  <c r="G95" i="55" s="1"/>
  <c r="N82" i="55" l="1"/>
  <c r="O82" i="55"/>
  <c r="N81" i="55"/>
  <c r="R81" i="55"/>
  <c r="W123" i="57"/>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U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U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15" i="57"/>
  <c r="O160" i="56"/>
  <c r="U114" i="57"/>
  <c r="O159" i="56"/>
  <c r="U113" i="57"/>
  <c r="O157" i="56"/>
  <c r="U112" i="57"/>
  <c r="O156" i="56"/>
  <c r="U111" i="57"/>
  <c r="O154" i="56"/>
  <c r="U110" i="57"/>
  <c r="O153" i="56"/>
  <c r="U109" i="57"/>
  <c r="O151" i="56"/>
  <c r="U108" i="57"/>
  <c r="O150" i="56"/>
  <c r="U107" i="57"/>
  <c r="O148" i="56"/>
  <c r="U106" i="57"/>
  <c r="O147"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17" i="57"/>
  <c r="O163" i="56"/>
  <c r="P117" i="57" s="1"/>
  <c r="O162" i="56"/>
  <c r="O116" i="57" s="1"/>
  <c r="U123" i="57"/>
  <c r="O172" i="56"/>
  <c r="U122" i="57"/>
  <c r="O171" i="56"/>
  <c r="P171" i="56" s="1"/>
  <c r="U125" i="57"/>
  <c r="O175" i="56"/>
  <c r="U124" i="57"/>
  <c r="O174" i="56"/>
  <c r="U121" i="57"/>
  <c r="O169" i="56"/>
  <c r="O121" i="57" s="1"/>
  <c r="U120" i="57"/>
  <c r="O168" i="56"/>
  <c r="P168" i="56" s="1"/>
  <c r="U119" i="57"/>
  <c r="O166" i="56"/>
  <c r="O165" i="56"/>
  <c r="O118" i="57" s="1"/>
  <c r="U105" i="57"/>
  <c r="O145" i="56"/>
  <c r="O105" i="57" s="1"/>
  <c r="U104" i="57"/>
  <c r="O144" i="56"/>
  <c r="U103" i="57"/>
  <c r="O142" i="56"/>
  <c r="U102" i="57"/>
  <c r="O141" i="56"/>
  <c r="O102" i="57" s="1"/>
  <c r="U101" i="57"/>
  <c r="O139" i="56"/>
  <c r="U100" i="57"/>
  <c r="O138" i="56"/>
  <c r="U99" i="57"/>
  <c r="O136" i="56"/>
  <c r="U98" i="57"/>
  <c r="O135" i="56"/>
  <c r="U97" i="57"/>
  <c r="O133" i="56"/>
  <c r="O97" i="57" s="1"/>
  <c r="U96" i="57"/>
  <c r="O132" i="56"/>
  <c r="V169" i="56" l="1"/>
  <c r="V168" i="56"/>
  <c r="O124" i="57"/>
  <c r="P174" i="56"/>
  <c r="V172" i="56"/>
  <c r="V171" i="56"/>
  <c r="P161" i="56"/>
  <c r="P96" i="57"/>
  <c r="P121" i="57"/>
  <c r="P119" i="57"/>
  <c r="V118" i="57"/>
  <c r="P112" i="57"/>
  <c r="O112" i="57"/>
  <c r="P108" i="57"/>
  <c r="O108" i="57"/>
  <c r="P104" i="57"/>
  <c r="V104" i="57"/>
  <c r="P100" i="57"/>
  <c r="P101" i="57"/>
  <c r="V98" i="57"/>
  <c r="V99" i="57"/>
  <c r="P164" i="56"/>
  <c r="O120" i="57"/>
  <c r="O107" i="57"/>
  <c r="O123" i="57"/>
  <c r="P146" i="56"/>
  <c r="O106" i="57"/>
  <c r="O110" i="57"/>
  <c r="O114" i="57"/>
  <c r="P170" i="56"/>
  <c r="O122" i="57"/>
  <c r="O109" i="57"/>
  <c r="O111" i="57"/>
  <c r="O113" i="57"/>
  <c r="P113" i="57"/>
  <c r="O115" i="57"/>
  <c r="O104" i="57"/>
  <c r="O125" i="57"/>
  <c r="O117" i="57"/>
  <c r="O119" i="57"/>
  <c r="O101" i="57"/>
  <c r="R82" i="55"/>
  <c r="O103" i="57"/>
  <c r="P103" i="57"/>
  <c r="O100" i="57"/>
  <c r="O99" i="57"/>
  <c r="P134" i="56"/>
  <c r="O98" i="57"/>
  <c r="P98" i="57"/>
  <c r="P99" i="57"/>
  <c r="P97" i="57"/>
  <c r="O96" i="57"/>
  <c r="P158" i="56"/>
  <c r="V100" i="57"/>
  <c r="P137" i="56"/>
  <c r="V101" i="57"/>
  <c r="P143" i="56"/>
  <c r="V175" i="56" l="1"/>
  <c r="V174" i="56"/>
  <c r="V124" i="57" s="1"/>
  <c r="P124" i="57"/>
  <c r="V96" i="57"/>
  <c r="P173" i="56"/>
  <c r="P155" i="56"/>
  <c r="V97" i="57"/>
  <c r="P116" i="57"/>
  <c r="V116" i="57"/>
  <c r="V117" i="57"/>
  <c r="P122" i="57"/>
  <c r="V122" i="57"/>
  <c r="P120" i="57"/>
  <c r="V120" i="57"/>
  <c r="P167" i="56"/>
  <c r="V121" i="57"/>
  <c r="V119" i="57"/>
  <c r="P118" i="57"/>
  <c r="P114" i="57"/>
  <c r="V114" i="57"/>
  <c r="V113" i="57"/>
  <c r="V112" i="57"/>
  <c r="P110" i="57"/>
  <c r="V110" i="57"/>
  <c r="P152" i="56"/>
  <c r="P109" i="57"/>
  <c r="V109" i="57"/>
  <c r="V108" i="57"/>
  <c r="P149" i="56"/>
  <c r="P106" i="57"/>
  <c r="V106" i="57"/>
  <c r="P105" i="57"/>
  <c r="V105" i="57"/>
  <c r="P102" i="57"/>
  <c r="V125" i="57"/>
  <c r="P125" i="57"/>
  <c r="V115" i="57"/>
  <c r="P115" i="57"/>
  <c r="V111" i="57"/>
  <c r="P111" i="57"/>
  <c r="V123" i="57"/>
  <c r="P123" i="57"/>
  <c r="V107" i="57"/>
  <c r="P107" i="57"/>
  <c r="V103" i="57"/>
  <c r="V102" i="57"/>
  <c r="P140" i="56"/>
  <c r="P131" i="56"/>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U79" i="56"/>
  <c r="U73" i="57" s="1"/>
  <c r="V73" i="57"/>
  <c r="U80" i="56"/>
  <c r="U74" i="57" s="1"/>
  <c r="O80" i="56"/>
  <c r="U76" i="56"/>
  <c r="U70" i="57" s="1"/>
  <c r="O76" i="56"/>
  <c r="U77" i="56"/>
  <c r="U71" i="57" s="1"/>
  <c r="O77" i="56"/>
  <c r="P76" i="56" l="1"/>
  <c r="P77" i="56"/>
  <c r="P80" i="56"/>
  <c r="O71" i="57"/>
  <c r="P72" i="57"/>
  <c r="O73" i="57"/>
  <c r="O74" i="57"/>
  <c r="O72" i="57"/>
  <c r="O70" i="57"/>
  <c r="P73" i="57"/>
  <c r="B69" i="54"/>
  <c r="B68" i="54"/>
  <c r="B67" i="54"/>
  <c r="B66" i="54"/>
  <c r="B65" i="54"/>
  <c r="B64" i="54"/>
  <c r="B63" i="54"/>
  <c r="B62" i="54"/>
  <c r="B61" i="54"/>
  <c r="B60" i="54"/>
  <c r="B59" i="54"/>
  <c r="B58" i="54"/>
  <c r="B57" i="54"/>
  <c r="B56" i="54"/>
  <c r="B55" i="54"/>
  <c r="B54" i="54"/>
  <c r="B53" i="54"/>
  <c r="B52" i="54"/>
  <c r="B51" i="54"/>
  <c r="B50" i="54"/>
  <c r="B49" i="54"/>
  <c r="B48" i="54"/>
  <c r="B47" i="54"/>
  <c r="B46" i="54"/>
  <c r="B45" i="54"/>
  <c r="B44" i="54"/>
  <c r="B43" i="54"/>
  <c r="B42" i="54"/>
  <c r="B41" i="54"/>
  <c r="B40" i="54"/>
  <c r="B39" i="54"/>
  <c r="B38" i="54"/>
  <c r="B37" i="54"/>
  <c r="B36" i="54"/>
  <c r="B28" i="54"/>
  <c r="B27" i="54"/>
  <c r="B26" i="54"/>
  <c r="B25" i="54"/>
  <c r="B24" i="54"/>
  <c r="B23" i="54"/>
  <c r="B22" i="54"/>
  <c r="B21" i="54"/>
  <c r="B20" i="54"/>
  <c r="B19" i="54"/>
  <c r="B18" i="54"/>
  <c r="B17" i="54"/>
  <c r="B16" i="54"/>
  <c r="B15" i="54"/>
  <c r="B14" i="54"/>
  <c r="B13" i="54"/>
  <c r="B12" i="54"/>
  <c r="B11" i="54"/>
  <c r="V80" i="56" l="1"/>
  <c r="V74" i="57" s="1"/>
  <c r="V77" i="56"/>
  <c r="V71" i="57" s="1"/>
  <c r="V76" i="56"/>
  <c r="V70" i="57" s="1"/>
  <c r="P71" i="57"/>
  <c r="P70" i="57"/>
  <c r="P74" i="57"/>
  <c r="B20" i="46"/>
  <c r="A20" i="46"/>
  <c r="B16" i="46"/>
  <c r="A16" i="46"/>
  <c r="A7" i="46"/>
  <c r="B7" i="46"/>
  <c r="A8" i="46"/>
  <c r="B8" i="46"/>
  <c r="A9" i="46"/>
  <c r="B9" i="46"/>
  <c r="A10" i="46"/>
  <c r="B10" i="46"/>
  <c r="A11" i="46"/>
  <c r="B11" i="46"/>
  <c r="A12" i="46"/>
  <c r="B12" i="46"/>
  <c r="B6" i="46"/>
  <c r="A6" i="46"/>
  <c r="B2" i="46"/>
  <c r="A2" i="46"/>
  <c r="B2" i="45"/>
  <c r="B1" i="45"/>
  <c r="A1" i="45"/>
  <c r="A72" i="55"/>
  <c r="B72" i="55"/>
  <c r="A73" i="55"/>
  <c r="B73" i="55"/>
  <c r="A74" i="55"/>
  <c r="B74" i="55"/>
  <c r="A75" i="55"/>
  <c r="B75" i="55"/>
  <c r="A76" i="55"/>
  <c r="B76" i="55"/>
  <c r="A77" i="55"/>
  <c r="B77" i="55"/>
  <c r="A78" i="55"/>
  <c r="B78" i="55"/>
  <c r="A79" i="55"/>
  <c r="B79" i="55"/>
  <c r="A80" i="55"/>
  <c r="B80" i="55"/>
  <c r="B71" i="55"/>
  <c r="A7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49" i="55"/>
  <c r="B50" i="55"/>
  <c r="B51" i="55"/>
  <c r="B52" i="55"/>
  <c r="B53" i="55"/>
  <c r="B54" i="55"/>
  <c r="B55" i="55"/>
  <c r="B56" i="55"/>
  <c r="B57" i="55"/>
  <c r="B58" i="55"/>
  <c r="B59" i="55"/>
  <c r="B60" i="55"/>
  <c r="B61" i="55"/>
  <c r="B62" i="55"/>
  <c r="B63" i="55"/>
  <c r="B64" i="55"/>
  <c r="B65" i="55"/>
  <c r="B66"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49" i="55"/>
  <c r="A50" i="55"/>
  <c r="A51" i="55"/>
  <c r="A52" i="55"/>
  <c r="A53" i="55"/>
  <c r="A54" i="55"/>
  <c r="A55" i="55"/>
  <c r="A56" i="55"/>
  <c r="A57" i="55"/>
  <c r="A58" i="55"/>
  <c r="A59" i="55"/>
  <c r="A60" i="55"/>
  <c r="A61" i="55"/>
  <c r="A62" i="55"/>
  <c r="A63" i="55"/>
  <c r="A64" i="55"/>
  <c r="A65" i="55"/>
  <c r="A66"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33" i="54" l="1"/>
  <c r="O181" i="56"/>
  <c r="O180" i="56"/>
  <c r="O129" i="57" l="1"/>
  <c r="P181" i="56"/>
  <c r="O128" i="57"/>
  <c r="P180" i="56"/>
  <c r="O178" i="56"/>
  <c r="O127" i="57" s="1"/>
  <c r="O177" i="56"/>
  <c r="O130" i="56"/>
  <c r="O129" i="56"/>
  <c r="O127" i="56"/>
  <c r="O126" i="56"/>
  <c r="O124" i="56"/>
  <c r="O123" i="56"/>
  <c r="O121" i="56"/>
  <c r="O120" i="56"/>
  <c r="O118" i="56"/>
  <c r="O117" i="56"/>
  <c r="O115" i="56"/>
  <c r="O114" i="56"/>
  <c r="O112" i="56"/>
  <c r="O111" i="56"/>
  <c r="O109" i="56"/>
  <c r="O108" i="56"/>
  <c r="U102" i="56"/>
  <c r="V180" i="56" l="1"/>
  <c r="V181" i="56"/>
  <c r="O126" i="57"/>
  <c r="P177" i="56"/>
  <c r="O13" i="56"/>
  <c r="P13" i="56" s="1"/>
  <c r="V13" i="56" s="1"/>
  <c r="V178" i="56" l="1"/>
  <c r="V177" i="56"/>
  <c r="W95" i="57"/>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29" i="57"/>
  <c r="U128" i="57"/>
  <c r="U127" i="57"/>
  <c r="P127" i="57"/>
  <c r="U126" i="57"/>
  <c r="U95" i="57"/>
  <c r="U94" i="57"/>
  <c r="U93" i="57"/>
  <c r="O93" i="57"/>
  <c r="U92" i="57"/>
  <c r="P128" i="57" l="1"/>
  <c r="V128" i="57"/>
  <c r="V129" i="57"/>
  <c r="P126" i="57"/>
  <c r="V127" i="57"/>
  <c r="V94" i="57"/>
  <c r="V95" i="57"/>
  <c r="P129" i="57"/>
  <c r="P128" i="56"/>
  <c r="V126" i="57"/>
  <c r="P176" i="56"/>
  <c r="P179" i="56"/>
  <c r="O92" i="57"/>
  <c r="P94" i="57"/>
  <c r="P95" i="57"/>
  <c r="O94" i="57"/>
  <c r="P92" i="57"/>
  <c r="O95" i="57"/>
  <c r="V92" i="57" l="1"/>
  <c r="P125" i="56"/>
  <c r="V93" i="57"/>
  <c r="P93" i="57"/>
  <c r="D80" i="55" l="1"/>
  <c r="E80" i="55"/>
  <c r="D79" i="55"/>
  <c r="E79" i="55"/>
  <c r="D78" i="55"/>
  <c r="E78" i="55"/>
  <c r="D77" i="55"/>
  <c r="E77" i="55"/>
  <c r="D76" i="55"/>
  <c r="E76" i="55"/>
  <c r="L149" i="54"/>
  <c r="M80" i="55" s="1"/>
  <c r="K149" i="54"/>
  <c r="L80" i="55" s="1"/>
  <c r="J149" i="54"/>
  <c r="K80" i="55" s="1"/>
  <c r="I149" i="54"/>
  <c r="J80" i="55" s="1"/>
  <c r="H149" i="54"/>
  <c r="I80" i="55" s="1"/>
  <c r="G149" i="54"/>
  <c r="H80" i="55" s="1"/>
  <c r="E149" i="54"/>
  <c r="F80" i="55" s="1"/>
  <c r="B149" i="54"/>
  <c r="C80" i="55" s="1"/>
  <c r="A149" i="54"/>
  <c r="F147" i="54"/>
  <c r="B147" i="54"/>
  <c r="A147" i="54"/>
  <c r="F145" i="54"/>
  <c r="O142" i="54"/>
  <c r="P79" i="55" s="1"/>
  <c r="L142" i="54"/>
  <c r="M79" i="55" s="1"/>
  <c r="K142" i="54"/>
  <c r="L79" i="55" s="1"/>
  <c r="J142" i="54"/>
  <c r="K79" i="55" s="1"/>
  <c r="I142" i="54"/>
  <c r="H142" i="54"/>
  <c r="I79" i="55" s="1"/>
  <c r="G142" i="54"/>
  <c r="H79" i="55" s="1"/>
  <c r="E142" i="54"/>
  <c r="F79" i="55" s="1"/>
  <c r="B142" i="54"/>
  <c r="C79" i="55" s="1"/>
  <c r="A142" i="54"/>
  <c r="F140" i="54"/>
  <c r="B140" i="54"/>
  <c r="A140" i="54"/>
  <c r="F138" i="54"/>
  <c r="O135" i="54"/>
  <c r="P78" i="55" s="1"/>
  <c r="L135" i="54"/>
  <c r="M78" i="55" s="1"/>
  <c r="K135" i="54"/>
  <c r="L78" i="55" s="1"/>
  <c r="J135" i="54"/>
  <c r="K78" i="55" s="1"/>
  <c r="I135" i="54"/>
  <c r="J78" i="55" s="1"/>
  <c r="H135" i="54"/>
  <c r="I78" i="55" s="1"/>
  <c r="G135" i="54"/>
  <c r="H78" i="55" s="1"/>
  <c r="E135" i="54"/>
  <c r="F78" i="55" s="1"/>
  <c r="B135" i="54"/>
  <c r="C78" i="55" s="1"/>
  <c r="A135" i="54"/>
  <c r="B133" i="54"/>
  <c r="A133" i="54"/>
  <c r="F131" i="54"/>
  <c r="O77" i="55"/>
  <c r="N77" i="55"/>
  <c r="L128" i="54"/>
  <c r="M77" i="55" s="1"/>
  <c r="K128" i="54"/>
  <c r="L77" i="55" s="1"/>
  <c r="J128" i="54"/>
  <c r="K77" i="55" s="1"/>
  <c r="I128" i="54"/>
  <c r="H128" i="54"/>
  <c r="I77" i="55" s="1"/>
  <c r="G128" i="54"/>
  <c r="H77" i="55" s="1"/>
  <c r="E128" i="54"/>
  <c r="F77" i="55" s="1"/>
  <c r="B128" i="54"/>
  <c r="C77" i="55" s="1"/>
  <c r="A128" i="54"/>
  <c r="F126" i="54"/>
  <c r="B126" i="54"/>
  <c r="A126" i="54"/>
  <c r="F124" i="54"/>
  <c r="O121" i="54"/>
  <c r="P76" i="55" s="1"/>
  <c r="L121" i="54"/>
  <c r="M76" i="55" s="1"/>
  <c r="K121" i="54"/>
  <c r="L76" i="55" s="1"/>
  <c r="J121" i="54"/>
  <c r="K76" i="55" s="1"/>
  <c r="I121" i="54"/>
  <c r="J76" i="55" s="1"/>
  <c r="H121" i="54"/>
  <c r="I76" i="55" s="1"/>
  <c r="G121" i="54"/>
  <c r="H76" i="55" s="1"/>
  <c r="E121" i="54"/>
  <c r="F76" i="55" s="1"/>
  <c r="B121" i="54"/>
  <c r="C76" i="55" s="1"/>
  <c r="A121" i="54"/>
  <c r="F119" i="54"/>
  <c r="B119" i="54"/>
  <c r="A119" i="54"/>
  <c r="F117" i="54"/>
  <c r="O128" i="54" l="1"/>
  <c r="P77" i="55" s="1"/>
  <c r="O149" i="54"/>
  <c r="P80" i="55" s="1"/>
  <c r="P142" i="54"/>
  <c r="P135" i="54"/>
  <c r="P128" i="54"/>
  <c r="P121" i="54"/>
  <c r="F142" i="54"/>
  <c r="F128" i="54"/>
  <c r="G77" i="55" s="1"/>
  <c r="J79" i="55"/>
  <c r="F121" i="54"/>
  <c r="J77" i="55"/>
  <c r="F135" i="54"/>
  <c r="F149" i="54"/>
  <c r="D75" i="55"/>
  <c r="E75" i="55"/>
  <c r="D74" i="55"/>
  <c r="E74" i="55"/>
  <c r="D73" i="55"/>
  <c r="E73" i="55"/>
  <c r="D72" i="55"/>
  <c r="E72" i="55"/>
  <c r="D71" i="55"/>
  <c r="E71" i="55"/>
  <c r="P149" i="54" l="1"/>
  <c r="Q80" i="55" s="1"/>
  <c r="G80" i="55"/>
  <c r="G79" i="55"/>
  <c r="Q79" i="55"/>
  <c r="G78" i="55"/>
  <c r="Q78" i="55"/>
  <c r="Q77" i="55"/>
  <c r="R77" i="55"/>
  <c r="G76" i="55"/>
  <c r="Q76" i="55"/>
  <c r="L86" i="54"/>
  <c r="M71" i="55" s="1"/>
  <c r="K86" i="54"/>
  <c r="L71" i="55" s="1"/>
  <c r="J86" i="54"/>
  <c r="K71" i="55" s="1"/>
  <c r="I86" i="54"/>
  <c r="J71" i="55" s="1"/>
  <c r="H86" i="54"/>
  <c r="I71" i="55" s="1"/>
  <c r="G86" i="54"/>
  <c r="H71" i="55" s="1"/>
  <c r="E86" i="54"/>
  <c r="F71" i="55" s="1"/>
  <c r="O86" i="54"/>
  <c r="F82" i="54"/>
  <c r="O80" i="55" l="1"/>
  <c r="N80" i="55"/>
  <c r="R80" i="55"/>
  <c r="O79" i="55"/>
  <c r="N79" i="55"/>
  <c r="N78" i="55"/>
  <c r="O76" i="55"/>
  <c r="N76" i="55"/>
  <c r="F86" i="54"/>
  <c r="N71" i="55"/>
  <c r="G71" i="55"/>
  <c r="P86" i="54"/>
  <c r="Q71" i="55" s="1"/>
  <c r="P71" i="55"/>
  <c r="R79" i="55" l="1"/>
  <c r="O78" i="55"/>
  <c r="R78" i="55"/>
  <c r="R76" i="55"/>
  <c r="R71" i="55"/>
  <c r="O71" i="55" l="1"/>
  <c r="O114" i="54"/>
  <c r="P75" i="55" s="1"/>
  <c r="L114" i="54"/>
  <c r="M75" i="55" s="1"/>
  <c r="K114" i="54"/>
  <c r="L75" i="55" s="1"/>
  <c r="J114" i="54"/>
  <c r="K75" i="55" s="1"/>
  <c r="I114" i="54"/>
  <c r="J75" i="55" s="1"/>
  <c r="H114" i="54"/>
  <c r="I75" i="55" s="1"/>
  <c r="G114" i="54"/>
  <c r="H75" i="55" s="1"/>
  <c r="E114" i="54"/>
  <c r="F75" i="55" s="1"/>
  <c r="B114" i="54"/>
  <c r="C75" i="55" s="1"/>
  <c r="A114" i="54"/>
  <c r="F112" i="54"/>
  <c r="B112" i="54"/>
  <c r="A112" i="54"/>
  <c r="F110" i="54"/>
  <c r="L107" i="54"/>
  <c r="M74" i="55" s="1"/>
  <c r="K107" i="54"/>
  <c r="L74" i="55" s="1"/>
  <c r="J107" i="54"/>
  <c r="K74" i="55" s="1"/>
  <c r="I107" i="54"/>
  <c r="J74" i="55" s="1"/>
  <c r="H107" i="54"/>
  <c r="I74" i="55" s="1"/>
  <c r="G107" i="54"/>
  <c r="H74" i="55" s="1"/>
  <c r="E107" i="54"/>
  <c r="F74" i="55" s="1"/>
  <c r="B107" i="54"/>
  <c r="C74" i="55" s="1"/>
  <c r="A107" i="54"/>
  <c r="F105" i="54"/>
  <c r="B105" i="54"/>
  <c r="A105" i="54"/>
  <c r="F103" i="54"/>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K72" i="55" s="1"/>
  <c r="I93" i="54"/>
  <c r="J72" i="55" s="1"/>
  <c r="H93" i="54"/>
  <c r="I72" i="55" s="1"/>
  <c r="G93" i="54"/>
  <c r="H72" i="55" s="1"/>
  <c r="E93" i="54"/>
  <c r="B93" i="54"/>
  <c r="C72" i="55" s="1"/>
  <c r="A93" i="54"/>
  <c r="F91" i="54"/>
  <c r="B91" i="54"/>
  <c r="A91" i="54"/>
  <c r="F89" i="54"/>
  <c r="B86" i="54"/>
  <c r="C71" i="55" s="1"/>
  <c r="B84" i="54"/>
  <c r="A86" i="54"/>
  <c r="A84" i="54"/>
  <c r="F84" i="54"/>
  <c r="P114" i="54" l="1"/>
  <c r="O107" i="54"/>
  <c r="F107" i="54"/>
  <c r="F100" i="54"/>
  <c r="F114" i="54"/>
  <c r="O100" i="54"/>
  <c r="P73" i="55" s="1"/>
  <c r="O93" i="54"/>
  <c r="P72" i="55" s="1"/>
  <c r="F72" i="55"/>
  <c r="F93" i="54"/>
  <c r="C3" i="55"/>
  <c r="G75" i="55" l="1"/>
  <c r="Q75" i="55"/>
  <c r="G74" i="55"/>
  <c r="P74" i="55"/>
  <c r="P107" i="54"/>
  <c r="G73" i="55"/>
  <c r="P100" i="54"/>
  <c r="P93" i="54"/>
  <c r="N72" i="55"/>
  <c r="G72" i="55"/>
  <c r="O72" i="55"/>
  <c r="O10" i="54"/>
  <c r="P10" i="54" s="1"/>
  <c r="O75" i="55" l="1"/>
  <c r="N75" i="55"/>
  <c r="O74" i="55"/>
  <c r="N74" i="55"/>
  <c r="Q74" i="55"/>
  <c r="R74" i="55"/>
  <c r="O73" i="55"/>
  <c r="N73" i="55"/>
  <c r="Q73" i="55"/>
  <c r="Q72" i="55"/>
  <c r="R7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90" i="57"/>
  <c r="O90" i="57"/>
  <c r="U89" i="57"/>
  <c r="O89" i="57"/>
  <c r="U88" i="57"/>
  <c r="O88" i="57"/>
  <c r="U87" i="57"/>
  <c r="O87" i="57"/>
  <c r="U86" i="57"/>
  <c r="O86" i="57"/>
  <c r="U85" i="57"/>
  <c r="O85" i="57"/>
  <c r="U84" i="57"/>
  <c r="O84" i="57"/>
  <c r="U83" i="57"/>
  <c r="O83" i="57"/>
  <c r="U82" i="57"/>
  <c r="O82" i="57"/>
  <c r="U81" i="57"/>
  <c r="O81" i="57"/>
  <c r="U80" i="57"/>
  <c r="O80" i="57"/>
  <c r="T84" i="56"/>
  <c r="S84" i="56"/>
  <c r="R84" i="56"/>
  <c r="Q84" i="56"/>
  <c r="U83" i="56"/>
  <c r="U77" i="57" s="1"/>
  <c r="O83" i="56"/>
  <c r="U82" i="56"/>
  <c r="U76" i="57" s="1"/>
  <c r="O82" i="56"/>
  <c r="O81" i="56"/>
  <c r="U75" i="56"/>
  <c r="U69" i="57" s="1"/>
  <c r="O75" i="56"/>
  <c r="P75" i="56" s="1"/>
  <c r="V75" i="56" s="1"/>
  <c r="U74" i="56"/>
  <c r="U68" i="57" s="1"/>
  <c r="O74" i="56"/>
  <c r="U73" i="56"/>
  <c r="U67" i="57" s="1"/>
  <c r="O73" i="56"/>
  <c r="U72" i="56"/>
  <c r="U66" i="57" s="1"/>
  <c r="O72" i="56"/>
  <c r="U71" i="56"/>
  <c r="U65" i="57" s="1"/>
  <c r="O71" i="56"/>
  <c r="U70" i="56"/>
  <c r="U64" i="57" s="1"/>
  <c r="O70" i="56"/>
  <c r="U69" i="56"/>
  <c r="U63" i="57" s="1"/>
  <c r="O69" i="56"/>
  <c r="U68" i="56"/>
  <c r="U62" i="57" s="1"/>
  <c r="O68" i="56"/>
  <c r="U67" i="56"/>
  <c r="U61" i="57" s="1"/>
  <c r="O67" i="56"/>
  <c r="U66" i="56"/>
  <c r="U60" i="57" s="1"/>
  <c r="O66" i="56"/>
  <c r="U65" i="56"/>
  <c r="U59" i="57" s="1"/>
  <c r="O65" i="56"/>
  <c r="U64" i="56"/>
  <c r="U58" i="57" s="1"/>
  <c r="O64" i="56"/>
  <c r="U63" i="56"/>
  <c r="U57" i="57" s="1"/>
  <c r="O63" i="56"/>
  <c r="U62" i="56"/>
  <c r="U56" i="57" s="1"/>
  <c r="O62" i="56"/>
  <c r="U61" i="56"/>
  <c r="U55" i="57" s="1"/>
  <c r="O61" i="56"/>
  <c r="U60" i="56"/>
  <c r="U54" i="57" s="1"/>
  <c r="O60" i="56"/>
  <c r="U59" i="56"/>
  <c r="U53" i="57" s="1"/>
  <c r="O59" i="56"/>
  <c r="U58" i="56"/>
  <c r="U52" i="57" s="1"/>
  <c r="O58" i="56"/>
  <c r="U57" i="56"/>
  <c r="U51" i="57" s="1"/>
  <c r="O57" i="56"/>
  <c r="U56" i="56"/>
  <c r="U50" i="57" s="1"/>
  <c r="O56" i="56"/>
  <c r="U55" i="56"/>
  <c r="U49" i="57" s="1"/>
  <c r="O55" i="56"/>
  <c r="U54" i="56"/>
  <c r="U48" i="57" s="1"/>
  <c r="O54" i="56"/>
  <c r="U53" i="56"/>
  <c r="U47" i="57" s="1"/>
  <c r="O53" i="56"/>
  <c r="U52" i="56"/>
  <c r="U46" i="57" s="1"/>
  <c r="O52" i="56"/>
  <c r="U51" i="56"/>
  <c r="U45" i="57" s="1"/>
  <c r="O51" i="56"/>
  <c r="U50" i="56"/>
  <c r="U44" i="57" s="1"/>
  <c r="O50" i="56"/>
  <c r="U49" i="56"/>
  <c r="U43" i="57" s="1"/>
  <c r="O49" i="56"/>
  <c r="U48" i="56"/>
  <c r="U42" i="57" s="1"/>
  <c r="O48" i="56"/>
  <c r="U47" i="56"/>
  <c r="U41" i="57" s="1"/>
  <c r="O47" i="56"/>
  <c r="U46" i="56"/>
  <c r="U40" i="57" s="1"/>
  <c r="O46" i="56"/>
  <c r="P46" i="56" s="1"/>
  <c r="V46" i="56" s="1"/>
  <c r="U45" i="56"/>
  <c r="U39" i="57" s="1"/>
  <c r="O45" i="56"/>
  <c r="U44" i="56"/>
  <c r="U38" i="57" s="1"/>
  <c r="O44" i="56"/>
  <c r="P44" i="56" s="1"/>
  <c r="V44" i="56" s="1"/>
  <c r="U43" i="56"/>
  <c r="U37" i="57" s="1"/>
  <c r="O43" i="56"/>
  <c r="U42" i="56"/>
  <c r="U36" i="57" s="1"/>
  <c r="O42" i="56"/>
  <c r="P42" i="56" s="1"/>
  <c r="V42" i="56" s="1"/>
  <c r="U41" i="56"/>
  <c r="U35" i="57" s="1"/>
  <c r="O41" i="56"/>
  <c r="U40" i="56"/>
  <c r="U34" i="57" s="1"/>
  <c r="O40" i="56"/>
  <c r="P40" i="56" s="1"/>
  <c r="V40" i="56" s="1"/>
  <c r="U39" i="56"/>
  <c r="U33" i="57" s="1"/>
  <c r="O39" i="56"/>
  <c r="U38" i="56"/>
  <c r="U32" i="57" s="1"/>
  <c r="O38" i="56"/>
  <c r="P38" i="56" s="1"/>
  <c r="V38" i="56" s="1"/>
  <c r="U37" i="56"/>
  <c r="U31" i="57" s="1"/>
  <c r="O37" i="56"/>
  <c r="U36" i="56"/>
  <c r="U30" i="57" s="1"/>
  <c r="O36" i="56"/>
  <c r="P36" i="56" s="1"/>
  <c r="V36" i="56" s="1"/>
  <c r="U35" i="56"/>
  <c r="U29" i="57" s="1"/>
  <c r="O35" i="56"/>
  <c r="U34" i="56"/>
  <c r="U28" i="57" s="1"/>
  <c r="O34" i="56"/>
  <c r="P34" i="56" s="1"/>
  <c r="V34" i="56" s="1"/>
  <c r="U33" i="56"/>
  <c r="U27" i="57" s="1"/>
  <c r="O33" i="56"/>
  <c r="U32" i="56"/>
  <c r="U26" i="57" s="1"/>
  <c r="O32" i="56"/>
  <c r="P32" i="56" s="1"/>
  <c r="V32" i="56" s="1"/>
  <c r="U31" i="56"/>
  <c r="U25" i="57" s="1"/>
  <c r="O31" i="56"/>
  <c r="U30" i="56"/>
  <c r="U24" i="57" s="1"/>
  <c r="O30" i="56"/>
  <c r="P30" i="56" s="1"/>
  <c r="V30" i="56" s="1"/>
  <c r="U29" i="56"/>
  <c r="U23" i="57" s="1"/>
  <c r="O29" i="56"/>
  <c r="U28" i="56"/>
  <c r="U22" i="57" s="1"/>
  <c r="O28" i="56"/>
  <c r="P28" i="56" s="1"/>
  <c r="V28" i="56" s="1"/>
  <c r="U27" i="56"/>
  <c r="U21" i="57" s="1"/>
  <c r="O27" i="56"/>
  <c r="U26" i="56"/>
  <c r="U20" i="57" s="1"/>
  <c r="O26" i="56"/>
  <c r="P26" i="56" s="1"/>
  <c r="V26" i="56" s="1"/>
  <c r="U25" i="56"/>
  <c r="U19" i="57" s="1"/>
  <c r="O25" i="56"/>
  <c r="U24" i="56"/>
  <c r="U18" i="57" s="1"/>
  <c r="O24" i="56"/>
  <c r="P24" i="56" s="1"/>
  <c r="V24" i="56" s="1"/>
  <c r="U23" i="56"/>
  <c r="U17" i="57" s="1"/>
  <c r="O23" i="56"/>
  <c r="U22" i="56"/>
  <c r="U16" i="57" s="1"/>
  <c r="O22" i="56"/>
  <c r="P22" i="56" s="1"/>
  <c r="V22" i="56" s="1"/>
  <c r="U21" i="56"/>
  <c r="U15" i="57" s="1"/>
  <c r="O21" i="56"/>
  <c r="U20" i="56"/>
  <c r="U14" i="57" s="1"/>
  <c r="O20" i="56"/>
  <c r="P20" i="56" s="1"/>
  <c r="V20" i="56" s="1"/>
  <c r="U19" i="56"/>
  <c r="U13" i="57" s="1"/>
  <c r="O19" i="56"/>
  <c r="U18" i="56"/>
  <c r="U12" i="57" s="1"/>
  <c r="O18" i="56"/>
  <c r="P18" i="56" s="1"/>
  <c r="V18" i="56" s="1"/>
  <c r="U17" i="56"/>
  <c r="U11" i="57" s="1"/>
  <c r="O17" i="56"/>
  <c r="U16" i="56"/>
  <c r="U10" i="57" s="1"/>
  <c r="O16" i="56"/>
  <c r="P16" i="56" s="1"/>
  <c r="V16" i="56" s="1"/>
  <c r="U15" i="56"/>
  <c r="U9" i="57" s="1"/>
  <c r="O15" i="56"/>
  <c r="U14" i="56"/>
  <c r="U8" i="57" s="1"/>
  <c r="O14" i="56"/>
  <c r="P14" i="56" s="1"/>
  <c r="V14" i="56" s="1"/>
  <c r="U13" i="56"/>
  <c r="U7" i="57" s="1"/>
  <c r="O7" i="57"/>
  <c r="U12" i="56"/>
  <c r="U6" i="57" s="1"/>
  <c r="O12" i="56"/>
  <c r="P12" i="56" s="1"/>
  <c r="V12" i="56" s="1"/>
  <c r="U11" i="56"/>
  <c r="U5" i="57" s="1"/>
  <c r="O11" i="56"/>
  <c r="U10" i="56"/>
  <c r="U4" i="57" s="1"/>
  <c r="O10" i="56"/>
  <c r="P10" i="56" s="1"/>
  <c r="V10" i="56" s="1"/>
  <c r="U9" i="56"/>
  <c r="U3" i="57" s="1"/>
  <c r="O9" i="56"/>
  <c r="U8" i="56"/>
  <c r="U2" i="57" s="1"/>
  <c r="O8" i="56"/>
  <c r="O2" i="57" l="1"/>
  <c r="P8" i="56"/>
  <c r="O3" i="57"/>
  <c r="P9" i="56"/>
  <c r="V9" i="56" s="1"/>
  <c r="O11" i="57"/>
  <c r="P17" i="56"/>
  <c r="V17" i="56" s="1"/>
  <c r="O15" i="57"/>
  <c r="P21" i="56"/>
  <c r="V21" i="56" s="1"/>
  <c r="O19" i="57"/>
  <c r="P25" i="56"/>
  <c r="V25" i="56" s="1"/>
  <c r="O21" i="57"/>
  <c r="P27" i="56"/>
  <c r="V27" i="56" s="1"/>
  <c r="O23" i="57"/>
  <c r="P29" i="56"/>
  <c r="V29" i="56" s="1"/>
  <c r="O25" i="57"/>
  <c r="P31" i="56"/>
  <c r="V31" i="56" s="1"/>
  <c r="O27" i="57"/>
  <c r="P33" i="56"/>
  <c r="V33" i="56" s="1"/>
  <c r="O33" i="57"/>
  <c r="P39" i="56"/>
  <c r="V39" i="56" s="1"/>
  <c r="O35" i="57"/>
  <c r="P41" i="56"/>
  <c r="V41" i="56" s="1"/>
  <c r="O37" i="57"/>
  <c r="P43" i="56"/>
  <c r="V43" i="56" s="1"/>
  <c r="O39" i="57"/>
  <c r="P45" i="56"/>
  <c r="V45" i="56" s="1"/>
  <c r="O47" i="57"/>
  <c r="P53" i="56"/>
  <c r="V53" i="56" s="1"/>
  <c r="O49" i="57"/>
  <c r="P55" i="56"/>
  <c r="V55" i="56" s="1"/>
  <c r="O53" i="57"/>
  <c r="P59" i="56"/>
  <c r="V59" i="56" s="1"/>
  <c r="O55" i="57"/>
  <c r="P61" i="56"/>
  <c r="V61" i="56" s="1"/>
  <c r="O57" i="57"/>
  <c r="P63" i="56"/>
  <c r="V63" i="56" s="1"/>
  <c r="O59" i="57"/>
  <c r="P65" i="56"/>
  <c r="V65" i="56" s="1"/>
  <c r="O61" i="57"/>
  <c r="P67" i="56"/>
  <c r="O63" i="57"/>
  <c r="P69" i="56"/>
  <c r="V69" i="56" s="1"/>
  <c r="O77" i="57"/>
  <c r="P83" i="56"/>
  <c r="V83" i="56" s="1"/>
  <c r="O5" i="57"/>
  <c r="P11" i="56"/>
  <c r="O9" i="57"/>
  <c r="P15" i="56"/>
  <c r="V15" i="56" s="1"/>
  <c r="O13" i="57"/>
  <c r="P19" i="56"/>
  <c r="V19" i="56" s="1"/>
  <c r="O17" i="57"/>
  <c r="P23" i="56"/>
  <c r="V23" i="56" s="1"/>
  <c r="O29" i="57"/>
  <c r="P35" i="56"/>
  <c r="V35" i="56" s="1"/>
  <c r="O31" i="57"/>
  <c r="P37" i="56"/>
  <c r="V37" i="56" s="1"/>
  <c r="O41" i="57"/>
  <c r="P47" i="56"/>
  <c r="V47" i="56" s="1"/>
  <c r="O43" i="57"/>
  <c r="P49" i="56"/>
  <c r="V49" i="56" s="1"/>
  <c r="O45" i="57"/>
  <c r="P51" i="56"/>
  <c r="V51" i="56" s="1"/>
  <c r="O51" i="57"/>
  <c r="P57" i="56"/>
  <c r="V57" i="56" s="1"/>
  <c r="O65" i="57"/>
  <c r="P71" i="56"/>
  <c r="V71" i="56" s="1"/>
  <c r="O67" i="57"/>
  <c r="P73" i="56"/>
  <c r="V73" i="56" s="1"/>
  <c r="O42" i="57"/>
  <c r="P48" i="56"/>
  <c r="V48" i="56" s="1"/>
  <c r="O44" i="57"/>
  <c r="P50" i="56"/>
  <c r="V50" i="56" s="1"/>
  <c r="O46" i="57"/>
  <c r="P52" i="56"/>
  <c r="V52" i="56" s="1"/>
  <c r="O48" i="57"/>
  <c r="P54" i="56"/>
  <c r="V54" i="56" s="1"/>
  <c r="O50" i="57"/>
  <c r="P56" i="56"/>
  <c r="V56" i="56" s="1"/>
  <c r="O52" i="57"/>
  <c r="P58" i="56"/>
  <c r="V58" i="56" s="1"/>
  <c r="O54" i="57"/>
  <c r="P60" i="56"/>
  <c r="V60" i="56" s="1"/>
  <c r="O56" i="57"/>
  <c r="P62" i="56"/>
  <c r="V62" i="56" s="1"/>
  <c r="O58" i="57"/>
  <c r="P64" i="56"/>
  <c r="V64" i="56" s="1"/>
  <c r="O60" i="57"/>
  <c r="P66" i="56"/>
  <c r="V66" i="56" s="1"/>
  <c r="O62" i="57"/>
  <c r="P68" i="56"/>
  <c r="V68" i="56" s="1"/>
  <c r="O64" i="57"/>
  <c r="P70" i="56"/>
  <c r="V70" i="56" s="1"/>
  <c r="O66" i="57"/>
  <c r="P72" i="56"/>
  <c r="V72" i="56" s="1"/>
  <c r="O68" i="57"/>
  <c r="P74" i="56"/>
  <c r="V74" i="56" s="1"/>
  <c r="O75" i="57"/>
  <c r="P81" i="56"/>
  <c r="V81" i="56" s="1"/>
  <c r="O76" i="57"/>
  <c r="P82" i="56"/>
  <c r="V82" i="56" s="1"/>
  <c r="R73" i="55"/>
  <c r="R75" i="55"/>
  <c r="O69" i="57"/>
  <c r="P7" i="57"/>
  <c r="P27" i="57"/>
  <c r="U84"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O8" i="57"/>
  <c r="O10" i="57"/>
  <c r="O12" i="57"/>
  <c r="O14" i="57"/>
  <c r="O16" i="57"/>
  <c r="O18" i="57"/>
  <c r="O20" i="57"/>
  <c r="O22" i="57"/>
  <c r="O24" i="57"/>
  <c r="O26" i="57"/>
  <c r="O28" i="57"/>
  <c r="O30" i="57"/>
  <c r="O32" i="57"/>
  <c r="O34" i="57"/>
  <c r="O36" i="57"/>
  <c r="O38" i="57"/>
  <c r="O40" i="57"/>
  <c r="P75" i="57" l="1"/>
  <c r="V5" i="57"/>
  <c r="V11" i="56"/>
  <c r="P59" i="57"/>
  <c r="V8" i="56"/>
  <c r="P84" i="56"/>
  <c r="P85" i="56" s="1"/>
  <c r="V67" i="56"/>
  <c r="V61" i="57" s="1"/>
  <c r="P43" i="57"/>
  <c r="P11" i="57"/>
  <c r="P57" i="57"/>
  <c r="P17" i="57"/>
  <c r="P45" i="57"/>
  <c r="P67" i="57"/>
  <c r="P51" i="57"/>
  <c r="P35" i="57"/>
  <c r="P19" i="57"/>
  <c r="P25" i="57"/>
  <c r="P49" i="57"/>
  <c r="P5" i="57"/>
  <c r="P53" i="57"/>
  <c r="P29" i="57"/>
  <c r="P77" i="57"/>
  <c r="P76" i="57"/>
  <c r="P63" i="57"/>
  <c r="P55" i="57"/>
  <c r="P47" i="57"/>
  <c r="P39" i="57"/>
  <c r="P31" i="57"/>
  <c r="P23" i="57"/>
  <c r="P15" i="57"/>
  <c r="P41" i="57"/>
  <c r="P9" i="57"/>
  <c r="P65" i="57"/>
  <c r="P33" i="57"/>
  <c r="P37" i="57"/>
  <c r="P21" i="57"/>
  <c r="P13" i="57"/>
  <c r="P61" i="57"/>
  <c r="P3" i="57"/>
  <c r="V90" i="57"/>
  <c r="V89" i="57"/>
  <c r="V87" i="57"/>
  <c r="V84" i="57"/>
  <c r="V85" i="57"/>
  <c r="V83" i="57"/>
  <c r="V80" i="57"/>
  <c r="P66" i="57"/>
  <c r="V66" i="57"/>
  <c r="P68" i="57"/>
  <c r="V68" i="57"/>
  <c r="V69" i="57"/>
  <c r="P69" i="57"/>
  <c r="P2" i="57"/>
  <c r="P88" i="57"/>
  <c r="P119" i="56"/>
  <c r="V88" i="57"/>
  <c r="P84" i="57"/>
  <c r="P113" i="56"/>
  <c r="P86" i="57"/>
  <c r="P116" i="56"/>
  <c r="P82" i="57"/>
  <c r="P110" i="56"/>
  <c r="P90" i="57"/>
  <c r="P122" i="56"/>
  <c r="V53" i="57"/>
  <c r="V59" i="57"/>
  <c r="V65" i="57"/>
  <c r="V9" i="57"/>
  <c r="V41" i="57"/>
  <c r="V33" i="57"/>
  <c r="P80" i="57"/>
  <c r="P107" i="56"/>
  <c r="V67" i="57"/>
  <c r="V45" i="57"/>
  <c r="V35" i="57"/>
  <c r="V29" i="57"/>
  <c r="V82" i="57"/>
  <c r="V86" i="57"/>
  <c r="V15" i="57"/>
  <c r="V63" i="57"/>
  <c r="V2" i="57"/>
  <c r="V37" i="57"/>
  <c r="V31" i="57"/>
  <c r="V25" i="57"/>
  <c r="V47" i="57"/>
  <c r="V21" i="57"/>
  <c r="V13" i="57"/>
  <c r="V57" i="57"/>
  <c r="V17" i="57"/>
  <c r="V3" i="57"/>
  <c r="V49" i="57"/>
  <c r="V55" i="57"/>
  <c r="V23" i="57"/>
  <c r="V7" i="57"/>
  <c r="V76" i="57"/>
  <c r="V39" i="57"/>
  <c r="V51" i="57"/>
  <c r="V11" i="57"/>
  <c r="V43" i="57"/>
  <c r="V27" i="57"/>
  <c r="V19" i="57"/>
  <c r="P89" i="57"/>
  <c r="V81" i="57"/>
  <c r="P81" i="57"/>
  <c r="P58" i="57"/>
  <c r="V58" i="57"/>
  <c r="P50" i="57"/>
  <c r="V50" i="57"/>
  <c r="V91" i="57"/>
  <c r="P91" i="57"/>
  <c r="P87" i="57"/>
  <c r="P83" i="57"/>
  <c r="V77" i="57"/>
  <c r="P64" i="57"/>
  <c r="V64" i="57"/>
  <c r="P60" i="57"/>
  <c r="V60" i="57"/>
  <c r="P56" i="57"/>
  <c r="V56" i="57"/>
  <c r="P52" i="57"/>
  <c r="V52" i="57"/>
  <c r="P48" i="57"/>
  <c r="V48" i="57"/>
  <c r="P44" i="57"/>
  <c r="V44" i="57"/>
  <c r="P6" i="57"/>
  <c r="V6" i="57"/>
  <c r="P85" i="57"/>
  <c r="V75" i="57"/>
  <c r="P62" i="57"/>
  <c r="V62" i="57"/>
  <c r="P54" i="57"/>
  <c r="V54" i="57"/>
  <c r="P46" i="57"/>
  <c r="V46" i="57"/>
  <c r="P42" i="57"/>
  <c r="V42" i="57"/>
  <c r="P4" i="57"/>
  <c r="V4" i="57"/>
  <c r="D4" i="38" l="1"/>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C53" i="55"/>
  <c r="M52" i="55"/>
  <c r="L52" i="55"/>
  <c r="K52" i="55"/>
  <c r="J52" i="55"/>
  <c r="I52" i="55"/>
  <c r="H52" i="55"/>
  <c r="F52" i="55"/>
  <c r="E52" i="55"/>
  <c r="D52" i="55"/>
  <c r="C52" i="55"/>
  <c r="M51" i="55"/>
  <c r="L51" i="55"/>
  <c r="K51" i="55"/>
  <c r="J51" i="55"/>
  <c r="I51" i="55"/>
  <c r="H51" i="55"/>
  <c r="F51" i="55"/>
  <c r="E51" i="55"/>
  <c r="D51" i="55"/>
  <c r="C51" i="55"/>
  <c r="M50" i="55"/>
  <c r="L50" i="55"/>
  <c r="K50" i="55"/>
  <c r="J50" i="55"/>
  <c r="I50" i="55"/>
  <c r="H50" i="55"/>
  <c r="F50" i="55"/>
  <c r="E50" i="55"/>
  <c r="D50" i="55"/>
  <c r="C50" i="55"/>
  <c r="M49" i="55"/>
  <c r="L49" i="55"/>
  <c r="K49" i="55"/>
  <c r="J49" i="55"/>
  <c r="I49" i="55"/>
  <c r="H49" i="55"/>
  <c r="F49" i="55"/>
  <c r="E49" i="55"/>
  <c r="D49" i="55"/>
  <c r="C49" i="55"/>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L76" i="54"/>
  <c r="K76" i="54"/>
  <c r="J76" i="54"/>
  <c r="I76" i="54"/>
  <c r="H76" i="54"/>
  <c r="G76" i="54"/>
  <c r="E76" i="54"/>
  <c r="R66" i="55"/>
  <c r="P74" i="54"/>
  <c r="Q66" i="55" s="1"/>
  <c r="O74" i="54"/>
  <c r="P66" i="55" s="1"/>
  <c r="O66" i="55"/>
  <c r="N66" i="55"/>
  <c r="F74" i="54"/>
  <c r="G66" i="55" s="1"/>
  <c r="R65" i="55"/>
  <c r="P73" i="54"/>
  <c r="Q65" i="55" s="1"/>
  <c r="O73" i="54"/>
  <c r="P65" i="55" s="1"/>
  <c r="O65" i="55"/>
  <c r="N65" i="55"/>
  <c r="F73" i="54"/>
  <c r="G65" i="55" s="1"/>
  <c r="R64" i="55"/>
  <c r="P72" i="54"/>
  <c r="Q64" i="55" s="1"/>
  <c r="O72" i="54"/>
  <c r="P64" i="55" s="1"/>
  <c r="O64" i="55"/>
  <c r="N64" i="55"/>
  <c r="F72" i="54"/>
  <c r="G64" i="55" s="1"/>
  <c r="R63" i="55"/>
  <c r="P71" i="54"/>
  <c r="Q63" i="55" s="1"/>
  <c r="O71" i="54"/>
  <c r="P63" i="55" s="1"/>
  <c r="O63" i="55"/>
  <c r="N63" i="55"/>
  <c r="F71" i="54"/>
  <c r="G63" i="55" s="1"/>
  <c r="R62" i="55"/>
  <c r="P70" i="54"/>
  <c r="Q62" i="55" s="1"/>
  <c r="O70" i="54"/>
  <c r="P62" i="55" s="1"/>
  <c r="O62" i="55"/>
  <c r="N62" i="55"/>
  <c r="F70" i="54"/>
  <c r="G62" i="55" s="1"/>
  <c r="R61" i="55"/>
  <c r="P69" i="54"/>
  <c r="Q61" i="55" s="1"/>
  <c r="O69" i="54"/>
  <c r="P61" i="55" s="1"/>
  <c r="O61" i="55"/>
  <c r="N61" i="55"/>
  <c r="F69" i="54"/>
  <c r="G61" i="55" s="1"/>
  <c r="R60" i="55"/>
  <c r="P68" i="54"/>
  <c r="Q60" i="55" s="1"/>
  <c r="O68" i="54"/>
  <c r="P60" i="55" s="1"/>
  <c r="O60" i="55"/>
  <c r="N60" i="55"/>
  <c r="F68" i="54"/>
  <c r="G60" i="55" s="1"/>
  <c r="R59" i="55"/>
  <c r="P67" i="54"/>
  <c r="Q59" i="55" s="1"/>
  <c r="O67" i="54"/>
  <c r="P59" i="55" s="1"/>
  <c r="O59" i="55"/>
  <c r="N59" i="55"/>
  <c r="F67" i="54"/>
  <c r="G59" i="55" s="1"/>
  <c r="R58" i="55"/>
  <c r="P66" i="54"/>
  <c r="Q58" i="55" s="1"/>
  <c r="O66" i="54"/>
  <c r="P58" i="55" s="1"/>
  <c r="O58" i="55"/>
  <c r="N58" i="55"/>
  <c r="F66" i="54"/>
  <c r="G58" i="55" s="1"/>
  <c r="R57" i="55"/>
  <c r="P65" i="54"/>
  <c r="Q57" i="55" s="1"/>
  <c r="O65" i="54"/>
  <c r="P57" i="55" s="1"/>
  <c r="O57" i="55"/>
  <c r="N57" i="55"/>
  <c r="F65" i="54"/>
  <c r="G57" i="55" s="1"/>
  <c r="R56" i="55"/>
  <c r="P64" i="54"/>
  <c r="Q56" i="55" s="1"/>
  <c r="O64" i="54"/>
  <c r="P56" i="55" s="1"/>
  <c r="O56" i="55"/>
  <c r="N56" i="55"/>
  <c r="F64" i="54"/>
  <c r="G56" i="55" s="1"/>
  <c r="R55" i="55"/>
  <c r="P63" i="54"/>
  <c r="Q55" i="55" s="1"/>
  <c r="O63" i="54"/>
  <c r="P55" i="55" s="1"/>
  <c r="O55" i="55"/>
  <c r="N55" i="55"/>
  <c r="F63" i="54"/>
  <c r="G55" i="55" s="1"/>
  <c r="R54" i="55"/>
  <c r="P62" i="54"/>
  <c r="Q54" i="55" s="1"/>
  <c r="O62" i="54"/>
  <c r="P54" i="55" s="1"/>
  <c r="O54" i="55"/>
  <c r="N54" i="55"/>
  <c r="F62" i="54"/>
  <c r="G54" i="55" s="1"/>
  <c r="R53" i="55"/>
  <c r="P61" i="54"/>
  <c r="Q53" i="55" s="1"/>
  <c r="O61" i="54"/>
  <c r="P53" i="55" s="1"/>
  <c r="O53" i="55"/>
  <c r="N53" i="55"/>
  <c r="F61" i="54"/>
  <c r="G53" i="55" s="1"/>
  <c r="R52" i="55"/>
  <c r="P60" i="54"/>
  <c r="Q52" i="55" s="1"/>
  <c r="O60" i="54"/>
  <c r="P52" i="55" s="1"/>
  <c r="O52" i="55"/>
  <c r="N52" i="55"/>
  <c r="F60" i="54"/>
  <c r="G52" i="55" s="1"/>
  <c r="R51" i="55"/>
  <c r="P59" i="54"/>
  <c r="Q51" i="55" s="1"/>
  <c r="O59" i="54"/>
  <c r="P51" i="55" s="1"/>
  <c r="O51" i="55"/>
  <c r="N51" i="55"/>
  <c r="F59" i="54"/>
  <c r="G51" i="55" s="1"/>
  <c r="R50" i="55"/>
  <c r="P58" i="54"/>
  <c r="Q50" i="55" s="1"/>
  <c r="O58" i="54"/>
  <c r="P50" i="55" s="1"/>
  <c r="O50" i="55"/>
  <c r="N50" i="55"/>
  <c r="F58" i="54"/>
  <c r="G50" i="55" s="1"/>
  <c r="R49" i="55"/>
  <c r="P57" i="54"/>
  <c r="Q49" i="55" s="1"/>
  <c r="O57" i="54"/>
  <c r="P49" i="55" s="1"/>
  <c r="O49" i="55"/>
  <c r="N49" i="55"/>
  <c r="F57" i="54"/>
  <c r="G49" i="55" s="1"/>
  <c r="R48" i="55"/>
  <c r="P56" i="54"/>
  <c r="Q48" i="55" s="1"/>
  <c r="O56" i="54"/>
  <c r="P48" i="55" s="1"/>
  <c r="O48" i="55"/>
  <c r="N48" i="55"/>
  <c r="F56" i="54"/>
  <c r="G48" i="55" s="1"/>
  <c r="R47" i="55"/>
  <c r="P55" i="54"/>
  <c r="Q47" i="55" s="1"/>
  <c r="O55" i="54"/>
  <c r="P47" i="55" s="1"/>
  <c r="O47" i="55"/>
  <c r="N47" i="55"/>
  <c r="F55" i="54"/>
  <c r="G47" i="55" s="1"/>
  <c r="R46" i="55"/>
  <c r="P54" i="54"/>
  <c r="Q46" i="55" s="1"/>
  <c r="O54" i="54"/>
  <c r="P46" i="55" s="1"/>
  <c r="O46" i="55"/>
  <c r="N46" i="55"/>
  <c r="F54" i="54"/>
  <c r="G46" i="55" s="1"/>
  <c r="R45" i="55"/>
  <c r="P53" i="54"/>
  <c r="Q45" i="55" s="1"/>
  <c r="O53" i="54"/>
  <c r="P45" i="55" s="1"/>
  <c r="O45" i="55"/>
  <c r="N45" i="55"/>
  <c r="F53" i="54"/>
  <c r="G45" i="55" s="1"/>
  <c r="R44" i="55"/>
  <c r="P52" i="54"/>
  <c r="Q44" i="55" s="1"/>
  <c r="O52" i="54"/>
  <c r="P44" i="55" s="1"/>
  <c r="O44" i="55"/>
  <c r="N44" i="55"/>
  <c r="F52" i="54"/>
  <c r="G44" i="55" s="1"/>
  <c r="R43" i="55"/>
  <c r="P51" i="54"/>
  <c r="Q43" i="55" s="1"/>
  <c r="O51" i="54"/>
  <c r="P43" i="55" s="1"/>
  <c r="O43" i="55"/>
  <c r="N43" i="55"/>
  <c r="F51" i="54"/>
  <c r="G43" i="55" s="1"/>
  <c r="R42" i="55"/>
  <c r="P50" i="54"/>
  <c r="Q42" i="55" s="1"/>
  <c r="O50" i="54"/>
  <c r="P42" i="55" s="1"/>
  <c r="O42" i="55"/>
  <c r="N42" i="55"/>
  <c r="F50" i="54"/>
  <c r="G42" i="55" s="1"/>
  <c r="R41" i="55"/>
  <c r="P49" i="54"/>
  <c r="Q41" i="55" s="1"/>
  <c r="O49" i="54"/>
  <c r="P41" i="55" s="1"/>
  <c r="O41" i="55"/>
  <c r="N41" i="55"/>
  <c r="F49" i="54"/>
  <c r="G41" i="55" s="1"/>
  <c r="R40" i="55"/>
  <c r="P48" i="54"/>
  <c r="Q40" i="55" s="1"/>
  <c r="O48" i="54"/>
  <c r="P40" i="55" s="1"/>
  <c r="O40" i="55"/>
  <c r="N40" i="55"/>
  <c r="F48" i="54"/>
  <c r="G40" i="55" s="1"/>
  <c r="R39" i="55"/>
  <c r="P47" i="54"/>
  <c r="Q39" i="55" s="1"/>
  <c r="O47" i="54"/>
  <c r="P39" i="55" s="1"/>
  <c r="O39" i="55"/>
  <c r="N39" i="55"/>
  <c r="F47" i="54"/>
  <c r="G39" i="55" s="1"/>
  <c r="R38" i="55"/>
  <c r="P46" i="54"/>
  <c r="Q38" i="55" s="1"/>
  <c r="O46" i="54"/>
  <c r="P38" i="55" s="1"/>
  <c r="O38" i="55"/>
  <c r="N38" i="55"/>
  <c r="F46" i="54"/>
  <c r="G38" i="55" s="1"/>
  <c r="R37" i="55"/>
  <c r="P45" i="54"/>
  <c r="Q37" i="55" s="1"/>
  <c r="O45" i="54"/>
  <c r="P37" i="55" s="1"/>
  <c r="O37" i="55"/>
  <c r="N37" i="55"/>
  <c r="F45" i="54"/>
  <c r="G37" i="55" s="1"/>
  <c r="R36" i="55"/>
  <c r="P44" i="54"/>
  <c r="Q36" i="55" s="1"/>
  <c r="O44" i="54"/>
  <c r="P36" i="55" s="1"/>
  <c r="O36" i="55"/>
  <c r="N36" i="55"/>
  <c r="F44" i="54"/>
  <c r="G36" i="55" s="1"/>
  <c r="R35" i="55"/>
  <c r="P43" i="54"/>
  <c r="Q35" i="55" s="1"/>
  <c r="O43" i="54"/>
  <c r="P35" i="55" s="1"/>
  <c r="O35" i="55"/>
  <c r="N35" i="55"/>
  <c r="F43" i="54"/>
  <c r="G35" i="55" s="1"/>
  <c r="R34" i="55"/>
  <c r="P42" i="54"/>
  <c r="Q34" i="55" s="1"/>
  <c r="O42" i="54"/>
  <c r="P34" i="55" s="1"/>
  <c r="O34" i="55"/>
  <c r="N34" i="55"/>
  <c r="F42" i="54"/>
  <c r="G34" i="55" s="1"/>
  <c r="R33" i="55"/>
  <c r="P41" i="54"/>
  <c r="Q33" i="55" s="1"/>
  <c r="O41" i="54"/>
  <c r="P33" i="55" s="1"/>
  <c r="O33" i="55"/>
  <c r="N33" i="55"/>
  <c r="F41" i="54"/>
  <c r="G33" i="55" s="1"/>
  <c r="R32" i="55"/>
  <c r="P40" i="54"/>
  <c r="Q32" i="55" s="1"/>
  <c r="O40" i="54"/>
  <c r="P32" i="55" s="1"/>
  <c r="O32" i="55"/>
  <c r="N32" i="55"/>
  <c r="F40" i="54"/>
  <c r="G32" i="55" s="1"/>
  <c r="R31" i="55"/>
  <c r="P39" i="54"/>
  <c r="Q31" i="55" s="1"/>
  <c r="O39" i="54"/>
  <c r="P31" i="55" s="1"/>
  <c r="O31" i="55"/>
  <c r="N31" i="55"/>
  <c r="F39" i="54"/>
  <c r="G31" i="55" s="1"/>
  <c r="R30" i="55"/>
  <c r="P38" i="54"/>
  <c r="Q30" i="55" s="1"/>
  <c r="O38" i="54"/>
  <c r="P30" i="55" s="1"/>
  <c r="O30" i="55"/>
  <c r="N30" i="55"/>
  <c r="F38" i="54"/>
  <c r="G30" i="55" s="1"/>
  <c r="R29" i="55"/>
  <c r="P37" i="54"/>
  <c r="Q29" i="55" s="1"/>
  <c r="O37" i="54"/>
  <c r="P29" i="55" s="1"/>
  <c r="O29" i="55"/>
  <c r="N29" i="55"/>
  <c r="F37" i="54"/>
  <c r="G29" i="55" s="1"/>
  <c r="R28" i="55"/>
  <c r="P36" i="54"/>
  <c r="Q28" i="55" s="1"/>
  <c r="O36" i="54"/>
  <c r="P28" i="55" s="1"/>
  <c r="O28" i="55"/>
  <c r="N28" i="55"/>
  <c r="F36" i="54"/>
  <c r="G28" i="55" s="1"/>
  <c r="R27" i="55"/>
  <c r="P35" i="54"/>
  <c r="Q27" i="55" s="1"/>
  <c r="O35" i="54"/>
  <c r="P27" i="55" s="1"/>
  <c r="O27" i="55"/>
  <c r="N27" i="55"/>
  <c r="F35" i="54"/>
  <c r="G27" i="55" s="1"/>
  <c r="R26" i="55"/>
  <c r="P34" i="54"/>
  <c r="Q26" i="55" s="1"/>
  <c r="O34" i="54"/>
  <c r="P26" i="55" s="1"/>
  <c r="O26" i="55"/>
  <c r="N26" i="55"/>
  <c r="F34" i="54"/>
  <c r="G26" i="55" s="1"/>
  <c r="R25" i="55"/>
  <c r="P33" i="54"/>
  <c r="Q25" i="55" s="1"/>
  <c r="O33" i="54"/>
  <c r="P25" i="55" s="1"/>
  <c r="O25" i="55"/>
  <c r="N25" i="55"/>
  <c r="F33" i="54"/>
  <c r="G25" i="55" s="1"/>
  <c r="R24" i="55"/>
  <c r="P32" i="54"/>
  <c r="Q24" i="55" s="1"/>
  <c r="O32" i="54"/>
  <c r="P24" i="55" s="1"/>
  <c r="O24" i="55"/>
  <c r="N24" i="55"/>
  <c r="F32" i="54"/>
  <c r="G24" i="55" s="1"/>
  <c r="R23" i="55"/>
  <c r="P31" i="54"/>
  <c r="Q23" i="55" s="1"/>
  <c r="O31" i="54"/>
  <c r="P23" i="55" s="1"/>
  <c r="O23" i="55"/>
  <c r="N23" i="55"/>
  <c r="F31" i="54"/>
  <c r="G23" i="55" s="1"/>
  <c r="R22" i="55"/>
  <c r="P30" i="54"/>
  <c r="Q22" i="55" s="1"/>
  <c r="O30" i="54"/>
  <c r="P22" i="55" s="1"/>
  <c r="O22" i="55"/>
  <c r="N22" i="55"/>
  <c r="F30" i="54"/>
  <c r="G22" i="55" s="1"/>
  <c r="R21" i="55"/>
  <c r="P29" i="54"/>
  <c r="Q21" i="55" s="1"/>
  <c r="O29" i="54"/>
  <c r="P21" i="55" s="1"/>
  <c r="O21" i="55"/>
  <c r="N21" i="55"/>
  <c r="F29" i="54"/>
  <c r="G21" i="55" s="1"/>
  <c r="O28" i="54"/>
  <c r="P20" i="55" s="1"/>
  <c r="F28" i="54"/>
  <c r="R19" i="55"/>
  <c r="P27" i="54"/>
  <c r="Q19" i="55" s="1"/>
  <c r="O27" i="54"/>
  <c r="P19" i="55" s="1"/>
  <c r="O19" i="55"/>
  <c r="N19" i="55"/>
  <c r="F27" i="54"/>
  <c r="G19" i="55" s="1"/>
  <c r="O26" i="54"/>
  <c r="P18" i="55" s="1"/>
  <c r="F26" i="54"/>
  <c r="O25" i="54"/>
  <c r="P17" i="55" s="1"/>
  <c r="F25" i="54"/>
  <c r="O24" i="54"/>
  <c r="P16" i="55" s="1"/>
  <c r="F24" i="54"/>
  <c r="O23" i="54"/>
  <c r="P15" i="55" s="1"/>
  <c r="F23" i="54"/>
  <c r="O22" i="54"/>
  <c r="P14" i="55" s="1"/>
  <c r="F22" i="54"/>
  <c r="R13" i="55"/>
  <c r="P21" i="54"/>
  <c r="Q13" i="55" s="1"/>
  <c r="O21" i="54"/>
  <c r="P13" i="55" s="1"/>
  <c r="O13" i="55"/>
  <c r="N13" i="55"/>
  <c r="F21" i="54"/>
  <c r="G13" i="55" s="1"/>
  <c r="R12" i="55"/>
  <c r="P20" i="54"/>
  <c r="Q12" i="55" s="1"/>
  <c r="O20" i="54"/>
  <c r="P12" i="55" s="1"/>
  <c r="O12" i="55"/>
  <c r="N12" i="55"/>
  <c r="F20" i="54"/>
  <c r="G12" i="55" s="1"/>
  <c r="O19" i="54"/>
  <c r="P11" i="55" s="1"/>
  <c r="N11" i="55"/>
  <c r="F19" i="54"/>
  <c r="G11" i="55" s="1"/>
  <c r="R10" i="55"/>
  <c r="P18" i="54"/>
  <c r="Q10" i="55" s="1"/>
  <c r="O18" i="54"/>
  <c r="P10" i="55" s="1"/>
  <c r="O10" i="55"/>
  <c r="N10" i="55"/>
  <c r="F18" i="54"/>
  <c r="G10" i="55" s="1"/>
  <c r="R9" i="55"/>
  <c r="P17" i="54"/>
  <c r="Q9" i="55" s="1"/>
  <c r="O17" i="54"/>
  <c r="P9" i="55" s="1"/>
  <c r="O9" i="55"/>
  <c r="N9" i="55"/>
  <c r="F17" i="54"/>
  <c r="G9" i="55" s="1"/>
  <c r="R8" i="55"/>
  <c r="P16" i="54"/>
  <c r="Q8" i="55" s="1"/>
  <c r="O16" i="54"/>
  <c r="P8" i="55" s="1"/>
  <c r="O8" i="55"/>
  <c r="N8" i="55"/>
  <c r="F16" i="54"/>
  <c r="G8" i="55" s="1"/>
  <c r="R7" i="55"/>
  <c r="P15" i="54"/>
  <c r="Q7" i="55" s="1"/>
  <c r="O15" i="54"/>
  <c r="P7" i="55" s="1"/>
  <c r="O7" i="55"/>
  <c r="N7" i="55"/>
  <c r="F15" i="54"/>
  <c r="G7" i="55" s="1"/>
  <c r="R6" i="55"/>
  <c r="P14" i="54"/>
  <c r="Q6" i="55" s="1"/>
  <c r="O14" i="54"/>
  <c r="P6" i="55" s="1"/>
  <c r="O6" i="55"/>
  <c r="N6" i="55"/>
  <c r="F14" i="54"/>
  <c r="G6" i="55" s="1"/>
  <c r="R5" i="55"/>
  <c r="P13" i="54"/>
  <c r="Q5" i="55" s="1"/>
  <c r="O13" i="54"/>
  <c r="P5" i="55" s="1"/>
  <c r="O5" i="55"/>
  <c r="N5" i="55"/>
  <c r="F13" i="54"/>
  <c r="G5" i="55" s="1"/>
  <c r="R4" i="55"/>
  <c r="P12" i="54"/>
  <c r="Q4" i="55" s="1"/>
  <c r="O12" i="54"/>
  <c r="P4" i="55" s="1"/>
  <c r="O4" i="55"/>
  <c r="N4" i="55"/>
  <c r="F12" i="54"/>
  <c r="G4" i="55" s="1"/>
  <c r="R3" i="55"/>
  <c r="P11" i="54"/>
  <c r="Q3" i="55" s="1"/>
  <c r="O11" i="54"/>
  <c r="P3" i="55" s="1"/>
  <c r="O3" i="55"/>
  <c r="N3" i="55"/>
  <c r="F11" i="54"/>
  <c r="G3" i="55" s="1"/>
  <c r="P2" i="55"/>
  <c r="F10" i="54"/>
  <c r="G14" i="55" l="1"/>
  <c r="G15" i="55"/>
  <c r="G16" i="55"/>
  <c r="G17" i="55"/>
  <c r="G18" i="55"/>
  <c r="G2" i="55"/>
  <c r="G20" i="55"/>
  <c r="P28" i="54"/>
  <c r="P26" i="54"/>
  <c r="P25" i="54"/>
  <c r="P24" i="54"/>
  <c r="P23" i="54"/>
  <c r="P22" i="54"/>
  <c r="O11" i="55"/>
  <c r="P19" i="54"/>
  <c r="Q11" i="55" s="1"/>
  <c r="F76" i="54"/>
  <c r="M76" i="54" s="1"/>
  <c r="Q2" i="55"/>
  <c r="O2" i="55" l="1"/>
  <c r="R2" i="55"/>
  <c r="N2" i="55"/>
  <c r="O17" i="55"/>
  <c r="N17" i="55"/>
  <c r="O15" i="55"/>
  <c r="N15" i="55"/>
  <c r="O14" i="55"/>
  <c r="N14" i="55"/>
  <c r="O20" i="55"/>
  <c r="N20" i="55"/>
  <c r="O18" i="55"/>
  <c r="N18" i="55"/>
  <c r="O16" i="55"/>
  <c r="N16" i="55"/>
  <c r="Q20" i="55"/>
  <c r="Q18" i="55"/>
  <c r="R18" i="55"/>
  <c r="Q17" i="55"/>
  <c r="R17" i="55"/>
  <c r="Q16" i="55"/>
  <c r="R16" i="55"/>
  <c r="Q15" i="55"/>
  <c r="R15" i="55"/>
  <c r="Q14" i="55"/>
  <c r="R14" i="55"/>
  <c r="R11"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R20" i="55" l="1"/>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<sst xmlns="http://schemas.openxmlformats.org/spreadsheetml/2006/main" count="564" uniqueCount="257">
  <si>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</si>
  <si>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</si>
  <si>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</si>
  <si>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</si>
  <si>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</si>
  <si>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</si>
  <si>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</si>
  <si>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</si>
  <si>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</si>
  <si>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</si>
  <si>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</si>
  <si>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</si>
  <si>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</si>
  <si>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</si>
  <si>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</si>
  <si>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</si>
  <si>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</si>
  <si>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</si>
  <si>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</si>
  <si>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</si>
  <si>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</si>
  <si>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</si>
  <si>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</si>
  <si>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</si>
  <si>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</si>
  <si>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</si>
  <si>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</si>
  <si>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</si>
  <si>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</si>
  <si>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</si>
  <si>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</si>
  <si>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</si>
  <si>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</si>
  <si>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</si>
  <si>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</si>
  <si>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</si>
  <si>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</si>
  <si>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</si>
  <si>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</si>
  <si>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</si>
  <si>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</si>
  <si>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</si>
  <si>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</si>
  <si>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</si>
  <si>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</si>
  <si>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</si>
  <si>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</si>
  <si>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</si>
  <si>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</si>
  <si>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</si>
  <si>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</si>
  <si>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</si>
  <si>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</si>
  <si>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</si>
  <si>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</si>
  <si>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</si>
  <si>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</si>
  <si>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</si>
  <si>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</si>
  <si>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</si>
  <si>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</si>
  <si>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</si>
  <si>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</si>
  <si>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</si>
  <si>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</si>
  <si>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</si>
  <si>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</si>
  <si>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</si>
  <si>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</si>
  <si>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</si>
  <si>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</si>
  <si>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</si>
  <si>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</si>
  <si>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</si>
  <si>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</si>
  <si>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</si>
  <si>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</si>
  <si>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</si>
  <si>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</si>
  <si>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</si>
  <si>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</si>
  <si>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</si>
  <si>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</si>
  <si>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</si>
  <si>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</si>
  <si>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</si>
  <si>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</si>
  <si>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</si>
  <si>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</si>
  <si>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</si>
  <si>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</si>
  <si>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</si>
  <si>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</si>
  <si>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</si>
  <si>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</si>
  <si>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</si>
  <si>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</si>
  <si>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</si>
  <si>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</si>
  <si>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</si>
  <si>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</si>
  <si>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</si>
  <si>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</si>
  <si>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</si>
  <si>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</si>
  <si>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</si>
  <si>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</si>
  <si>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</si>
  <si>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</si>
  <si>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</si>
  <si>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</si>
  <si>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</si>
  <si>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</si>
  <si>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</si>
  <si>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</si>
  <si>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</si>
  <si>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</si>
  <si>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</si>
  <si>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</si>
  <si>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</si>
  <si>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</si>
  <si>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</si>
  <si>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</si>
  <si>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</si>
  <si>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</si>
  <si>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</si>
  <si>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</si>
  <si>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</si>
  <si>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</si>
  <si>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</si>
  <si>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</si>
  <si>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</si>
  <si>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</si>
  <si>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</si>
  <si>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</si>
  <si>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</si>
  <si>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</si>
  <si>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</si>
  <si>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</si>
  <si>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</si>
  <si>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</si>
  <si>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</si>
  <si>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</si>
  <si>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</si>
  <si>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</si>
  <si>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</si>
  <si>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</si>
  <si>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</si>
  <si>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</si>
  <si>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</si>
  <si>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</si>
  <si>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</si>
  <si>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</si>
  <si>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</si>
  <si>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</si>
  <si>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</si>
  <si>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</si>
  <si>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</si>
  <si>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</si>
  <si>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</si>
  <si>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</si>
  <si>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</si>
  <si>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</si>
  <si>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</si>
  <si>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</si>
  <si>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</si>
  <si>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</si>
  <si>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</si>
  <si>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</si>
  <si>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</si>
  <si>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</si>
  <si>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</si>
  <si>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</si>
  <si>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KANTONALNI/OKRUŽNI SUDOVI</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</si>
  <si>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</si>
  <si>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</si>
  <si>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</si>
  <si>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</si>
  <si>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</si>
  <si>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</si>
  <si>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</si>
  <si>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</si>
  <si>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</si>
  <si>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</si>
  <si>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</si>
  <si>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</si>
  <si>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</si>
  <si>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</si>
  <si>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</si>
  <si>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</si>
  <si>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</si>
  <si>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</si>
  <si>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</si>
  <si>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</si>
  <si>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</si>
  <si>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</si>
  <si>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</si>
  <si>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</si>
  <si>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</si>
  <si>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</si>
  <si>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</si>
  <si>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</si>
  <si>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</si>
  <si>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</si>
  <si>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</si>
  <si>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</si>
  <si>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</si>
  <si>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</si>
  <si>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</si>
  <si>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t>Ostvarena orijentaciona norma iz CMS-a</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</si>
  <si>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</si>
  <si>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IIa – Ostvarena orijentaciona norma - Elektronski obrazac za obračun ostvarene orijentacione norme (</t>
    </r>
    <r>
      <rPr>
        <u/>
        <sz val="14"/>
        <color rgb="FFFF0000"/>
        <rFont val="Arial"/>
        <family val="2"/>
      </rPr>
      <t>pogledati NAPOMENU 4 i 4a</t>
    </r>
    <r>
      <rPr>
        <u/>
        <sz val="14"/>
        <rFont val="Arial"/>
        <family val="2"/>
        <charset val="238"/>
      </rPr>
      <t xml:space="preserve">) </t>
    </r>
  </si>
  <si>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</si>
  <si>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</si>
  <si>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</si>
  <si>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</si>
  <si>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</si>
  <si>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</si>
  <si>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BODOVANJE ZA OSTVARENU KOLEKTIVNU NORMU SUDA U SKLADU SA ČLANOM 22. KRITERIJA ZA OCJENJIVANJE RADA PREDSJEDNIKA SUDOVA</t>
  </si>
  <si>
    <t>BODOVANJE ZA BROJ RIJEŠENIH PREDMETA U SUDU U SKLADU SA ČLANOM 23. KRITERIJA ZA OCJENJIVANJE RADA PREDSJEDNIKA SUDOVA</t>
  </si>
  <si>
    <t>NAPOMENA 9: Podatak o broju dana opravdanog  odsustva iz člana 13. Kriterija za ocjenjivanje rada obavezno preuzeti iz pomoćne tabele.</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</si>
  <si>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</si>
  <si>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</si>
  <si>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</si>
  <si>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</si>
  <si>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NAPOMENA 4a: U Tabelu IIa, kolone II - XIII, sud u kojem nosilac pravosudne funkcije redovno vrši dužnost sudije unosi podatke za nosioca pravosudne funkcije koji je odlukom VSTV BiH privremeno upućen na obavljanje sudijske dužnosti u drugi sud. U kolonu III "Ocjenjen u sudu" iz padajućeg menija potrebno je unijeti opciju "Ne", dok se u kolone XI - XIII unose podaci koje je upućeni sudija ostvario u sudu u kojem redovno vrši dužnost sudije. Podaci o ostvarenoj normi sudije u sudu u kojem redovno vrši dužnost sudije i podaci o ostvarenoj normi sudije u sudu u koji je privremeno upućen unose se u Tabelu IIb, s tim da se u koloni III "Ocjenjen u sudu" upisuje "Da" za sud u kojem sudija redovno vrši dužnost sudije i "Ne" za sud u koji je sudija privremeno upućen. Za obadvije institucije u kolonu VII i VIII unosi se cijeli period ocjenjivanja (01.01. - 31.12.). U obrazac za ocjenjivanje rada unosi se podatak o ukupno ostvarenoj normi i podatak o broju ostvarenih bodova iz Tabele IIb.</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</si>
  <si>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</si>
  <si>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</si>
  <si>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Član VSTV-a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</si>
  <si>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</si>
  <si>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</si>
  <si>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</si>
  <si>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</si>
  <si>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2a: U Tabelu IIIa, kolone II - XIII, sud u kojem nosilac pravosudne funkcije redovno vrši dužnost sudije unosi podatke za nosioca pravosudne funkcije koji je odlukom VSTV BiH privremeno upućen na obavljanje sudijske dužnosti u drugi sud. U kolonu V "Ocjenjen u sudu" iz padajućeg menija potrebno je unijeti opciju "Ne", dok se u kolone VI i VIII - XIII unose podaci koje je upućeni sudija ostvario u sudu u kojem redovno vrši dužnost sudije. Podaci o ostvarenom kvalitetu odluka sudije u sudu u kojem redovno vrši dužnost sudije i podaci o ostvarenom kvalitetu odluka sudije u sudu u koji je privremeno upućen unose se u Tabelu IIIb, s tim da se u koloni V "Ocjenjen u sudu" upisuje "Da" za sud u kojem sudija redovno vrši dužnost sudije i "Ne" za sud u koji je sudija privremeno upućen. U obrazac za ocjenjivanje rada unosi se podatak o procentu ukinutih odluka u odnosu na ukupan broj potvrđenih, preinačenih i ukinutih odluka, procentu ukinutih odluka u odnosu na ukupan broj donesenih odluka na koje se može izjaviti pravni lijek i podatak o broju ostvarenih bodova iz Tabele IIIb.</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</si>
  <si>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</si>
  <si>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</si>
  <si>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</si>
  <si>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</si>
  <si>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</si>
  <si>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</si>
  <si>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</si>
  <si>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Kompletni materijali u vezi procesa izvještavanja i ocjenjivanja rada u sudovima za 2024. godinu dostupni su na linku:</t>
  </si>
  <si>
    <t>1.1.2024.-31.12.2024.</t>
  </si>
  <si>
    <t>Ostvarena kolektivna norma za sud u 2024. godini</t>
  </si>
  <si>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</si>
  <si>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Ukupno 2023.*</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</si>
  <si>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</si>
  <si>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Procenat  ostvarene propisane godišnje orijentacijske norme u 2024. godini</t>
  </si>
  <si>
    <t xml:space="preserve">Ukupno ostvarena orijentacijska norma u 2024. godini </t>
  </si>
  <si>
    <t>NAPOMENA 8: Pomoćne tabele navedene u NAPOMENAMA 6 i 7 kao i ostale materijale u vezi postupka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</si>
  <si>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</si>
  <si>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NAPOMENA 3: Ukoliko je sudija cijelu 2024. godinu proveo na radu u istom sudu, podaci o individualnom kvalitetu sudskih odluka koje je sudija ostvario u bivšem sudu ne iskazuju se u Tabelama za ocjenjivanje za 2024. godinu suda u kojem sudija trenutno obavlja pravosudnu funkciju.
Podaci o individualnom kvalitetu sudskih odluka koje je sudija ostvario u bivšem sudu iskazuju se u Tabelama za ocjenjivanje za 2024.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</si>
  <si>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2023. godini ili ranije, a sud je tokom 2024. godine zaprimio žalbene odluke od strane višeg suda po izjavljenom pravnom lijeku na odluke bivšeg sudije iz 2023. godine ili ranije.
                                                                                                                                                                                                                                                                                                                                                                                                                                                                                                                                                                                                                                                                 </t>
  </si>
  <si>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2024. godini (u okolnostima nedovoljnog broja predmeta u radu) unose podaci iz kolona XVI – XXI iz Tabele II.</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</si>
  <si>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</si>
  <si>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</si>
  <si>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r>
      <t>NAPOMENA 4: U Tabelu 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114) unosi podake o ostvarenoj normi u sudu u kojem je sudija funkciju obavljao duži period ocjenjivanja. U drugi red (npr. red 115)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</si>
</sst>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7"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sz val="11"/>
      <color rgb="FF000000"/>
      <name val="Calibri"/>
      <family val="2"/>
      <charset val="238"/>
      <scheme val="minor"/>
    </font>
    <font>
      <u/>
      <sz val="11"/>
      <color rgb="FFFF0000"/>
      <name val="Arial"/>
      <family val="2"/>
      <charset val="238"/>
    </font>
    <font>
      <b/>
      <u/>
      <sz val="10"/>
      <color theme="10"/>
      <name val="Arial"/>
      <family val="2"/>
    </font>
    <font>
      <b/>
      <sz val="11"/>
      <color theme="1"/>
      <name val="Calibri"/>
      <family val="2"/>
    </font>
    <font>
      <sz val="9"/>
      <name val="Arial"/>
      <family val="2"/>
      <charset val="238"/>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7" fillId="0" borderId="0" applyNumberFormat="0" applyFill="0" applyBorder="0" applyAlignment="0" applyProtection="0"/>
  </cellStyleXfs>
  <cellXfs count="640">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0" fontId="51" fillId="35" borderId="58" xfId="52" applyFont="1" applyFill="1" applyBorder="1" applyAlignment="1" applyProtection="1">
      <alignment horizontal="center" vertical="center"/>
      <protection locked="0"/>
    </xf>
    <xf numFmtId="10" fontId="51" fillId="35" borderId="58" xfId="52" applyNumberFormat="1" applyFont="1" applyFill="1" applyBorder="1" applyAlignment="1" applyProtection="1">
      <alignment horizontal="center" vertical="center"/>
      <protection locked="0"/>
    </xf>
    <xf numFmtId="10" fontId="51" fillId="35" borderId="59"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61"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1" fontId="51" fillId="34" borderId="62"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3"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5"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60"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9" borderId="14" xfId="40" applyNumberFormat="1" applyFont="1" applyFill="1" applyBorder="1" applyProtection="1"/>
    <xf numFmtId="1" fontId="3" fillId="29" borderId="15" xfId="40" applyNumberFormat="1" applyFont="1" applyFill="1" applyBorder="1" applyProtection="1"/>
    <xf numFmtId="1" fontId="3" fillId="29" borderId="0" xfId="40" applyNumberFormat="1" applyFont="1" applyFill="1" applyBorder="1" applyProtection="1"/>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2"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4" fillId="41" borderId="0" xfId="0" applyFont="1" applyFill="1"/>
    <xf numFmtId="0" fontId="74" fillId="41" borderId="0" xfId="50" applyFont="1" applyFill="1" applyAlignment="1">
      <alignment horizontal="left" wrapText="1"/>
    </xf>
    <xf numFmtId="0" fontId="74" fillId="41" borderId="0" xfId="50" applyFont="1" applyFill="1"/>
    <xf numFmtId="0" fontId="76" fillId="41" borderId="0" xfId="50" applyFont="1" applyFill="1" applyAlignment="1"/>
    <xf numFmtId="0" fontId="74" fillId="41" borderId="0" xfId="50" applyFont="1" applyFill="1" applyAlignment="1">
      <alignment wrapText="1"/>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3" fillId="41" borderId="0" xfId="0" applyFont="1" applyFill="1" applyAlignment="1">
      <alignment vertical="center"/>
    </xf>
    <xf numFmtId="0" fontId="74" fillId="41" borderId="0" xfId="0" applyFont="1" applyFill="1" applyAlignment="1">
      <alignment vertical="top"/>
    </xf>
    <xf numFmtId="0" fontId="81" fillId="29" borderId="0" xfId="51" applyFont="1" applyFill="1" applyProtection="1">
      <protection hidden="1"/>
    </xf>
    <xf numFmtId="0" fontId="51" fillId="37" borderId="70"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9" fontId="51" fillId="38" borderId="73"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4"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5"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6" xfId="52" applyFont="1" applyFill="1" applyBorder="1" applyAlignment="1" applyProtection="1">
      <alignment horizontal="center" vertical="center"/>
    </xf>
    <xf numFmtId="0" fontId="51" fillId="0" borderId="77"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70" xfId="52" applyFont="1" applyFill="1" applyBorder="1" applyAlignment="1" applyProtection="1">
      <alignment horizontal="left" vertical="center"/>
    </xf>
    <xf numFmtId="0" fontId="51" fillId="34" borderId="12" xfId="52" applyFont="1" applyFill="1" applyBorder="1" applyAlignment="1" applyProtection="1">
      <alignment horizontal="center" vertical="center" wrapText="1"/>
      <protection locked="0"/>
    </xf>
    <xf numFmtId="0" fontId="51" fillId="34" borderId="12" xfId="52" applyNumberFormat="1" applyFont="1" applyFill="1" applyBorder="1" applyAlignment="1" applyProtection="1">
      <alignment horizontal="center" vertical="center"/>
      <protection locked="0"/>
    </xf>
    <xf numFmtId="0" fontId="51" fillId="35" borderId="12" xfId="52" applyFont="1" applyFill="1" applyBorder="1" applyAlignment="1" applyProtection="1">
      <alignment horizontal="center" vertical="center"/>
      <protection locked="0"/>
    </xf>
    <xf numFmtId="10" fontId="51" fillId="35" borderId="12" xfId="52" applyNumberFormat="1" applyFont="1" applyFill="1" applyBorder="1" applyAlignment="1" applyProtection="1">
      <alignment horizontal="center" vertical="center"/>
      <protection locked="0"/>
    </xf>
    <xf numFmtId="0" fontId="71" fillId="0" borderId="0" xfId="53" applyFont="1" applyProtection="1"/>
    <xf numFmtId="0" fontId="86" fillId="0" borderId="0" xfId="52" applyFont="1" applyAlignment="1" applyProtection="1"/>
    <xf numFmtId="0" fontId="85"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0" fillId="35" borderId="11" xfId="52" applyFont="1" applyFill="1" applyBorder="1" applyAlignment="1" applyProtection="1">
      <alignment horizontal="left" vertical="center" wrapText="1"/>
    </xf>
    <xf numFmtId="0" fontId="80" fillId="35" borderId="11" xfId="52" applyFont="1" applyFill="1" applyBorder="1" applyAlignment="1" applyProtection="1">
      <alignment vertical="center" wrapText="1"/>
    </xf>
    <xf numFmtId="9" fontId="80"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4" fillId="25" borderId="0" xfId="0" applyFont="1" applyFill="1"/>
    <xf numFmtId="0" fontId="18" fillId="0" borderId="0" xfId="50" applyFont="1" applyFill="1"/>
    <xf numFmtId="0" fontId="74" fillId="0" borderId="0" xfId="50" applyFont="1" applyFill="1" applyAlignment="1">
      <alignment vertical="center" wrapText="1"/>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1" fillId="0" borderId="0" xfId="0" applyFont="1" applyAlignment="1">
      <alignment vertical="center"/>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36" xfId="54" applyNumberFormat="1" applyFont="1" applyFill="1" applyBorder="1" applyProtection="1">
      <protection locked="0"/>
    </xf>
    <xf numFmtId="1" fontId="2" fillId="24" borderId="37" xfId="54" applyNumberFormat="1" applyFont="1" applyFill="1" applyBorder="1" applyProtection="1">
      <protection locked="0"/>
    </xf>
    <xf numFmtId="1" fontId="2" fillId="24" borderId="28" xfId="54" applyNumberFormat="1" applyFont="1" applyFill="1" applyBorder="1" applyProtection="1">
      <protection locked="0"/>
    </xf>
    <xf numFmtId="49" fontId="51" fillId="34" borderId="53" xfId="52" applyNumberFormat="1" applyFont="1" applyFill="1" applyBorder="1" applyAlignment="1" applyProtection="1">
      <alignment horizontal="center" vertical="center"/>
      <protection locked="0"/>
    </xf>
    <xf numFmtId="1" fontId="45" fillId="0" borderId="15" xfId="52" applyNumberFormat="1" applyFont="1" applyBorder="1" applyAlignment="1" applyProtection="1">
      <alignment horizontal="right"/>
    </xf>
    <xf numFmtId="1" fontId="45" fillId="0" borderId="83" xfId="52" applyNumberFormat="1" applyFont="1" applyBorder="1" applyAlignment="1" applyProtection="1">
      <alignment horizontal="right"/>
    </xf>
    <xf numFmtId="0" fontId="65" fillId="0" borderId="0" xfId="0" applyFont="1" applyAlignment="1">
      <alignment horizontal="left" vertical="center" wrapText="1"/>
    </xf>
    <xf numFmtId="0" fontId="51" fillId="34" borderId="28" xfId="52" applyFont="1" applyFill="1" applyBorder="1" applyAlignment="1" applyProtection="1">
      <alignment vertical="center" wrapText="1"/>
    </xf>
    <xf numFmtId="1" fontId="45" fillId="0" borderId="55" xfId="52" applyNumberFormat="1" applyFont="1" applyFill="1" applyBorder="1" applyAlignment="1" applyProtection="1">
      <alignment horizontal="right"/>
    </xf>
    <xf numFmtId="1" fontId="45" fillId="0" borderId="15" xfId="52" applyNumberFormat="1" applyFont="1" applyFill="1" applyBorder="1" applyAlignment="1" applyProtection="1">
      <alignment horizontal="right"/>
    </xf>
    <xf numFmtId="0" fontId="51" fillId="34" borderId="12" xfId="52" applyFont="1" applyFill="1" applyBorder="1" applyAlignment="1" applyProtection="1">
      <alignment horizontal="left" vertical="center" wrapText="1"/>
      <protection locked="0"/>
    </xf>
    <xf numFmtId="9" fontId="95" fillId="0" borderId="0" xfId="49" applyFont="1" applyAlignment="1" applyProtection="1">
      <alignment horizontal="left" vertical="center"/>
    </xf>
    <xf numFmtId="0" fontId="96" fillId="0" borderId="0" xfId="52" applyFont="1" applyAlignment="1" applyProtection="1">
      <alignment horizontal="left"/>
    </xf>
    <xf numFmtId="0" fontId="74" fillId="41" borderId="0" xfId="50" applyFont="1" applyFill="1" applyAlignment="1">
      <alignment horizontal="left" vertical="center" wrapText="1"/>
    </xf>
    <xf numFmtId="0" fontId="74" fillId="41" borderId="0" xfId="0" applyFont="1" applyFill="1" applyAlignment="1">
      <alignment horizontal="left" vertical="top" wrapText="1"/>
    </xf>
    <xf numFmtId="0" fontId="74" fillId="41" borderId="0" xfId="50" applyFont="1" applyFill="1" applyAlignment="1">
      <alignment horizontal="left" wrapText="1"/>
    </xf>
    <xf numFmtId="0" fontId="77" fillId="41" borderId="0" xfId="57" applyFill="1" applyAlignment="1">
      <alignment horizontal="left" vertical="center"/>
    </xf>
    <xf numFmtId="0" fontId="93" fillId="41" borderId="0" xfId="57" applyFont="1" applyFill="1" applyAlignment="1">
      <alignment horizontal="left" vertical="center"/>
    </xf>
    <xf numFmtId="0" fontId="74" fillId="41" borderId="0" xfId="0" applyFont="1" applyFill="1" applyAlignment="1">
      <alignment horizontal="left" wrapText="1"/>
    </xf>
    <xf numFmtId="0" fontId="74" fillId="41" borderId="0" xfId="0" applyNumberFormat="1" applyFont="1" applyFill="1" applyAlignment="1">
      <alignment horizontal="left"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vertical="center"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6"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7"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51" fillId="35" borderId="80"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9" borderId="10" xfId="53" applyFont="1" applyFill="1" applyBorder="1" applyAlignment="1" applyProtection="1">
      <alignment horizontal="center" vertical="center" wrapText="1"/>
    </xf>
    <xf numFmtId="0" fontId="50" fillId="39" borderId="19" xfId="53" applyFont="1" applyFill="1" applyBorder="1" applyAlignment="1" applyProtection="1">
      <alignment horizontal="center" vertical="center" wrapText="1"/>
    </xf>
    <xf numFmtId="0" fontId="83" fillId="31" borderId="78" xfId="52" applyFont="1" applyFill="1" applyBorder="1" applyAlignment="1" applyProtection="1">
      <alignment horizontal="left" wrapText="1"/>
    </xf>
    <xf numFmtId="0" fontId="83" fillId="31" borderId="46" xfId="52" applyFont="1" applyFill="1" applyBorder="1" applyAlignment="1" applyProtection="1">
      <alignment horizontal="left" wrapText="1"/>
    </xf>
    <xf numFmtId="0" fontId="83" fillId="31" borderId="79" xfId="52" applyFont="1" applyFill="1" applyBorder="1" applyAlignment="1" applyProtection="1">
      <alignment horizontal="left"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70" fillId="0" borderId="76"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49" fontId="80" fillId="35" borderId="33" xfId="52" applyNumberFormat="1" applyFont="1" applyFill="1" applyBorder="1" applyAlignment="1" applyProtection="1">
      <alignment horizontal="left" vertical="center"/>
    </xf>
    <xf numFmtId="49" fontId="80" fillId="35" borderId="48" xfId="52" applyNumberFormat="1" applyFont="1" applyFill="1" applyBorder="1" applyAlignment="1" applyProtection="1">
      <alignment horizontal="left" vertical="center"/>
    </xf>
    <xf numFmtId="49" fontId="80" fillId="35" borderId="27" xfId="52" applyNumberFormat="1" applyFont="1" applyFill="1" applyBorder="1" applyAlignment="1" applyProtection="1">
      <alignment horizontal="left" vertical="center"/>
    </xf>
    <xf numFmtId="0" fontId="50" fillId="31" borderId="69"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71" xfId="52" applyFont="1" applyFill="1" applyBorder="1" applyAlignment="1" applyProtection="1">
      <alignment horizontal="center" vertical="center" wrapText="1"/>
      <protection locked="0"/>
    </xf>
    <xf numFmtId="0" fontId="51" fillId="34" borderId="72"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68"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51" fillId="35" borderId="81" xfId="52" applyFont="1" applyFill="1" applyBorder="1" applyAlignment="1" applyProtection="1">
      <alignment horizontal="center" vertical="center"/>
      <protection locked="0"/>
    </xf>
    <xf numFmtId="0" fontId="51" fillId="35" borderId="82" xfId="52" applyFont="1" applyFill="1" applyBorder="1" applyAlignment="1" applyProtection="1">
      <alignment horizontal="center" vertical="center"/>
      <protection locked="0"/>
    </xf>
    <xf numFmtId="0" fontId="65" fillId="0" borderId="0" xfId="0" applyFont="1" applyAlignment="1">
      <alignment horizontal="left" vertical="center" wrapText="1"/>
    </xf>
    <xf numFmtId="14" fontId="77" fillId="0" borderId="0" xfId="57" applyNumberFormat="1" applyFill="1" applyAlignment="1" applyProtection="1">
      <alignment horizontal="left"/>
    </xf>
    <xf numFmtId="0" fontId="49" fillId="0" borderId="0" xfId="52" applyFont="1" applyBorder="1" applyAlignment="1" applyProtection="1">
      <alignment horizontal="left"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5" fillId="31" borderId="10" xfId="52" applyFont="1" applyFill="1" applyBorder="1" applyAlignment="1" applyProtection="1">
      <alignment horizontal="center" vertical="center" wrapText="1"/>
    </xf>
    <xf numFmtId="0" fontId="85"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89" fillId="0" borderId="0" xfId="52" applyFont="1" applyBorder="1" applyAlignment="1" applyProtection="1">
      <alignment horizontal="left"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4"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85">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3491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tabSelected="1" view="pageBreakPreview"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42" customHeight="1" x14ac:dyDescent="0.25">
      <c r="B2" s="420" t="s">
        <v>173</v>
      </c>
      <c r="C2" s="421"/>
      <c r="D2" s="410"/>
      <c r="E2" s="410"/>
      <c r="F2" s="410"/>
      <c r="G2" s="410"/>
      <c r="H2" s="410"/>
      <c r="I2" s="410"/>
      <c r="J2" s="410"/>
      <c r="K2" s="410"/>
      <c r="L2" s="410"/>
      <c r="M2" s="410"/>
    </row>
    <row r="3" spans="2:13" s="302" customFormat="1" ht="30" customHeight="1" x14ac:dyDescent="0.25">
      <c r="B3" s="514" t="s">
        <v>241</v>
      </c>
      <c r="C3" s="514"/>
      <c r="D3" s="514"/>
      <c r="E3" s="514"/>
      <c r="F3" s="514"/>
      <c r="G3" s="514"/>
      <c r="H3" s="514"/>
      <c r="I3" s="514"/>
      <c r="J3" s="514"/>
      <c r="K3" s="514"/>
      <c r="L3" s="514"/>
      <c r="M3" s="514"/>
    </row>
    <row r="4" spans="2:13" s="302" customFormat="1" ht="30" customHeight="1" x14ac:dyDescent="0.25">
      <c r="B4" s="517" t="s">
        <v>254</v>
      </c>
      <c r="C4" s="518"/>
      <c r="D4" s="518"/>
      <c r="E4" s="518"/>
      <c r="F4" s="518"/>
      <c r="G4" s="518"/>
      <c r="H4" s="518"/>
      <c r="I4" s="518"/>
      <c r="J4" s="518"/>
      <c r="K4" s="518"/>
      <c r="L4" s="518"/>
      <c r="M4" s="518"/>
    </row>
    <row r="5" spans="2:13" s="302" customFormat="1" ht="29.25" customHeight="1" x14ac:dyDescent="0.25">
      <c r="B5" s="516" t="s">
        <v>7</v>
      </c>
      <c r="C5" s="516"/>
      <c r="D5" s="516"/>
      <c r="E5" s="516"/>
      <c r="F5" s="516"/>
      <c r="G5" s="516"/>
      <c r="H5" s="516"/>
      <c r="I5" s="516"/>
      <c r="J5" s="516"/>
      <c r="K5" s="516"/>
      <c r="L5" s="516"/>
      <c r="M5" s="516"/>
    </row>
    <row r="6" spans="2:13" s="302" customFormat="1" ht="16.5" customHeight="1" x14ac:dyDescent="0.25">
      <c r="B6" s="516" t="s">
        <v>157</v>
      </c>
      <c r="C6" s="516"/>
      <c r="D6" s="516"/>
      <c r="E6" s="516"/>
      <c r="F6" s="516"/>
      <c r="G6" s="516"/>
      <c r="H6" s="516"/>
      <c r="I6" s="516"/>
      <c r="J6" s="516"/>
      <c r="K6" s="516"/>
      <c r="L6" s="516"/>
      <c r="M6" s="516"/>
    </row>
    <row r="7" spans="2:13" s="302" customFormat="1" ht="16.5" customHeight="1" x14ac:dyDescent="0.25">
      <c r="B7" s="516"/>
      <c r="C7" s="516"/>
      <c r="D7" s="516"/>
      <c r="E7" s="516"/>
      <c r="F7" s="516"/>
      <c r="G7" s="516"/>
      <c r="H7" s="516"/>
      <c r="I7" s="516"/>
      <c r="J7" s="516"/>
      <c r="K7" s="516"/>
      <c r="L7" s="516"/>
      <c r="M7" s="516"/>
    </row>
    <row r="8" spans="2:13" s="302" customFormat="1" ht="16.5" customHeight="1" x14ac:dyDescent="0.25">
      <c r="B8" s="411"/>
      <c r="C8" s="411"/>
      <c r="D8" s="411"/>
      <c r="E8" s="411"/>
      <c r="F8" s="411"/>
      <c r="G8" s="411"/>
      <c r="H8" s="411"/>
      <c r="I8" s="411"/>
      <c r="J8" s="411"/>
      <c r="K8" s="411"/>
      <c r="L8" s="411"/>
      <c r="M8" s="411"/>
    </row>
    <row r="9" spans="2:13" s="302" customFormat="1" x14ac:dyDescent="0.25">
      <c r="B9" s="412" t="s">
        <v>158</v>
      </c>
      <c r="C9" s="412"/>
      <c r="D9" s="412"/>
      <c r="E9" s="412"/>
      <c r="F9" s="412"/>
      <c r="G9" s="412"/>
      <c r="H9" s="412"/>
      <c r="I9" s="412"/>
      <c r="J9" s="412"/>
      <c r="K9" s="412"/>
      <c r="L9" s="412"/>
      <c r="M9" s="412"/>
    </row>
    <row r="10" spans="2:13" s="302" customFormat="1" ht="30" customHeight="1" x14ac:dyDescent="0.25">
      <c r="B10" s="412" t="s">
        <v>159</v>
      </c>
      <c r="C10" s="412"/>
      <c r="D10" s="412"/>
      <c r="E10" s="412"/>
      <c r="F10" s="412"/>
      <c r="G10" s="412"/>
      <c r="H10" s="412"/>
      <c r="I10" s="412"/>
      <c r="J10" s="412"/>
      <c r="K10" s="412"/>
      <c r="L10" s="412"/>
      <c r="M10" s="412"/>
    </row>
    <row r="11" spans="2:13" s="302" customFormat="1" ht="24" customHeight="1" x14ac:dyDescent="0.25">
      <c r="B11" s="516" t="s">
        <v>160</v>
      </c>
      <c r="C11" s="516"/>
      <c r="D11" s="516"/>
      <c r="E11" s="516"/>
      <c r="F11" s="516"/>
      <c r="G11" s="516"/>
      <c r="H11" s="516"/>
      <c r="I11" s="516"/>
      <c r="J11" s="516"/>
      <c r="K11" s="516"/>
      <c r="L11" s="516"/>
      <c r="M11" s="516"/>
    </row>
    <row r="12" spans="2:13" s="302" customFormat="1" x14ac:dyDescent="0.25">
      <c r="B12" s="516"/>
      <c r="C12" s="516"/>
      <c r="D12" s="516"/>
      <c r="E12" s="516"/>
      <c r="F12" s="516"/>
      <c r="G12" s="516"/>
      <c r="H12" s="516"/>
      <c r="I12" s="516"/>
      <c r="J12" s="516"/>
      <c r="K12" s="516"/>
      <c r="L12" s="516"/>
      <c r="M12" s="516"/>
    </row>
    <row r="13" spans="2:13" s="302" customFormat="1" x14ac:dyDescent="0.25">
      <c r="B13" s="412"/>
      <c r="C13" s="412"/>
      <c r="D13" s="412"/>
      <c r="E13" s="412"/>
      <c r="F13" s="412"/>
      <c r="G13" s="412"/>
      <c r="H13" s="412"/>
      <c r="I13" s="412"/>
      <c r="J13" s="412"/>
      <c r="K13" s="412"/>
      <c r="L13" s="412"/>
      <c r="M13" s="412"/>
    </row>
    <row r="14" spans="2:13" s="302" customFormat="1" x14ac:dyDescent="0.25">
      <c r="B14" s="412" t="s">
        <v>255</v>
      </c>
      <c r="C14" s="412"/>
      <c r="D14" s="412"/>
      <c r="E14" s="412"/>
      <c r="F14" s="412"/>
      <c r="G14" s="412"/>
      <c r="H14" s="412"/>
      <c r="I14" s="412"/>
      <c r="J14" s="412"/>
      <c r="K14" s="412"/>
      <c r="L14" s="412"/>
      <c r="M14" s="412"/>
    </row>
    <row r="15" spans="2:13" s="302" customFormat="1" x14ac:dyDescent="0.25">
      <c r="B15" s="412"/>
      <c r="C15" s="412"/>
      <c r="D15" s="412"/>
      <c r="E15" s="412"/>
      <c r="F15" s="412"/>
      <c r="G15" s="412"/>
      <c r="H15" s="412"/>
      <c r="I15" s="412"/>
      <c r="J15" s="412"/>
      <c r="K15" s="412"/>
      <c r="L15" s="412"/>
      <c r="M15" s="412"/>
    </row>
    <row r="16" spans="2:13" s="302" customFormat="1" x14ac:dyDescent="0.25">
      <c r="B16" s="516" t="s">
        <v>234</v>
      </c>
      <c r="C16" s="516"/>
      <c r="D16" s="516"/>
      <c r="E16" s="516"/>
      <c r="F16" s="516"/>
      <c r="G16" s="516"/>
      <c r="H16" s="516"/>
      <c r="I16" s="516"/>
      <c r="J16" s="516"/>
      <c r="K16" s="516"/>
      <c r="L16" s="516"/>
      <c r="M16" s="516"/>
    </row>
    <row r="17" spans="2:13" s="302" customFormat="1" x14ac:dyDescent="0.25">
      <c r="B17" s="516"/>
      <c r="C17" s="516"/>
      <c r="D17" s="516"/>
      <c r="E17" s="516"/>
      <c r="F17" s="516"/>
      <c r="G17" s="516"/>
      <c r="H17" s="516"/>
      <c r="I17" s="516"/>
      <c r="J17" s="516"/>
      <c r="K17" s="516"/>
      <c r="L17" s="516"/>
      <c r="M17" s="516"/>
    </row>
    <row r="18" spans="2:13" s="302" customFormat="1" ht="9" customHeight="1" x14ac:dyDescent="0.25">
      <c r="B18" s="412"/>
      <c r="C18" s="412"/>
      <c r="D18" s="412"/>
      <c r="E18" s="412"/>
      <c r="F18" s="412"/>
      <c r="G18" s="412"/>
      <c r="H18" s="412"/>
      <c r="I18" s="412"/>
      <c r="J18" s="412"/>
      <c r="K18" s="412"/>
      <c r="L18" s="412"/>
      <c r="M18" s="412"/>
    </row>
    <row r="19" spans="2:13" s="302" customFormat="1" ht="18" customHeight="1" x14ac:dyDescent="0.25">
      <c r="B19" s="514" t="s">
        <v>208</v>
      </c>
      <c r="C19" s="514"/>
      <c r="D19" s="514"/>
      <c r="E19" s="514"/>
      <c r="F19" s="514"/>
      <c r="G19" s="514"/>
      <c r="H19" s="514"/>
      <c r="I19" s="514"/>
      <c r="J19" s="514"/>
      <c r="K19" s="514"/>
      <c r="L19" s="514"/>
      <c r="M19" s="514"/>
    </row>
    <row r="20" spans="2:13" s="302" customFormat="1" ht="23.25" customHeight="1" x14ac:dyDescent="0.35">
      <c r="B20" s="413" t="s">
        <v>163</v>
      </c>
      <c r="C20" s="412"/>
      <c r="D20" s="412"/>
      <c r="E20" s="412"/>
      <c r="F20" s="412"/>
      <c r="G20" s="412"/>
      <c r="H20" s="412"/>
      <c r="I20" s="412"/>
      <c r="J20" s="412"/>
      <c r="K20" s="412"/>
      <c r="L20" s="412"/>
      <c r="M20" s="412"/>
    </row>
    <row r="21" spans="2:13" s="302" customFormat="1" ht="15.75" hidden="1" customHeight="1" x14ac:dyDescent="0.25">
      <c r="B21" s="414"/>
      <c r="C21" s="414"/>
      <c r="D21" s="414"/>
      <c r="E21" s="414"/>
      <c r="F21" s="414"/>
      <c r="G21" s="414"/>
      <c r="H21" s="414"/>
      <c r="I21" s="414"/>
      <c r="J21" s="414"/>
      <c r="K21" s="414"/>
      <c r="L21" s="414"/>
      <c r="M21" s="414"/>
    </row>
    <row r="22" spans="2:13" s="302" customFormat="1" ht="15.75" hidden="1" customHeight="1" x14ac:dyDescent="0.25">
      <c r="B22" s="414"/>
      <c r="C22" s="414"/>
      <c r="D22" s="414"/>
      <c r="E22" s="414"/>
      <c r="F22" s="414"/>
      <c r="G22" s="414"/>
      <c r="H22" s="414"/>
      <c r="I22" s="414"/>
      <c r="J22" s="414"/>
      <c r="K22" s="414"/>
      <c r="L22" s="414"/>
      <c r="M22" s="414"/>
    </row>
    <row r="23" spans="2:13" s="484" customFormat="1" x14ac:dyDescent="0.25">
      <c r="B23" s="519" t="s">
        <v>235</v>
      </c>
      <c r="C23" s="519"/>
      <c r="D23" s="519"/>
      <c r="E23" s="519"/>
      <c r="F23" s="519"/>
      <c r="G23" s="519"/>
      <c r="H23" s="519"/>
      <c r="I23" s="519"/>
      <c r="J23" s="519"/>
      <c r="K23" s="519"/>
      <c r="L23" s="519"/>
      <c r="M23" s="519"/>
    </row>
    <row r="24" spans="2:13" s="484" customFormat="1" x14ac:dyDescent="0.25">
      <c r="B24" s="519"/>
      <c r="C24" s="519"/>
      <c r="D24" s="519"/>
      <c r="E24" s="519"/>
      <c r="F24" s="519"/>
      <c r="G24" s="519"/>
      <c r="H24" s="519"/>
      <c r="I24" s="519"/>
      <c r="J24" s="519"/>
      <c r="K24" s="519"/>
      <c r="L24" s="519"/>
      <c r="M24" s="519"/>
    </row>
    <row r="25" spans="2:13" s="303" customFormat="1" ht="25.5" customHeight="1" x14ac:dyDescent="0.2">
      <c r="B25" s="520" t="s">
        <v>236</v>
      </c>
      <c r="C25" s="520"/>
      <c r="D25" s="520"/>
      <c r="E25" s="520"/>
      <c r="F25" s="520"/>
      <c r="G25" s="520"/>
      <c r="H25" s="520"/>
      <c r="I25" s="520"/>
      <c r="J25" s="520"/>
      <c r="K25" s="520"/>
      <c r="L25" s="520"/>
      <c r="M25" s="520"/>
    </row>
    <row r="26" spans="2:13" x14ac:dyDescent="0.25">
      <c r="B26" s="520"/>
      <c r="C26" s="520"/>
      <c r="D26" s="520"/>
      <c r="E26" s="520"/>
      <c r="F26" s="520"/>
      <c r="G26" s="520"/>
      <c r="H26" s="520"/>
      <c r="I26" s="520"/>
      <c r="J26" s="520"/>
      <c r="K26" s="520"/>
      <c r="L26" s="520"/>
      <c r="M26" s="520"/>
    </row>
    <row r="27" spans="2:13" x14ac:dyDescent="0.25">
      <c r="B27" s="520"/>
      <c r="C27" s="520"/>
      <c r="D27" s="520"/>
      <c r="E27" s="520"/>
      <c r="F27" s="520"/>
      <c r="G27" s="520"/>
      <c r="H27" s="520"/>
      <c r="I27" s="520"/>
      <c r="J27" s="520"/>
      <c r="K27" s="520"/>
      <c r="L27" s="520"/>
      <c r="M27" s="520"/>
    </row>
    <row r="28" spans="2:13" ht="19.5" customHeight="1" x14ac:dyDescent="0.25">
      <c r="B28" s="519" t="s">
        <v>237</v>
      </c>
      <c r="C28" s="519"/>
      <c r="D28" s="519"/>
      <c r="E28" s="519"/>
      <c r="F28" s="519"/>
      <c r="G28" s="519"/>
      <c r="H28" s="519"/>
      <c r="I28" s="519"/>
      <c r="J28" s="519"/>
      <c r="K28" s="519"/>
      <c r="L28" s="519"/>
      <c r="M28" s="519"/>
    </row>
    <row r="29" spans="2:13" x14ac:dyDescent="0.25">
      <c r="B29" s="519"/>
      <c r="C29" s="519"/>
      <c r="D29" s="519"/>
      <c r="E29" s="519"/>
      <c r="F29" s="519"/>
      <c r="G29" s="519"/>
      <c r="H29" s="519"/>
      <c r="I29" s="519"/>
      <c r="J29" s="519"/>
      <c r="K29" s="519"/>
      <c r="L29" s="519"/>
      <c r="M29" s="519"/>
    </row>
    <row r="30" spans="2:13" ht="8.25" customHeight="1" x14ac:dyDescent="0.25">
      <c r="B30" s="410"/>
      <c r="C30" s="410"/>
      <c r="D30" s="410"/>
      <c r="E30" s="410"/>
      <c r="F30" s="410"/>
      <c r="G30" s="410"/>
      <c r="H30" s="410"/>
      <c r="I30" s="410"/>
      <c r="J30" s="410"/>
      <c r="K30" s="410"/>
      <c r="L30" s="410"/>
      <c r="M30" s="410"/>
    </row>
    <row r="31" spans="2:13" ht="36" customHeight="1" x14ac:dyDescent="0.25">
      <c r="B31" s="515" t="s">
        <v>174</v>
      </c>
      <c r="C31" s="515"/>
      <c r="D31" s="515"/>
      <c r="E31" s="515"/>
      <c r="F31" s="515"/>
      <c r="G31" s="515"/>
      <c r="H31" s="515"/>
      <c r="I31" s="515"/>
      <c r="J31" s="515"/>
      <c r="K31" s="515"/>
      <c r="L31" s="515"/>
      <c r="M31" s="515"/>
    </row>
    <row r="32" spans="2:13" ht="56.25" customHeight="1" x14ac:dyDescent="0.25">
      <c r="B32" s="515" t="s">
        <v>216</v>
      </c>
      <c r="C32" s="515"/>
      <c r="D32" s="515"/>
      <c r="E32" s="515"/>
      <c r="F32" s="515"/>
      <c r="G32" s="515"/>
      <c r="H32" s="515"/>
      <c r="I32" s="515"/>
      <c r="J32" s="515"/>
      <c r="K32" s="515"/>
      <c r="L32" s="515"/>
      <c r="M32" s="515"/>
    </row>
    <row r="33" spans="2:13" ht="149.25" customHeight="1" x14ac:dyDescent="0.25">
      <c r="B33" s="515" t="s">
        <v>253</v>
      </c>
      <c r="C33" s="515"/>
      <c r="D33" s="515"/>
      <c r="E33" s="515"/>
      <c r="F33" s="515"/>
      <c r="G33" s="515"/>
      <c r="H33" s="515"/>
      <c r="I33" s="515"/>
      <c r="J33" s="515"/>
      <c r="K33" s="515"/>
      <c r="L33" s="515"/>
      <c r="M33" s="515"/>
    </row>
    <row r="34" spans="2:13" ht="15.75" hidden="1" customHeight="1" x14ac:dyDescent="0.25">
      <c r="B34" s="515" t="s">
        <v>175</v>
      </c>
      <c r="C34" s="515"/>
      <c r="D34" s="515"/>
      <c r="E34" s="515"/>
      <c r="F34" s="515"/>
      <c r="G34" s="515"/>
      <c r="H34" s="515"/>
      <c r="I34" s="515"/>
      <c r="J34" s="515"/>
      <c r="K34" s="515"/>
      <c r="L34" s="515"/>
      <c r="M34" s="515"/>
    </row>
    <row r="35" spans="2:13" hidden="1" x14ac:dyDescent="0.25">
      <c r="B35" s="515"/>
      <c r="C35" s="515"/>
      <c r="D35" s="515"/>
      <c r="E35" s="515"/>
      <c r="F35" s="515"/>
      <c r="G35" s="515"/>
      <c r="H35" s="515"/>
      <c r="I35" s="515"/>
      <c r="J35" s="515"/>
      <c r="K35" s="515"/>
      <c r="L35" s="515"/>
      <c r="M35" s="515"/>
    </row>
    <row r="36" spans="2:13" ht="15.75" hidden="1" customHeight="1" x14ac:dyDescent="0.25">
      <c r="B36" s="515"/>
      <c r="C36" s="515"/>
      <c r="D36" s="515"/>
      <c r="E36" s="515"/>
      <c r="F36" s="515"/>
      <c r="G36" s="515"/>
      <c r="H36" s="515"/>
      <c r="I36" s="515"/>
      <c r="J36" s="515"/>
      <c r="K36" s="515"/>
      <c r="L36" s="515"/>
      <c r="M36" s="515"/>
    </row>
    <row r="37" spans="2:13" hidden="1" x14ac:dyDescent="0.25">
      <c r="B37" s="515"/>
      <c r="C37" s="515"/>
      <c r="D37" s="515"/>
      <c r="E37" s="515"/>
      <c r="F37" s="515"/>
      <c r="G37" s="515"/>
      <c r="H37" s="515"/>
      <c r="I37" s="515"/>
      <c r="J37" s="515"/>
      <c r="K37" s="515"/>
      <c r="L37" s="515"/>
      <c r="M37" s="515"/>
    </row>
    <row r="38" spans="2:13" hidden="1" x14ac:dyDescent="0.25">
      <c r="B38" s="515"/>
      <c r="C38" s="515"/>
      <c r="D38" s="515"/>
      <c r="E38" s="515"/>
      <c r="F38" s="515"/>
      <c r="G38" s="515"/>
      <c r="H38" s="515"/>
      <c r="I38" s="515"/>
      <c r="J38" s="515"/>
      <c r="K38" s="515"/>
      <c r="L38" s="515"/>
      <c r="M38" s="515"/>
    </row>
    <row r="39" spans="2:13" hidden="1" x14ac:dyDescent="0.25">
      <c r="B39" s="515"/>
      <c r="C39" s="515"/>
      <c r="D39" s="515"/>
      <c r="E39" s="515"/>
      <c r="F39" s="515"/>
      <c r="G39" s="515"/>
      <c r="H39" s="515"/>
      <c r="I39" s="515"/>
      <c r="J39" s="515"/>
      <c r="K39" s="515"/>
      <c r="L39" s="515"/>
      <c r="M39" s="515"/>
    </row>
    <row r="40" spans="2:13" hidden="1" x14ac:dyDescent="0.25">
      <c r="B40" s="515"/>
      <c r="C40" s="515"/>
      <c r="D40" s="515"/>
      <c r="E40" s="515"/>
      <c r="F40" s="515"/>
      <c r="G40" s="515"/>
      <c r="H40" s="515"/>
      <c r="I40" s="515"/>
      <c r="J40" s="515"/>
      <c r="K40" s="515"/>
      <c r="L40" s="515"/>
      <c r="M40" s="515"/>
    </row>
    <row r="41" spans="2:13" hidden="1" x14ac:dyDescent="0.25">
      <c r="B41" s="515"/>
      <c r="C41" s="515"/>
      <c r="D41" s="515"/>
      <c r="E41" s="515"/>
      <c r="F41" s="515"/>
      <c r="G41" s="515"/>
      <c r="H41" s="515"/>
      <c r="I41" s="515"/>
      <c r="J41" s="515"/>
      <c r="K41" s="515"/>
      <c r="L41" s="515"/>
      <c r="M41" s="515"/>
    </row>
    <row r="42" spans="2:13" hidden="1" x14ac:dyDescent="0.25">
      <c r="B42" s="515"/>
      <c r="C42" s="515"/>
      <c r="D42" s="515"/>
      <c r="E42" s="515"/>
      <c r="F42" s="515"/>
      <c r="G42" s="515"/>
      <c r="H42" s="515"/>
      <c r="I42" s="515"/>
      <c r="J42" s="515"/>
      <c r="K42" s="515"/>
      <c r="L42" s="515"/>
      <c r="M42" s="515"/>
    </row>
    <row r="43" spans="2:13" hidden="1" x14ac:dyDescent="0.25">
      <c r="B43" s="515"/>
      <c r="C43" s="515"/>
      <c r="D43" s="515"/>
      <c r="E43" s="515"/>
      <c r="F43" s="515"/>
      <c r="G43" s="515"/>
      <c r="H43" s="515"/>
      <c r="I43" s="515"/>
      <c r="J43" s="515"/>
      <c r="K43" s="515"/>
      <c r="L43" s="515"/>
      <c r="M43" s="515"/>
    </row>
    <row r="44" spans="2:13" hidden="1" x14ac:dyDescent="0.25">
      <c r="B44" s="515"/>
      <c r="C44" s="515"/>
      <c r="D44" s="515"/>
      <c r="E44" s="515"/>
      <c r="F44" s="515"/>
      <c r="G44" s="515"/>
      <c r="H44" s="515"/>
      <c r="I44" s="515"/>
      <c r="J44" s="515"/>
      <c r="K44" s="515"/>
      <c r="L44" s="515"/>
      <c r="M44" s="515"/>
    </row>
    <row r="45" spans="2:13" hidden="1" x14ac:dyDescent="0.25">
      <c r="B45" s="515"/>
      <c r="C45" s="515"/>
      <c r="D45" s="515"/>
      <c r="E45" s="515"/>
      <c r="F45" s="515"/>
      <c r="G45" s="515"/>
      <c r="H45" s="515"/>
      <c r="I45" s="515"/>
      <c r="J45" s="515"/>
      <c r="K45" s="515"/>
      <c r="L45" s="515"/>
      <c r="M45" s="515"/>
    </row>
    <row r="46" spans="2:13" hidden="1" x14ac:dyDescent="0.25">
      <c r="B46" s="515"/>
      <c r="C46" s="515"/>
      <c r="D46" s="515"/>
      <c r="E46" s="515"/>
      <c r="F46" s="515"/>
      <c r="G46" s="515"/>
      <c r="H46" s="515"/>
      <c r="I46" s="515"/>
      <c r="J46" s="515"/>
      <c r="K46" s="515"/>
      <c r="L46" s="515"/>
      <c r="M46" s="515"/>
    </row>
    <row r="47" spans="2:13" hidden="1" x14ac:dyDescent="0.25">
      <c r="B47" s="515"/>
      <c r="C47" s="515"/>
      <c r="D47" s="515"/>
      <c r="E47" s="515"/>
      <c r="F47" s="515"/>
      <c r="G47" s="515"/>
      <c r="H47" s="515"/>
      <c r="I47" s="515"/>
      <c r="J47" s="515"/>
      <c r="K47" s="515"/>
      <c r="L47" s="515"/>
      <c r="M47" s="515"/>
    </row>
    <row r="48" spans="2:13" hidden="1" x14ac:dyDescent="0.25">
      <c r="B48" s="515"/>
      <c r="C48" s="515"/>
      <c r="D48" s="515"/>
      <c r="E48" s="515"/>
      <c r="F48" s="515"/>
      <c r="G48" s="515"/>
      <c r="H48" s="515"/>
      <c r="I48" s="515"/>
      <c r="J48" s="515"/>
      <c r="K48" s="515"/>
      <c r="L48" s="515"/>
      <c r="M48" s="515"/>
    </row>
    <row r="49" spans="2:13" hidden="1" x14ac:dyDescent="0.25">
      <c r="B49" s="515"/>
      <c r="C49" s="515"/>
      <c r="D49" s="515"/>
      <c r="E49" s="515"/>
      <c r="F49" s="515"/>
      <c r="G49" s="515"/>
      <c r="H49" s="515"/>
      <c r="I49" s="515"/>
      <c r="J49" s="515"/>
      <c r="K49" s="515"/>
      <c r="L49" s="515"/>
      <c r="M49" s="515"/>
    </row>
    <row r="50" spans="2:13" hidden="1" x14ac:dyDescent="0.25">
      <c r="B50" s="515"/>
      <c r="C50" s="515"/>
      <c r="D50" s="515"/>
      <c r="E50" s="515"/>
      <c r="F50" s="515"/>
      <c r="G50" s="515"/>
      <c r="H50" s="515"/>
      <c r="I50" s="515"/>
      <c r="J50" s="515"/>
      <c r="K50" s="515"/>
      <c r="L50" s="515"/>
      <c r="M50" s="515"/>
    </row>
    <row r="51" spans="2:13" hidden="1" x14ac:dyDescent="0.25">
      <c r="B51" s="515"/>
      <c r="C51" s="515"/>
      <c r="D51" s="515"/>
      <c r="E51" s="515"/>
      <c r="F51" s="515"/>
      <c r="G51" s="515"/>
      <c r="H51" s="515"/>
      <c r="I51" s="515"/>
      <c r="J51" s="515"/>
      <c r="K51" s="515"/>
      <c r="L51" s="515"/>
      <c r="M51" s="515"/>
    </row>
    <row r="52" spans="2:13" hidden="1" x14ac:dyDescent="0.25">
      <c r="B52" s="515"/>
      <c r="C52" s="515"/>
      <c r="D52" s="515"/>
      <c r="E52" s="515"/>
      <c r="F52" s="515"/>
      <c r="G52" s="515"/>
      <c r="H52" s="515"/>
      <c r="I52" s="515"/>
      <c r="J52" s="515"/>
      <c r="K52" s="515"/>
      <c r="L52" s="515"/>
      <c r="M52" s="515"/>
    </row>
    <row r="53" spans="2:13" hidden="1" x14ac:dyDescent="0.25">
      <c r="B53" s="515"/>
      <c r="C53" s="515"/>
      <c r="D53" s="515"/>
      <c r="E53" s="515"/>
      <c r="F53" s="515"/>
      <c r="G53" s="515"/>
      <c r="H53" s="515"/>
      <c r="I53" s="515"/>
      <c r="J53" s="515"/>
      <c r="K53" s="515"/>
      <c r="L53" s="515"/>
      <c r="M53" s="515"/>
    </row>
    <row r="54" spans="2:13" hidden="1" x14ac:dyDescent="0.25">
      <c r="B54" s="515"/>
      <c r="C54" s="515"/>
      <c r="D54" s="515"/>
      <c r="E54" s="515"/>
      <c r="F54" s="515"/>
      <c r="G54" s="515"/>
      <c r="H54" s="515"/>
      <c r="I54" s="515"/>
      <c r="J54" s="515"/>
      <c r="K54" s="515"/>
      <c r="L54" s="515"/>
      <c r="M54" s="515"/>
    </row>
    <row r="55" spans="2:13" hidden="1" x14ac:dyDescent="0.25">
      <c r="B55" s="515"/>
      <c r="C55" s="515"/>
      <c r="D55" s="515"/>
      <c r="E55" s="515"/>
      <c r="F55" s="515"/>
      <c r="G55" s="515"/>
      <c r="H55" s="515"/>
      <c r="I55" s="515"/>
      <c r="J55" s="515"/>
      <c r="K55" s="515"/>
      <c r="L55" s="515"/>
      <c r="M55" s="515"/>
    </row>
    <row r="56" spans="2:13" hidden="1" x14ac:dyDescent="0.25">
      <c r="B56" s="515"/>
      <c r="C56" s="515"/>
      <c r="D56" s="515"/>
      <c r="E56" s="515"/>
      <c r="F56" s="515"/>
      <c r="G56" s="515"/>
      <c r="H56" s="515"/>
      <c r="I56" s="515"/>
      <c r="J56" s="515"/>
      <c r="K56" s="515"/>
      <c r="L56" s="515"/>
      <c r="M56" s="515"/>
    </row>
    <row r="57" spans="2:13" hidden="1" x14ac:dyDescent="0.25">
      <c r="B57" s="515"/>
      <c r="C57" s="515"/>
      <c r="D57" s="515"/>
      <c r="E57" s="515"/>
      <c r="F57" s="515"/>
      <c r="G57" s="515"/>
      <c r="H57" s="515"/>
      <c r="I57" s="515"/>
      <c r="J57" s="515"/>
      <c r="K57" s="515"/>
      <c r="L57" s="515"/>
      <c r="M57" s="515"/>
    </row>
    <row r="58" spans="2:13" hidden="1" x14ac:dyDescent="0.25">
      <c r="B58" s="515"/>
      <c r="C58" s="515"/>
      <c r="D58" s="515"/>
      <c r="E58" s="515"/>
      <c r="F58" s="515"/>
      <c r="G58" s="515"/>
      <c r="H58" s="515"/>
      <c r="I58" s="515"/>
      <c r="J58" s="515"/>
      <c r="K58" s="515"/>
      <c r="L58" s="515"/>
      <c r="M58" s="515"/>
    </row>
    <row r="59" spans="2:13" hidden="1" x14ac:dyDescent="0.25">
      <c r="B59" s="515"/>
      <c r="C59" s="515"/>
      <c r="D59" s="515"/>
      <c r="E59" s="515"/>
      <c r="F59" s="515"/>
      <c r="G59" s="515"/>
      <c r="H59" s="515"/>
      <c r="I59" s="515"/>
      <c r="J59" s="515"/>
      <c r="K59" s="515"/>
      <c r="L59" s="515"/>
      <c r="M59" s="515"/>
    </row>
    <row r="60" spans="2:13" hidden="1" x14ac:dyDescent="0.25">
      <c r="B60" s="515"/>
      <c r="C60" s="515"/>
      <c r="D60" s="515"/>
      <c r="E60" s="515"/>
      <c r="F60" s="515"/>
      <c r="G60" s="515"/>
      <c r="H60" s="515"/>
      <c r="I60" s="515"/>
      <c r="J60" s="515"/>
      <c r="K60" s="515"/>
      <c r="L60" s="515"/>
      <c r="M60" s="515"/>
    </row>
    <row r="61" spans="2:13" hidden="1" x14ac:dyDescent="0.25">
      <c r="B61" s="515"/>
      <c r="C61" s="515"/>
      <c r="D61" s="515"/>
      <c r="E61" s="515"/>
      <c r="F61" s="515"/>
      <c r="G61" s="515"/>
      <c r="H61" s="515"/>
      <c r="I61" s="515"/>
      <c r="J61" s="515"/>
      <c r="K61" s="515"/>
      <c r="L61" s="515"/>
      <c r="M61" s="515"/>
    </row>
    <row r="62" spans="2:13" hidden="1" x14ac:dyDescent="0.25">
      <c r="B62" s="515"/>
      <c r="C62" s="515"/>
      <c r="D62" s="515"/>
      <c r="E62" s="515"/>
      <c r="F62" s="515"/>
      <c r="G62" s="515"/>
      <c r="H62" s="515"/>
      <c r="I62" s="515"/>
      <c r="J62" s="515"/>
      <c r="K62" s="515"/>
      <c r="L62" s="515"/>
      <c r="M62" s="515"/>
    </row>
    <row r="63" spans="2:13" hidden="1" x14ac:dyDescent="0.25">
      <c r="B63" s="515"/>
      <c r="C63" s="515"/>
      <c r="D63" s="515"/>
      <c r="E63" s="515"/>
      <c r="F63" s="515"/>
      <c r="G63" s="515"/>
      <c r="H63" s="515"/>
      <c r="I63" s="515"/>
      <c r="J63" s="515"/>
      <c r="K63" s="515"/>
      <c r="L63" s="515"/>
      <c r="M63" s="515"/>
    </row>
    <row r="64" spans="2:13" hidden="1" x14ac:dyDescent="0.25">
      <c r="B64" s="515"/>
      <c r="C64" s="515"/>
      <c r="D64" s="515"/>
      <c r="E64" s="515"/>
      <c r="F64" s="515"/>
      <c r="G64" s="515"/>
      <c r="H64" s="515"/>
      <c r="I64" s="515"/>
      <c r="J64" s="515"/>
      <c r="K64" s="515"/>
      <c r="L64" s="515"/>
      <c r="M64" s="515"/>
    </row>
    <row r="65" spans="2:13" hidden="1" x14ac:dyDescent="0.25">
      <c r="B65" s="515"/>
      <c r="C65" s="515"/>
      <c r="D65" s="515"/>
      <c r="E65" s="515"/>
      <c r="F65" s="515"/>
      <c r="G65" s="515"/>
      <c r="H65" s="515"/>
      <c r="I65" s="515"/>
      <c r="J65" s="515"/>
      <c r="K65" s="515"/>
      <c r="L65" s="515"/>
      <c r="M65" s="515"/>
    </row>
    <row r="66" spans="2:13" hidden="1" x14ac:dyDescent="0.25">
      <c r="B66" s="515"/>
      <c r="C66" s="515"/>
      <c r="D66" s="515"/>
      <c r="E66" s="515"/>
      <c r="F66" s="515"/>
      <c r="G66" s="515"/>
      <c r="H66" s="515"/>
      <c r="I66" s="515"/>
      <c r="J66" s="515"/>
      <c r="K66" s="515"/>
      <c r="L66" s="515"/>
      <c r="M66" s="515"/>
    </row>
    <row r="67" spans="2:13" hidden="1" x14ac:dyDescent="0.25">
      <c r="B67" s="515"/>
      <c r="C67" s="515"/>
      <c r="D67" s="515"/>
      <c r="E67" s="515"/>
      <c r="F67" s="515"/>
      <c r="G67" s="515"/>
      <c r="H67" s="515"/>
      <c r="I67" s="515"/>
      <c r="J67" s="515"/>
      <c r="K67" s="515"/>
      <c r="L67" s="515"/>
      <c r="M67" s="515"/>
    </row>
    <row r="68" spans="2:13" hidden="1" x14ac:dyDescent="0.25">
      <c r="B68" s="515"/>
      <c r="C68" s="515"/>
      <c r="D68" s="515"/>
      <c r="E68" s="515"/>
      <c r="F68" s="515"/>
      <c r="G68" s="515"/>
      <c r="H68" s="515"/>
      <c r="I68" s="515"/>
      <c r="J68" s="515"/>
      <c r="K68" s="515"/>
      <c r="L68" s="515"/>
      <c r="M68" s="515"/>
    </row>
    <row r="69" spans="2:13" hidden="1" x14ac:dyDescent="0.25">
      <c r="B69" s="515"/>
      <c r="C69" s="515"/>
      <c r="D69" s="515"/>
      <c r="E69" s="515"/>
      <c r="F69" s="515"/>
      <c r="G69" s="515"/>
      <c r="H69" s="515"/>
      <c r="I69" s="515"/>
      <c r="J69" s="515"/>
      <c r="K69" s="515"/>
      <c r="L69" s="515"/>
      <c r="M69" s="515"/>
    </row>
    <row r="70" spans="2:13" hidden="1" x14ac:dyDescent="0.25">
      <c r="B70" s="515"/>
      <c r="C70" s="515"/>
      <c r="D70" s="515"/>
      <c r="E70" s="515"/>
      <c r="F70" s="515"/>
      <c r="G70" s="515"/>
      <c r="H70" s="515"/>
      <c r="I70" s="515"/>
      <c r="J70" s="515"/>
      <c r="K70" s="515"/>
      <c r="L70" s="515"/>
      <c r="M70" s="515"/>
    </row>
    <row r="71" spans="2:13" hidden="1" x14ac:dyDescent="0.25">
      <c r="B71" s="515"/>
      <c r="C71" s="515"/>
      <c r="D71" s="515"/>
      <c r="E71" s="515"/>
      <c r="F71" s="515"/>
      <c r="G71" s="515"/>
      <c r="H71" s="515"/>
      <c r="I71" s="515"/>
      <c r="J71" s="515"/>
      <c r="K71" s="515"/>
      <c r="L71" s="515"/>
      <c r="M71" s="515"/>
    </row>
    <row r="72" spans="2:13" hidden="1" x14ac:dyDescent="0.25">
      <c r="B72" s="515"/>
      <c r="C72" s="515"/>
      <c r="D72" s="515"/>
      <c r="E72" s="515"/>
      <c r="F72" s="515"/>
      <c r="G72" s="515"/>
      <c r="H72" s="515"/>
      <c r="I72" s="515"/>
      <c r="J72" s="515"/>
      <c r="K72" s="515"/>
      <c r="L72" s="515"/>
      <c r="M72" s="515"/>
    </row>
    <row r="73" spans="2:13" hidden="1" x14ac:dyDescent="0.25">
      <c r="B73" s="515"/>
      <c r="C73" s="515"/>
      <c r="D73" s="515"/>
      <c r="E73" s="515"/>
      <c r="F73" s="515"/>
      <c r="G73" s="515"/>
      <c r="H73" s="515"/>
      <c r="I73" s="515"/>
      <c r="J73" s="515"/>
      <c r="K73" s="515"/>
      <c r="L73" s="515"/>
      <c r="M73" s="515"/>
    </row>
    <row r="74" spans="2:13" hidden="1" x14ac:dyDescent="0.25">
      <c r="B74" s="515"/>
      <c r="C74" s="515"/>
      <c r="D74" s="515"/>
      <c r="E74" s="515"/>
      <c r="F74" s="515"/>
      <c r="G74" s="515"/>
      <c r="H74" s="515"/>
      <c r="I74" s="515"/>
      <c r="J74" s="515"/>
      <c r="K74" s="515"/>
      <c r="L74" s="515"/>
      <c r="M74" s="515"/>
    </row>
    <row r="75" spans="2:13" hidden="1" x14ac:dyDescent="0.25">
      <c r="B75" s="515"/>
      <c r="C75" s="515"/>
      <c r="D75" s="515"/>
      <c r="E75" s="515"/>
      <c r="F75" s="515"/>
      <c r="G75" s="515"/>
      <c r="H75" s="515"/>
      <c r="I75" s="515"/>
      <c r="J75" s="515"/>
      <c r="K75" s="515"/>
      <c r="L75" s="515"/>
      <c r="M75" s="515"/>
    </row>
    <row r="76" spans="2:13" hidden="1" x14ac:dyDescent="0.25">
      <c r="B76" s="515"/>
      <c r="C76" s="515"/>
      <c r="D76" s="515"/>
      <c r="E76" s="515"/>
      <c r="F76" s="515"/>
      <c r="G76" s="515"/>
      <c r="H76" s="515"/>
      <c r="I76" s="515"/>
      <c r="J76" s="515"/>
      <c r="K76" s="515"/>
      <c r="L76" s="515"/>
      <c r="M76" s="515"/>
    </row>
    <row r="77" spans="2:13" hidden="1" x14ac:dyDescent="0.25">
      <c r="B77" s="515"/>
      <c r="C77" s="515"/>
      <c r="D77" s="515"/>
      <c r="E77" s="515"/>
      <c r="F77" s="515"/>
      <c r="G77" s="515"/>
      <c r="H77" s="515"/>
      <c r="I77" s="515"/>
      <c r="J77" s="515"/>
      <c r="K77" s="515"/>
      <c r="L77" s="515"/>
      <c r="M77" s="515"/>
    </row>
    <row r="78" spans="2:13" hidden="1" x14ac:dyDescent="0.25">
      <c r="B78" s="515"/>
      <c r="C78" s="515"/>
      <c r="D78" s="515"/>
      <c r="E78" s="515"/>
      <c r="F78" s="515"/>
      <c r="G78" s="515"/>
      <c r="H78" s="515"/>
      <c r="I78" s="515"/>
      <c r="J78" s="515"/>
      <c r="K78" s="515"/>
      <c r="L78" s="515"/>
      <c r="M78" s="515"/>
    </row>
    <row r="79" spans="2:13" hidden="1" x14ac:dyDescent="0.25">
      <c r="B79" s="515"/>
      <c r="C79" s="515"/>
      <c r="D79" s="515"/>
      <c r="E79" s="515"/>
      <c r="F79" s="515"/>
      <c r="G79" s="515"/>
      <c r="H79" s="515"/>
      <c r="I79" s="515"/>
      <c r="J79" s="515"/>
      <c r="K79" s="515"/>
      <c r="L79" s="515"/>
      <c r="M79" s="515"/>
    </row>
    <row r="80" spans="2:13" hidden="1" x14ac:dyDescent="0.25">
      <c r="B80" s="515"/>
      <c r="C80" s="515"/>
      <c r="D80" s="515"/>
      <c r="E80" s="515"/>
      <c r="F80" s="515"/>
      <c r="G80" s="515"/>
      <c r="H80" s="515"/>
      <c r="I80" s="515"/>
      <c r="J80" s="515"/>
      <c r="K80" s="515"/>
      <c r="L80" s="515"/>
      <c r="M80" s="515"/>
    </row>
    <row r="81" spans="2:13" hidden="1" x14ac:dyDescent="0.25">
      <c r="B81" s="515"/>
      <c r="C81" s="515"/>
      <c r="D81" s="515"/>
      <c r="E81" s="515"/>
      <c r="F81" s="515"/>
      <c r="G81" s="515"/>
      <c r="H81" s="515"/>
      <c r="I81" s="515"/>
      <c r="J81" s="515"/>
      <c r="K81" s="515"/>
      <c r="L81" s="515"/>
      <c r="M81" s="515"/>
    </row>
    <row r="83" spans="2:13" x14ac:dyDescent="0.25">
      <c r="B83" s="394"/>
      <c r="C83" s="394"/>
      <c r="D83" s="394"/>
      <c r="E83" s="394"/>
      <c r="F83" s="394"/>
      <c r="G83" s="394"/>
      <c r="H83" s="394"/>
      <c r="I83" s="394"/>
      <c r="J83" s="394"/>
      <c r="K83" s="394"/>
      <c r="L83" s="394"/>
      <c r="M83" s="394"/>
    </row>
    <row r="84" spans="2:13" x14ac:dyDescent="0.25">
      <c r="B84" s="394"/>
      <c r="C84" s="394"/>
      <c r="D84" s="394"/>
      <c r="E84" s="394"/>
      <c r="F84" s="394"/>
      <c r="G84" s="394"/>
      <c r="H84" s="394"/>
      <c r="I84" s="394"/>
      <c r="J84" s="394"/>
      <c r="K84" s="394"/>
      <c r="L84" s="394"/>
      <c r="M84" s="394"/>
    </row>
    <row r="85" spans="2:13" x14ac:dyDescent="0.25">
      <c r="B85" s="394"/>
      <c r="C85" s="394"/>
      <c r="D85" s="394"/>
      <c r="E85" s="394"/>
      <c r="F85" s="394"/>
      <c r="G85" s="394"/>
      <c r="H85" s="394"/>
      <c r="I85" s="394"/>
      <c r="J85" s="394"/>
      <c r="K85" s="394"/>
      <c r="L85" s="394"/>
      <c r="M85" s="394"/>
    </row>
    <row r="86" spans="2:13" x14ac:dyDescent="0.25">
      <c r="B86" s="394"/>
      <c r="C86" s="394"/>
      <c r="D86" s="394"/>
      <c r="E86" s="394"/>
      <c r="F86" s="394"/>
      <c r="G86" s="394"/>
      <c r="H86" s="394"/>
      <c r="I86" s="394"/>
      <c r="J86" s="394"/>
      <c r="K86" s="394"/>
      <c r="L86" s="394"/>
      <c r="M86" s="394"/>
    </row>
    <row r="87" spans="2:13" x14ac:dyDescent="0.25">
      <c r="B87" s="394"/>
      <c r="C87" s="394"/>
      <c r="D87" s="394"/>
      <c r="E87" s="394"/>
      <c r="F87" s="394"/>
      <c r="G87" s="394"/>
      <c r="H87" s="394"/>
      <c r="I87" s="394"/>
      <c r="J87" s="394"/>
      <c r="K87" s="394"/>
      <c r="L87" s="394"/>
      <c r="M87" s="394"/>
    </row>
    <row r="88" spans="2:13" x14ac:dyDescent="0.25">
      <c r="B88" s="394"/>
      <c r="C88" s="394"/>
      <c r="D88" s="394"/>
      <c r="E88" s="394"/>
      <c r="F88" s="394"/>
      <c r="G88" s="394"/>
      <c r="H88" s="394"/>
      <c r="I88" s="394"/>
      <c r="J88" s="394"/>
      <c r="K88" s="394"/>
      <c r="L88" s="394"/>
      <c r="M88" s="394"/>
    </row>
    <row r="89" spans="2:13" x14ac:dyDescent="0.25">
      <c r="B89" s="394"/>
      <c r="C89" s="394"/>
      <c r="D89" s="394"/>
      <c r="E89" s="394"/>
      <c r="F89" s="394"/>
      <c r="G89" s="394"/>
      <c r="H89" s="394"/>
      <c r="I89" s="394"/>
      <c r="J89" s="394"/>
      <c r="K89" s="394"/>
      <c r="L89" s="394"/>
      <c r="M89" s="394"/>
    </row>
    <row r="90" spans="2:13" x14ac:dyDescent="0.25">
      <c r="B90" s="394"/>
      <c r="C90" s="394"/>
      <c r="D90" s="394"/>
      <c r="E90" s="394"/>
      <c r="F90" s="394"/>
      <c r="G90" s="394"/>
      <c r="H90" s="394"/>
      <c r="I90" s="394"/>
      <c r="J90" s="394"/>
      <c r="K90" s="394"/>
      <c r="L90" s="394"/>
      <c r="M90" s="394"/>
    </row>
    <row r="91" spans="2:13" x14ac:dyDescent="0.25">
      <c r="B91" s="394"/>
      <c r="C91" s="394"/>
      <c r="D91" s="394"/>
      <c r="E91" s="394"/>
      <c r="F91" s="394"/>
      <c r="G91" s="394"/>
      <c r="H91" s="394"/>
      <c r="I91" s="394"/>
      <c r="J91" s="394"/>
      <c r="K91" s="394"/>
      <c r="L91" s="394"/>
      <c r="M91" s="394"/>
    </row>
    <row r="92" spans="2:13" x14ac:dyDescent="0.25">
      <c r="B92" s="394"/>
      <c r="C92" s="394"/>
      <c r="D92" s="394"/>
      <c r="E92" s="394"/>
      <c r="F92" s="394"/>
      <c r="G92" s="394"/>
      <c r="H92" s="394"/>
      <c r="I92" s="394"/>
      <c r="J92" s="394"/>
      <c r="K92" s="394"/>
      <c r="L92" s="394"/>
      <c r="M92" s="394"/>
    </row>
    <row r="93" spans="2:13" x14ac:dyDescent="0.25">
      <c r="B93" s="394"/>
      <c r="C93" s="394"/>
      <c r="D93" s="394"/>
      <c r="E93" s="394"/>
      <c r="F93" s="394"/>
      <c r="G93" s="394"/>
      <c r="H93" s="394"/>
      <c r="I93" s="394"/>
      <c r="J93" s="394"/>
      <c r="K93" s="394"/>
      <c r="L93" s="394"/>
      <c r="M93" s="394"/>
    </row>
    <row r="94" spans="2:13" x14ac:dyDescent="0.25">
      <c r="B94" s="394"/>
      <c r="C94" s="394"/>
      <c r="D94" s="394"/>
      <c r="E94" s="394"/>
      <c r="F94" s="394"/>
      <c r="G94" s="394"/>
      <c r="H94" s="394"/>
      <c r="I94" s="394"/>
      <c r="J94" s="394"/>
      <c r="K94" s="394"/>
      <c r="L94" s="394"/>
      <c r="M94" s="394"/>
    </row>
    <row r="95" spans="2:13" x14ac:dyDescent="0.25">
      <c r="B95" s="394"/>
      <c r="C95" s="394"/>
      <c r="D95" s="394"/>
      <c r="E95" s="394"/>
      <c r="F95" s="394"/>
      <c r="G95" s="394"/>
      <c r="H95" s="394"/>
      <c r="I95" s="394"/>
      <c r="J95" s="394"/>
      <c r="K95" s="394"/>
      <c r="L95" s="394"/>
      <c r="M95" s="394"/>
    </row>
    <row r="96" spans="2:13" x14ac:dyDescent="0.25">
      <c r="B96" s="394"/>
      <c r="C96" s="394"/>
      <c r="D96" s="394"/>
      <c r="E96" s="394"/>
      <c r="F96" s="394"/>
      <c r="G96" s="394"/>
      <c r="H96" s="394"/>
      <c r="I96" s="394"/>
      <c r="J96" s="394"/>
      <c r="K96" s="394"/>
      <c r="L96" s="394"/>
      <c r="M96" s="394"/>
    </row>
    <row r="97" spans="2:13" x14ac:dyDescent="0.25">
      <c r="B97" s="394"/>
      <c r="C97" s="394"/>
      <c r="D97" s="394"/>
      <c r="E97" s="394"/>
      <c r="F97" s="394"/>
      <c r="G97" s="394"/>
      <c r="H97" s="394"/>
      <c r="I97" s="394"/>
      <c r="J97" s="394"/>
      <c r="K97" s="394"/>
      <c r="L97" s="394"/>
      <c r="M97" s="394"/>
    </row>
    <row r="98" spans="2:13" x14ac:dyDescent="0.25">
      <c r="B98" s="394"/>
      <c r="C98" s="394"/>
      <c r="D98" s="394"/>
      <c r="E98" s="394"/>
      <c r="F98" s="394"/>
      <c r="G98" s="394"/>
      <c r="H98" s="394"/>
      <c r="I98" s="394"/>
      <c r="J98" s="394"/>
      <c r="K98" s="394"/>
      <c r="L98" s="394"/>
      <c r="M98" s="394"/>
    </row>
    <row r="99" spans="2:13" x14ac:dyDescent="0.25">
      <c r="B99" s="394"/>
      <c r="C99" s="394"/>
      <c r="D99" s="394"/>
      <c r="E99" s="394"/>
      <c r="F99" s="394"/>
      <c r="G99" s="394"/>
      <c r="H99" s="394"/>
      <c r="I99" s="394"/>
      <c r="J99" s="394"/>
      <c r="K99" s="394"/>
      <c r="L99" s="394"/>
      <c r="M99" s="394"/>
    </row>
    <row r="100" spans="2:13" x14ac:dyDescent="0.25">
      <c r="B100" s="394"/>
      <c r="C100" s="394"/>
      <c r="D100" s="394"/>
      <c r="E100" s="394"/>
      <c r="F100" s="394"/>
      <c r="G100" s="394"/>
      <c r="H100" s="394"/>
      <c r="I100" s="394"/>
      <c r="J100" s="394"/>
      <c r="K100" s="394"/>
      <c r="L100" s="394"/>
      <c r="M100" s="394"/>
    </row>
    <row r="101" spans="2:13" x14ac:dyDescent="0.25">
      <c r="B101" s="394"/>
      <c r="C101" s="394"/>
      <c r="D101" s="394"/>
      <c r="E101" s="394"/>
      <c r="F101" s="394"/>
      <c r="G101" s="394"/>
      <c r="H101" s="394"/>
      <c r="I101" s="394"/>
      <c r="J101" s="394"/>
      <c r="K101" s="394"/>
      <c r="L101" s="394"/>
      <c r="M101" s="394"/>
    </row>
    <row r="102" spans="2:13" x14ac:dyDescent="0.25">
      <c r="B102" s="394"/>
      <c r="C102" s="394"/>
      <c r="D102" s="394"/>
      <c r="E102" s="394"/>
      <c r="F102" s="394"/>
      <c r="G102" s="394"/>
      <c r="H102" s="394"/>
      <c r="I102" s="394"/>
      <c r="J102" s="394"/>
      <c r="K102" s="394"/>
      <c r="L102" s="394"/>
      <c r="M102" s="394"/>
    </row>
    <row r="103" spans="2:13" x14ac:dyDescent="0.25">
      <c r="B103" s="394"/>
      <c r="C103" s="394"/>
      <c r="D103" s="394"/>
      <c r="E103" s="394"/>
      <c r="F103" s="394"/>
      <c r="G103" s="394"/>
      <c r="H103" s="394"/>
      <c r="I103" s="394"/>
      <c r="J103" s="394"/>
      <c r="K103" s="394"/>
      <c r="L103" s="394"/>
      <c r="M103" s="394"/>
    </row>
    <row r="104" spans="2:13" x14ac:dyDescent="0.25">
      <c r="B104" s="394"/>
      <c r="C104" s="394"/>
      <c r="D104" s="394"/>
      <c r="E104" s="394"/>
      <c r="F104" s="394"/>
      <c r="G104" s="394"/>
      <c r="H104" s="394"/>
      <c r="I104" s="394"/>
      <c r="J104" s="394"/>
      <c r="K104" s="394"/>
      <c r="L104" s="394"/>
      <c r="M104" s="394"/>
    </row>
    <row r="105" spans="2:13" x14ac:dyDescent="0.25">
      <c r="B105" s="394"/>
      <c r="C105" s="394"/>
      <c r="D105" s="394"/>
      <c r="E105" s="394"/>
      <c r="F105" s="394"/>
      <c r="G105" s="394"/>
      <c r="H105" s="394"/>
      <c r="I105" s="394"/>
      <c r="J105" s="394"/>
      <c r="K105" s="394"/>
      <c r="L105" s="394"/>
      <c r="M105" s="394"/>
    </row>
    <row r="106" spans="2:13" x14ac:dyDescent="0.25">
      <c r="B106" s="394"/>
      <c r="C106" s="394"/>
      <c r="D106" s="394"/>
      <c r="E106" s="394"/>
      <c r="F106" s="394"/>
      <c r="G106" s="394"/>
      <c r="H106" s="394"/>
      <c r="I106" s="394"/>
      <c r="J106" s="394"/>
      <c r="K106" s="394"/>
      <c r="L106" s="394"/>
      <c r="M106" s="394"/>
    </row>
    <row r="107" spans="2:13" x14ac:dyDescent="0.25">
      <c r="B107" s="394"/>
      <c r="C107" s="394"/>
      <c r="D107" s="394"/>
      <c r="E107" s="394"/>
      <c r="F107" s="394"/>
      <c r="G107" s="394"/>
      <c r="H107" s="394"/>
      <c r="I107" s="394"/>
      <c r="J107" s="394"/>
      <c r="K107" s="394"/>
      <c r="L107" s="394"/>
      <c r="M107" s="394"/>
    </row>
    <row r="108" spans="2:13" x14ac:dyDescent="0.25">
      <c r="B108" s="394"/>
      <c r="C108" s="394"/>
      <c r="D108" s="394"/>
      <c r="E108" s="394"/>
      <c r="F108" s="394"/>
      <c r="G108" s="394"/>
      <c r="H108" s="394"/>
      <c r="I108" s="394"/>
      <c r="J108" s="394"/>
      <c r="K108" s="394"/>
      <c r="L108" s="394"/>
      <c r="M108" s="394"/>
    </row>
    <row r="109" spans="2:13" x14ac:dyDescent="0.25">
      <c r="B109" s="394"/>
      <c r="C109" s="394"/>
      <c r="D109" s="394"/>
      <c r="E109" s="394"/>
      <c r="F109" s="394"/>
      <c r="G109" s="394"/>
      <c r="H109" s="394"/>
      <c r="I109" s="394"/>
      <c r="J109" s="394"/>
      <c r="K109" s="394"/>
      <c r="L109" s="394"/>
      <c r="M109" s="394"/>
    </row>
    <row r="110" spans="2:13" x14ac:dyDescent="0.25">
      <c r="B110" s="394"/>
      <c r="C110" s="394"/>
      <c r="D110" s="394"/>
      <c r="E110" s="394"/>
      <c r="F110" s="394"/>
      <c r="G110" s="394"/>
      <c r="H110" s="394"/>
      <c r="I110" s="394"/>
      <c r="J110" s="394"/>
      <c r="K110" s="394"/>
      <c r="L110" s="394"/>
      <c r="M110" s="394"/>
    </row>
    <row r="111" spans="2:13" x14ac:dyDescent="0.25">
      <c r="B111" s="394"/>
      <c r="C111" s="394"/>
      <c r="D111" s="394"/>
      <c r="E111" s="394"/>
      <c r="F111" s="394"/>
      <c r="G111" s="394"/>
      <c r="H111" s="394"/>
      <c r="I111" s="394"/>
      <c r="J111" s="394"/>
      <c r="K111" s="394"/>
      <c r="L111" s="394"/>
      <c r="M111" s="394"/>
    </row>
    <row r="112" spans="2:13" x14ac:dyDescent="0.25">
      <c r="B112" s="394"/>
      <c r="C112" s="394"/>
      <c r="D112" s="394"/>
      <c r="E112" s="394"/>
      <c r="F112" s="394"/>
      <c r="G112" s="394"/>
      <c r="H112" s="394"/>
      <c r="I112" s="394"/>
      <c r="J112" s="394"/>
      <c r="K112" s="394"/>
      <c r="L112" s="394"/>
      <c r="M112" s="394"/>
    </row>
    <row r="113" spans="2:13" x14ac:dyDescent="0.25">
      <c r="B113" s="394"/>
      <c r="C113" s="394"/>
      <c r="D113" s="394"/>
      <c r="E113" s="394"/>
      <c r="F113" s="394"/>
      <c r="G113" s="394"/>
      <c r="H113" s="394"/>
      <c r="I113" s="394"/>
      <c r="J113" s="394"/>
      <c r="K113" s="394"/>
      <c r="L113" s="394"/>
      <c r="M113" s="394"/>
    </row>
    <row r="114" spans="2:13" x14ac:dyDescent="0.25">
      <c r="B114" s="394"/>
      <c r="C114" s="394"/>
      <c r="D114" s="394"/>
      <c r="E114" s="394"/>
      <c r="F114" s="394"/>
      <c r="G114" s="394"/>
      <c r="H114" s="394"/>
      <c r="I114" s="394"/>
      <c r="J114" s="394"/>
      <c r="K114" s="394"/>
      <c r="L114" s="394"/>
      <c r="M114" s="394"/>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algorithmName="SHA-512" hashValue="LwsNYxjgLOSluiPOypHd2yXGK5fdmpBiRHGEchBpCLzFKcq8e5OjDbAGopxB1ioeGEFitiZtVI1XgccRyd6fnw==" saltValue="JH2v5EhrC/Mz+utbGZ8aCQ==" spinCount="100000" sheet="1" objects="1" scenarios="1"/>
  <mergeCells count="14">
    <mergeCell ref="B3:M3"/>
    <mergeCell ref="B33:M33"/>
    <mergeCell ref="B19:M19"/>
    <mergeCell ref="B34:M81"/>
    <mergeCell ref="B5:M5"/>
    <mergeCell ref="B6:M7"/>
    <mergeCell ref="B11:M12"/>
    <mergeCell ref="B31:M31"/>
    <mergeCell ref="B32:M32"/>
    <mergeCell ref="B4:M4"/>
    <mergeCell ref="B16:M17"/>
    <mergeCell ref="B23:M24"/>
    <mergeCell ref="B25:M27"/>
    <mergeCell ref="B28:M29"/>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view="pageBreakPreview" zoomScale="85" zoomScaleNormal="90" zoomScaleSheetLayoutView="85" workbookViewId="0">
      <pane ySplit="10" topLeftCell="A11" activePane="bottomLeft" state="frozen"/>
      <selection activeCell="E16" sqref="E16"/>
      <selection pane="bottomLeft" activeCell="C1" sqref="C1"/>
    </sheetView>
  </sheetViews>
  <sheetFormatPr defaultRowHeight="12.75" x14ac:dyDescent="0.2"/>
  <cols>
    <col min="1" max="1" width="27.140625" style="3" customWidth="1"/>
    <col min="2" max="2" width="13.140625" style="366" customWidth="1"/>
    <col min="3" max="3" width="12.7109375" style="366" customWidth="1"/>
    <col min="4" max="4" width="12.28515625" style="366" customWidth="1"/>
    <col min="5" max="5" width="11.85546875" style="366" customWidth="1"/>
    <col min="6" max="6" width="12.140625" style="366" customWidth="1"/>
    <col min="7" max="7" width="15" style="366" customWidth="1"/>
    <col min="8" max="8" width="11.28515625" style="366" customWidth="1"/>
    <col min="9" max="9" width="11.7109375" style="366" customWidth="1"/>
    <col min="10" max="10" width="12.28515625" style="3" customWidth="1"/>
    <col min="11" max="11" width="13.7109375" style="366" customWidth="1"/>
    <col min="12" max="16384" width="9.140625" style="3"/>
  </cols>
  <sheetData>
    <row r="1" spans="1:12" ht="22.5" customHeight="1" x14ac:dyDescent="0.25">
      <c r="A1" s="11" t="s">
        <v>176</v>
      </c>
      <c r="B1" s="363"/>
      <c r="C1" s="395"/>
      <c r="D1" s="365"/>
      <c r="F1" s="367"/>
      <c r="G1" s="367"/>
      <c r="H1" s="367"/>
      <c r="I1" s="368"/>
      <c r="J1" s="15"/>
      <c r="K1" s="402">
        <v>2024</v>
      </c>
    </row>
    <row r="2" spans="1:12" ht="22.5" customHeight="1" x14ac:dyDescent="0.25">
      <c r="A2" s="14" t="s">
        <v>28</v>
      </c>
      <c r="B2" s="369" t="s">
        <v>242</v>
      </c>
      <c r="F2" s="367"/>
      <c r="G2" s="367"/>
      <c r="H2" s="367"/>
      <c r="I2" s="368"/>
      <c r="J2" s="24"/>
      <c r="K2" s="401"/>
    </row>
    <row r="3" spans="1:12" ht="6.75" customHeight="1" x14ac:dyDescent="0.25">
      <c r="A3" s="14"/>
      <c r="B3" s="369"/>
      <c r="F3" s="367"/>
      <c r="G3" s="367"/>
      <c r="H3" s="367"/>
      <c r="I3" s="368"/>
      <c r="J3" s="24"/>
    </row>
    <row r="4" spans="1:12" ht="22.5" customHeight="1" x14ac:dyDescent="0.25">
      <c r="A4" s="524" t="s">
        <v>243</v>
      </c>
      <c r="B4" s="525"/>
      <c r="C4" s="526"/>
      <c r="D4" s="415" t="str">
        <f>+'Tabela II'!P84</f>
        <v/>
      </c>
      <c r="F4" s="367"/>
      <c r="G4" s="367"/>
      <c r="H4" s="367"/>
      <c r="I4" s="368"/>
      <c r="J4" s="24"/>
    </row>
    <row r="5" spans="1:12" ht="22.5" customHeight="1" x14ac:dyDescent="0.25">
      <c r="A5" s="396" t="s">
        <v>178</v>
      </c>
      <c r="B5" s="416" t="str">
        <f>+J30</f>
        <v/>
      </c>
      <c r="F5" s="367"/>
      <c r="G5" s="367"/>
      <c r="H5" s="367"/>
      <c r="I5" s="368"/>
      <c r="J5" s="24"/>
    </row>
    <row r="6" spans="1:12" ht="8.25" customHeight="1" x14ac:dyDescent="0.25">
      <c r="A6" s="397"/>
      <c r="B6" s="369"/>
      <c r="F6" s="367"/>
      <c r="G6" s="367"/>
      <c r="H6" s="367"/>
      <c r="I6" s="368"/>
      <c r="J6" s="24"/>
    </row>
    <row r="7" spans="1:12" s="26" customFormat="1" ht="18.75" customHeight="1" thickBot="1" x14ac:dyDescent="0.3">
      <c r="A7" s="25" t="s">
        <v>177</v>
      </c>
      <c r="B7" s="366"/>
      <c r="C7" s="366"/>
      <c r="D7" s="365"/>
      <c r="E7" s="365"/>
      <c r="F7" s="365"/>
      <c r="G7" s="365"/>
      <c r="H7" s="365"/>
      <c r="I7" s="366"/>
      <c r="J7" s="89"/>
      <c r="K7" s="382"/>
    </row>
    <row r="8" spans="1:12" ht="16.5" customHeight="1" x14ac:dyDescent="0.2">
      <c r="A8" s="539" t="s">
        <v>13</v>
      </c>
      <c r="B8" s="542" t="s">
        <v>67</v>
      </c>
      <c r="C8" s="549" t="s">
        <v>75</v>
      </c>
      <c r="D8" s="544" t="s">
        <v>22</v>
      </c>
      <c r="E8" s="555" t="s">
        <v>20</v>
      </c>
      <c r="F8" s="553" t="s">
        <v>29</v>
      </c>
      <c r="G8" s="546" t="s">
        <v>71</v>
      </c>
      <c r="H8" s="548" t="s">
        <v>21</v>
      </c>
      <c r="I8" s="553" t="s">
        <v>69</v>
      </c>
      <c r="J8" s="521" t="s">
        <v>68</v>
      </c>
      <c r="K8" s="551" t="s">
        <v>169</v>
      </c>
    </row>
    <row r="9" spans="1:12" ht="83.25" customHeight="1" x14ac:dyDescent="0.2">
      <c r="A9" s="540"/>
      <c r="B9" s="543"/>
      <c r="C9" s="550"/>
      <c r="D9" s="545"/>
      <c r="E9" s="556" t="s">
        <v>19</v>
      </c>
      <c r="F9" s="557"/>
      <c r="G9" s="547"/>
      <c r="H9" s="547"/>
      <c r="I9" s="554"/>
      <c r="J9" s="522"/>
      <c r="K9" s="552"/>
    </row>
    <row r="10" spans="1:12" ht="28.5" customHeight="1" thickBot="1" x14ac:dyDescent="0.25">
      <c r="A10" s="541"/>
      <c r="B10" s="370" t="s">
        <v>8</v>
      </c>
      <c r="C10" s="371" t="s">
        <v>76</v>
      </c>
      <c r="D10" s="372" t="s">
        <v>10</v>
      </c>
      <c r="E10" s="373" t="s">
        <v>12</v>
      </c>
      <c r="F10" s="373" t="s">
        <v>17</v>
      </c>
      <c r="G10" s="373" t="s">
        <v>18</v>
      </c>
      <c r="H10" s="373" t="s">
        <v>24</v>
      </c>
      <c r="I10" s="373" t="s">
        <v>74</v>
      </c>
      <c r="J10" s="87" t="s">
        <v>77</v>
      </c>
      <c r="K10" s="372" t="s">
        <v>65</v>
      </c>
      <c r="L10" s="3" t="s">
        <v>26</v>
      </c>
    </row>
    <row r="11" spans="1:12" ht="16.5" customHeight="1" thickBot="1" x14ac:dyDescent="0.3">
      <c r="A11" s="23" t="s">
        <v>179</v>
      </c>
      <c r="B11" s="367"/>
      <c r="C11" s="364"/>
      <c r="D11" s="367"/>
      <c r="E11" s="367"/>
      <c r="F11" s="367"/>
      <c r="G11" s="367"/>
      <c r="H11" s="367"/>
      <c r="I11" s="367"/>
      <c r="J11" s="22"/>
    </row>
    <row r="12" spans="1:12" ht="18" customHeight="1" x14ac:dyDescent="0.2">
      <c r="A12" s="27" t="s">
        <v>180</v>
      </c>
      <c r="B12" s="491"/>
      <c r="C12" s="374">
        <f>E12+F12+G12+H12+I12</f>
        <v>0</v>
      </c>
      <c r="D12" s="495"/>
      <c r="E12" s="496"/>
      <c r="F12" s="347"/>
      <c r="G12" s="347"/>
      <c r="H12" s="347"/>
      <c r="I12" s="347"/>
      <c r="J12" s="90" t="str">
        <f>IF(C12=0,"",IF(B12=0,1,0.75*((C12-H12-I12/2)/C12)+0.25*((B12-G12-H12-I12/2)/B12)))</f>
        <v/>
      </c>
      <c r="K12" s="491"/>
    </row>
    <row r="13" spans="1:12" ht="18" customHeight="1" x14ac:dyDescent="0.2">
      <c r="A13" s="28" t="s">
        <v>181</v>
      </c>
      <c r="B13" s="492"/>
      <c r="C13" s="375">
        <f>E13+F13+G13+H13+I13</f>
        <v>0</v>
      </c>
      <c r="D13" s="497"/>
      <c r="E13" s="498"/>
      <c r="F13" s="348"/>
      <c r="G13" s="348"/>
      <c r="H13" s="348"/>
      <c r="I13" s="348"/>
      <c r="J13" s="91" t="str">
        <f t="shared" ref="J13:J15" si="0">IF(C13=0,"",IF(B13=0,1,0.75*((C13-H13-I13/2)/C13)+0.25*((B13-G13-H13-I13/2)/B13)))</f>
        <v/>
      </c>
      <c r="K13" s="492"/>
    </row>
    <row r="14" spans="1:12" ht="18" customHeight="1" x14ac:dyDescent="0.2">
      <c r="A14" s="29" t="s">
        <v>182</v>
      </c>
      <c r="B14" s="492"/>
      <c r="C14" s="375">
        <f>E14+F14+G14+H14+I14</f>
        <v>0</v>
      </c>
      <c r="D14" s="497"/>
      <c r="E14" s="498"/>
      <c r="F14" s="348"/>
      <c r="G14" s="348"/>
      <c r="H14" s="348"/>
      <c r="I14" s="348"/>
      <c r="J14" s="91" t="str">
        <f t="shared" si="0"/>
        <v/>
      </c>
      <c r="K14" s="492"/>
    </row>
    <row r="15" spans="1:12" ht="18" customHeight="1" thickBot="1" x14ac:dyDescent="0.25">
      <c r="A15" s="86" t="s">
        <v>183</v>
      </c>
      <c r="B15" s="493"/>
      <c r="C15" s="376">
        <f>E15+F15+G15+H15+I15</f>
        <v>0</v>
      </c>
      <c r="D15" s="499"/>
      <c r="E15" s="500"/>
      <c r="F15" s="349"/>
      <c r="G15" s="349"/>
      <c r="H15" s="349"/>
      <c r="I15" s="349"/>
      <c r="J15" s="92" t="str">
        <f t="shared" si="0"/>
        <v/>
      </c>
      <c r="K15" s="493"/>
    </row>
    <row r="16" spans="1:12" ht="17.100000000000001" customHeight="1" thickBot="1" x14ac:dyDescent="0.25">
      <c r="A16" s="30" t="s">
        <v>184</v>
      </c>
      <c r="B16" s="377"/>
      <c r="C16" s="377"/>
      <c r="D16" s="377"/>
      <c r="E16" s="377"/>
      <c r="F16" s="377"/>
      <c r="G16" s="377"/>
      <c r="H16" s="377"/>
      <c r="I16" s="377"/>
      <c r="J16" s="93"/>
      <c r="K16" s="377"/>
    </row>
    <row r="17" spans="1:12" ht="18" customHeight="1" x14ac:dyDescent="0.2">
      <c r="A17" s="12" t="s">
        <v>11</v>
      </c>
      <c r="B17" s="491"/>
      <c r="C17" s="374">
        <f t="shared" ref="C17:C25" si="1">E17+F17+G17+H17+I17</f>
        <v>0</v>
      </c>
      <c r="D17" s="495"/>
      <c r="E17" s="496"/>
      <c r="F17" s="347"/>
      <c r="G17" s="347"/>
      <c r="H17" s="347"/>
      <c r="I17" s="347"/>
      <c r="J17" s="90" t="str">
        <f t="shared" ref="J17:J25" si="2">IF(C17=0,"",IF(B17=0,1,0.75*((C17-H17-I17/2)/C17)+0.25*((B17-G17-H17-I17/2)/B17)))</f>
        <v/>
      </c>
      <c r="K17" s="491"/>
    </row>
    <row r="18" spans="1:12" ht="18" customHeight="1" x14ac:dyDescent="0.2">
      <c r="A18" s="13" t="s">
        <v>185</v>
      </c>
      <c r="B18" s="494"/>
      <c r="C18" s="375">
        <f t="shared" si="1"/>
        <v>0</v>
      </c>
      <c r="D18" s="501"/>
      <c r="E18" s="502"/>
      <c r="F18" s="503"/>
      <c r="G18" s="503"/>
      <c r="H18" s="503"/>
      <c r="I18" s="503"/>
      <c r="J18" s="91" t="str">
        <f t="shared" si="2"/>
        <v/>
      </c>
      <c r="K18" s="494"/>
    </row>
    <row r="19" spans="1:12" ht="18" customHeight="1" x14ac:dyDescent="0.2">
      <c r="A19" s="13" t="s">
        <v>186</v>
      </c>
      <c r="B19" s="494"/>
      <c r="C19" s="375">
        <f t="shared" si="1"/>
        <v>0</v>
      </c>
      <c r="D19" s="501"/>
      <c r="E19" s="502"/>
      <c r="F19" s="503"/>
      <c r="G19" s="503"/>
      <c r="H19" s="503"/>
      <c r="I19" s="503"/>
      <c r="J19" s="91" t="str">
        <f t="shared" si="2"/>
        <v/>
      </c>
      <c r="K19" s="494"/>
    </row>
    <row r="20" spans="1:12" ht="18" customHeight="1" x14ac:dyDescent="0.2">
      <c r="A20" s="13" t="s">
        <v>187</v>
      </c>
      <c r="B20" s="494"/>
      <c r="C20" s="375">
        <f t="shared" si="1"/>
        <v>0</v>
      </c>
      <c r="D20" s="501"/>
      <c r="E20" s="502"/>
      <c r="F20" s="503"/>
      <c r="G20" s="503"/>
      <c r="H20" s="503"/>
      <c r="I20" s="503"/>
      <c r="J20" s="91" t="str">
        <f t="shared" si="2"/>
        <v/>
      </c>
      <c r="K20" s="494"/>
    </row>
    <row r="21" spans="1:12" ht="18" customHeight="1" x14ac:dyDescent="0.2">
      <c r="A21" s="13" t="s">
        <v>16</v>
      </c>
      <c r="B21" s="492"/>
      <c r="C21" s="375">
        <f t="shared" si="1"/>
        <v>0</v>
      </c>
      <c r="D21" s="497"/>
      <c r="E21" s="498"/>
      <c r="F21" s="348"/>
      <c r="G21" s="348"/>
      <c r="H21" s="348"/>
      <c r="I21" s="348"/>
      <c r="J21" s="91" t="str">
        <f t="shared" si="2"/>
        <v/>
      </c>
      <c r="K21" s="492"/>
    </row>
    <row r="22" spans="1:12" ht="18" customHeight="1" x14ac:dyDescent="0.2">
      <c r="A22" s="13" t="s">
        <v>14</v>
      </c>
      <c r="B22" s="492"/>
      <c r="C22" s="375">
        <f t="shared" si="1"/>
        <v>0</v>
      </c>
      <c r="D22" s="497"/>
      <c r="E22" s="498"/>
      <c r="F22" s="348"/>
      <c r="G22" s="348"/>
      <c r="H22" s="348"/>
      <c r="I22" s="348"/>
      <c r="J22" s="91" t="str">
        <f t="shared" si="2"/>
        <v/>
      </c>
      <c r="K22" s="492"/>
    </row>
    <row r="23" spans="1:12" ht="18" customHeight="1" x14ac:dyDescent="0.2">
      <c r="A23" s="13" t="s">
        <v>15</v>
      </c>
      <c r="B23" s="492"/>
      <c r="C23" s="375">
        <f t="shared" si="1"/>
        <v>0</v>
      </c>
      <c r="D23" s="497"/>
      <c r="E23" s="498"/>
      <c r="F23" s="348"/>
      <c r="G23" s="348"/>
      <c r="H23" s="348"/>
      <c r="I23" s="348"/>
      <c r="J23" s="91" t="str">
        <f t="shared" si="2"/>
        <v/>
      </c>
      <c r="K23" s="492"/>
    </row>
    <row r="24" spans="1:12" ht="18" customHeight="1" x14ac:dyDescent="0.2">
      <c r="A24" s="13" t="s">
        <v>188</v>
      </c>
      <c r="B24" s="492"/>
      <c r="C24" s="375">
        <f t="shared" si="1"/>
        <v>0</v>
      </c>
      <c r="D24" s="497"/>
      <c r="E24" s="498"/>
      <c r="F24" s="348"/>
      <c r="G24" s="348"/>
      <c r="H24" s="348"/>
      <c r="I24" s="348"/>
      <c r="J24" s="91" t="str">
        <f t="shared" si="2"/>
        <v/>
      </c>
      <c r="K24" s="492"/>
    </row>
    <row r="25" spans="1:12" ht="18" customHeight="1" thickBot="1" x14ac:dyDescent="0.25">
      <c r="A25" s="398" t="s">
        <v>183</v>
      </c>
      <c r="B25" s="493"/>
      <c r="C25" s="376">
        <f t="shared" si="1"/>
        <v>0</v>
      </c>
      <c r="D25" s="499"/>
      <c r="E25" s="500"/>
      <c r="F25" s="349"/>
      <c r="G25" s="349"/>
      <c r="H25" s="349"/>
      <c r="I25" s="349"/>
      <c r="J25" s="92" t="str">
        <f t="shared" si="2"/>
        <v/>
      </c>
      <c r="K25" s="493"/>
    </row>
    <row r="26" spans="1:12" ht="17.100000000000001" customHeight="1" thickBot="1" x14ac:dyDescent="0.25">
      <c r="A26" s="30" t="s">
        <v>189</v>
      </c>
      <c r="B26" s="377"/>
      <c r="C26" s="377"/>
      <c r="D26" s="377"/>
      <c r="E26" s="377"/>
      <c r="F26" s="377"/>
      <c r="G26" s="377"/>
      <c r="H26" s="377"/>
      <c r="I26" s="377"/>
      <c r="J26" s="93"/>
      <c r="K26" s="377"/>
    </row>
    <row r="27" spans="1:12" ht="18" customHeight="1" x14ac:dyDescent="0.2">
      <c r="A27" s="31" t="s">
        <v>190</v>
      </c>
      <c r="B27" s="491"/>
      <c r="C27" s="374">
        <f>E27+F27+G27+H27+I27</f>
        <v>0</v>
      </c>
      <c r="D27" s="495"/>
      <c r="E27" s="496"/>
      <c r="F27" s="347"/>
      <c r="G27" s="347"/>
      <c r="H27" s="347"/>
      <c r="I27" s="347"/>
      <c r="J27" s="90" t="str">
        <f t="shared" ref="J27:J28" si="3">IF(C27=0,"",IF(B27=0,1,0.75*((C27-H27-I27/2)/C27)+0.25*((B27-G27-H27-I27/2)/B27)))</f>
        <v/>
      </c>
      <c r="K27" s="491"/>
    </row>
    <row r="28" spans="1:12" ht="18" customHeight="1" thickBot="1" x14ac:dyDescent="0.25">
      <c r="A28" s="32" t="s">
        <v>30</v>
      </c>
      <c r="B28" s="493"/>
      <c r="C28" s="376">
        <f>E28+F28+G28+H28+I28</f>
        <v>0</v>
      </c>
      <c r="D28" s="499"/>
      <c r="E28" s="500"/>
      <c r="F28" s="349"/>
      <c r="G28" s="349"/>
      <c r="H28" s="349"/>
      <c r="I28" s="349"/>
      <c r="J28" s="92" t="str">
        <f t="shared" si="3"/>
        <v/>
      </c>
      <c r="K28" s="493"/>
      <c r="L28" s="3" t="s">
        <v>26</v>
      </c>
    </row>
    <row r="29" spans="1:12" s="4" customFormat="1" ht="7.5" customHeight="1" thickBot="1" x14ac:dyDescent="0.25">
      <c r="B29" s="377"/>
      <c r="C29" s="377"/>
      <c r="D29" s="377"/>
      <c r="E29" s="377"/>
      <c r="F29" s="377"/>
      <c r="G29" s="377"/>
      <c r="H29" s="377"/>
      <c r="I29" s="377"/>
      <c r="J29" s="93"/>
      <c r="K29" s="377"/>
    </row>
    <row r="30" spans="1:12" s="17" customFormat="1" ht="21.95" customHeight="1" thickBot="1" x14ac:dyDescent="0.3">
      <c r="A30" s="33" t="s">
        <v>23</v>
      </c>
      <c r="B30" s="391">
        <f>SUM(B12:B15)+SUM(B17:B25)+SUM(B27:B28)</f>
        <v>0</v>
      </c>
      <c r="C30" s="378">
        <f>SUM(C12:C15)+SUM(C17:C25)+SUM(C27:C28)</f>
        <v>0</v>
      </c>
      <c r="D30" s="378">
        <f t="shared" ref="D30:H30" si="4">SUM(D12:D15)+SUM(D17:D25)+SUM(D27:D28)</f>
        <v>0</v>
      </c>
      <c r="E30" s="378">
        <f t="shared" si="4"/>
        <v>0</v>
      </c>
      <c r="F30" s="378">
        <f t="shared" si="4"/>
        <v>0</v>
      </c>
      <c r="G30" s="378">
        <f>SUM(G12:G15)+SUM(G17:G25)+SUM(G27:G28)</f>
        <v>0</v>
      </c>
      <c r="H30" s="378">
        <f t="shared" si="4"/>
        <v>0</v>
      </c>
      <c r="I30" s="378">
        <f>SUM(I12:I15)+SUM(I17:I25)+SUM(I27:I28)</f>
        <v>0</v>
      </c>
      <c r="J30" s="94" t="str">
        <f>IF(C30=0,"",IF(B30=0,1,0.75*((C30-H30-I30/2)/C30)+0.25*((B30-G30-H30-I30/2)/B30)))</f>
        <v/>
      </c>
      <c r="K30" s="379">
        <f>SUM(K12:K15)+SUM(K17:K25)+SUM(K27:K28)</f>
        <v>0</v>
      </c>
    </row>
    <row r="31" spans="1:12" ht="14.25" customHeight="1" thickBot="1" x14ac:dyDescent="0.25">
      <c r="A31" s="389"/>
      <c r="B31" s="380"/>
      <c r="C31" s="380"/>
      <c r="D31" s="380"/>
      <c r="E31" s="380"/>
      <c r="F31" s="380"/>
      <c r="G31" s="380"/>
      <c r="H31" s="380"/>
      <c r="I31" s="380"/>
      <c r="J31" s="88"/>
      <c r="K31" s="380"/>
    </row>
    <row r="32" spans="1:12" ht="21" customHeight="1" thickBot="1" x14ac:dyDescent="0.3">
      <c r="A32" s="33" t="s">
        <v>245</v>
      </c>
      <c r="B32" s="392"/>
      <c r="C32" s="529" t="s">
        <v>171</v>
      </c>
      <c r="D32" s="529"/>
      <c r="E32" s="529"/>
      <c r="F32" s="529"/>
      <c r="G32" s="529"/>
      <c r="H32" s="529"/>
      <c r="I32" s="529"/>
      <c r="J32" s="529"/>
      <c r="K32" s="530"/>
    </row>
    <row r="33" spans="1:11" ht="21.75" customHeight="1" x14ac:dyDescent="0.2">
      <c r="A33" s="527" t="s">
        <v>246</v>
      </c>
      <c r="B33" s="527"/>
      <c r="C33" s="531"/>
      <c r="D33" s="532"/>
      <c r="E33" s="532"/>
      <c r="F33" s="532"/>
      <c r="G33" s="532"/>
      <c r="H33" s="532"/>
      <c r="I33" s="532"/>
      <c r="J33" s="532"/>
      <c r="K33" s="533"/>
    </row>
    <row r="34" spans="1:11" ht="21.75" customHeight="1" x14ac:dyDescent="0.2">
      <c r="A34" s="528"/>
      <c r="B34" s="528"/>
      <c r="C34" s="531"/>
      <c r="D34" s="532"/>
      <c r="E34" s="532"/>
      <c r="F34" s="532"/>
      <c r="G34" s="532"/>
      <c r="H34" s="532"/>
      <c r="I34" s="532"/>
      <c r="J34" s="532"/>
      <c r="K34" s="533"/>
    </row>
    <row r="35" spans="1:11" ht="21.75" customHeight="1" x14ac:dyDescent="0.2">
      <c r="A35" s="528"/>
      <c r="B35" s="528"/>
      <c r="C35" s="531"/>
      <c r="D35" s="532"/>
      <c r="E35" s="532"/>
      <c r="F35" s="532"/>
      <c r="G35" s="532"/>
      <c r="H35" s="532"/>
      <c r="I35" s="532"/>
      <c r="J35" s="532"/>
      <c r="K35" s="533"/>
    </row>
    <row r="36" spans="1:11" ht="21.75" customHeight="1" x14ac:dyDescent="0.2">
      <c r="A36" s="528"/>
      <c r="B36" s="528"/>
      <c r="C36" s="531"/>
      <c r="D36" s="532"/>
      <c r="E36" s="532"/>
      <c r="F36" s="532"/>
      <c r="G36" s="532"/>
      <c r="H36" s="532"/>
      <c r="I36" s="532"/>
      <c r="J36" s="532"/>
      <c r="K36" s="533"/>
    </row>
    <row r="37" spans="1:11" ht="21.75" customHeight="1" x14ac:dyDescent="0.2">
      <c r="A37" s="528"/>
      <c r="B37" s="528"/>
      <c r="C37" s="534"/>
      <c r="D37" s="535"/>
      <c r="E37" s="535"/>
      <c r="F37" s="535"/>
      <c r="G37" s="535"/>
      <c r="H37" s="535"/>
      <c r="I37" s="535"/>
      <c r="J37" s="535"/>
      <c r="K37" s="536"/>
    </row>
    <row r="38" spans="1:11" ht="14.25" customHeight="1" x14ac:dyDescent="0.2">
      <c r="A38" s="65"/>
      <c r="B38" s="380"/>
      <c r="C38" s="380"/>
      <c r="D38" s="380"/>
      <c r="E38" s="380"/>
      <c r="F38" s="380"/>
      <c r="G38" s="380"/>
      <c r="H38" s="380"/>
      <c r="I38" s="380"/>
      <c r="J38" s="88"/>
      <c r="K38" s="380"/>
    </row>
    <row r="39" spans="1:11" ht="14.25" customHeight="1" x14ac:dyDescent="0.2">
      <c r="A39" s="390"/>
      <c r="B39" s="380"/>
      <c r="C39" s="380"/>
      <c r="D39" s="380"/>
      <c r="E39" s="380"/>
      <c r="F39" s="380"/>
      <c r="G39" s="380"/>
      <c r="H39" s="380"/>
      <c r="I39" s="380"/>
      <c r="J39" s="88"/>
      <c r="K39" s="380"/>
    </row>
    <row r="40" spans="1:11" ht="63" customHeight="1" x14ac:dyDescent="0.2">
      <c r="A40" s="537" t="s">
        <v>217</v>
      </c>
      <c r="B40" s="537"/>
      <c r="C40" s="537"/>
      <c r="D40" s="537"/>
      <c r="E40" s="537"/>
      <c r="F40" s="537"/>
      <c r="G40" s="537"/>
      <c r="H40" s="537"/>
      <c r="I40" s="537"/>
      <c r="J40" s="537"/>
      <c r="K40" s="537"/>
    </row>
    <row r="41" spans="1:11" ht="12.75" customHeight="1" x14ac:dyDescent="0.2">
      <c r="A41" s="34"/>
    </row>
    <row r="42" spans="1:11" ht="12.75" customHeight="1" x14ac:dyDescent="0.2">
      <c r="A42" s="538" t="s">
        <v>244</v>
      </c>
      <c r="B42" s="538"/>
      <c r="C42" s="538"/>
      <c r="D42" s="538"/>
      <c r="E42" s="538"/>
      <c r="F42" s="538"/>
      <c r="G42" s="538"/>
      <c r="H42" s="538"/>
      <c r="I42" s="538"/>
      <c r="J42" s="538"/>
      <c r="K42" s="538"/>
    </row>
    <row r="43" spans="1:11" ht="12.75" customHeight="1" x14ac:dyDescent="0.2">
      <c r="A43" s="538"/>
      <c r="B43" s="538"/>
      <c r="C43" s="538"/>
      <c r="D43" s="538"/>
      <c r="E43" s="538"/>
      <c r="F43" s="538"/>
      <c r="G43" s="538"/>
      <c r="H43" s="538"/>
      <c r="I43" s="538"/>
      <c r="J43" s="538"/>
      <c r="K43" s="538"/>
    </row>
    <row r="44" spans="1:11" ht="12.75" customHeight="1" x14ac:dyDescent="0.2">
      <c r="A44" s="538"/>
      <c r="B44" s="538"/>
      <c r="C44" s="538"/>
      <c r="D44" s="538"/>
      <c r="E44" s="538"/>
      <c r="F44" s="538"/>
      <c r="G44" s="538"/>
      <c r="H44" s="538"/>
      <c r="I44" s="538"/>
      <c r="J44" s="538"/>
      <c r="K44" s="538"/>
    </row>
    <row r="45" spans="1:11" s="4" customFormat="1" ht="12.75" customHeight="1" x14ac:dyDescent="0.2">
      <c r="A45" s="538"/>
      <c r="B45" s="538"/>
      <c r="C45" s="538"/>
      <c r="D45" s="538"/>
      <c r="E45" s="538"/>
      <c r="F45" s="538"/>
      <c r="G45" s="538"/>
      <c r="H45" s="538"/>
      <c r="I45" s="538"/>
      <c r="J45" s="538"/>
      <c r="K45" s="538"/>
    </row>
    <row r="46" spans="1:11" ht="12.75" customHeight="1" x14ac:dyDescent="0.2">
      <c r="A46" s="538"/>
      <c r="B46" s="538"/>
      <c r="C46" s="538"/>
      <c r="D46" s="538"/>
      <c r="E46" s="538"/>
      <c r="F46" s="538"/>
      <c r="G46" s="538"/>
      <c r="H46" s="538"/>
      <c r="I46" s="538"/>
      <c r="J46" s="538"/>
      <c r="K46" s="538"/>
    </row>
    <row r="47" spans="1:11" ht="16.5" customHeight="1" x14ac:dyDescent="0.2">
      <c r="A47" s="538"/>
      <c r="B47" s="538"/>
      <c r="C47" s="538"/>
      <c r="D47" s="538"/>
      <c r="E47" s="538"/>
      <c r="F47" s="538"/>
      <c r="G47" s="538"/>
      <c r="H47" s="538"/>
      <c r="I47" s="538"/>
      <c r="J47" s="538"/>
      <c r="K47" s="538"/>
    </row>
    <row r="48" spans="1:11" s="4" customFormat="1" x14ac:dyDescent="0.2">
      <c r="A48" s="30"/>
      <c r="B48" s="365"/>
      <c r="C48" s="365"/>
      <c r="D48" s="381"/>
      <c r="E48" s="365"/>
      <c r="F48" s="365"/>
      <c r="G48" s="365"/>
      <c r="H48" s="365"/>
      <c r="I48" s="365"/>
      <c r="K48" s="365"/>
    </row>
    <row r="49" spans="1:11" ht="65.25" customHeight="1" x14ac:dyDescent="0.2">
      <c r="A49" s="523" t="s">
        <v>227</v>
      </c>
      <c r="B49" s="523"/>
      <c r="C49" s="523"/>
      <c r="D49" s="523"/>
      <c r="E49" s="523"/>
      <c r="F49" s="523"/>
      <c r="G49" s="523"/>
      <c r="H49" s="523"/>
      <c r="I49" s="523"/>
      <c r="J49" s="523"/>
      <c r="K49" s="523"/>
    </row>
    <row r="50" spans="1:11" x14ac:dyDescent="0.2">
      <c r="A50" s="36"/>
      <c r="D50" s="381"/>
    </row>
    <row r="51" spans="1:11" x14ac:dyDescent="0.2">
      <c r="A51" s="37"/>
      <c r="D51" s="381"/>
    </row>
    <row r="52" spans="1:11" x14ac:dyDescent="0.2">
      <c r="A52" s="35"/>
      <c r="D52" s="381"/>
    </row>
  </sheetData>
  <sheetProtection algorithmName="SHA-512" hashValue="dfQLh/iH2uv1JoAWW5vzKO/tdA+kJxe9ctgp1w4H3f7y1ftTou/N0xiXqLt9GuGGKwLvTE22wenFhQqf6hjHNQ==" saltValue="M3YtAEd5GEV0j0OUJewxFg==" spinCount="100000" sheet="1" objects="1" scenarios="1"/>
  <mergeCells count="17">
    <mergeCell ref="F8:F9"/>
    <mergeCell ref="J8:J9"/>
    <mergeCell ref="A49:K49"/>
    <mergeCell ref="A4:C4"/>
    <mergeCell ref="A33:B37"/>
    <mergeCell ref="C32:K37"/>
    <mergeCell ref="A40:K40"/>
    <mergeCell ref="A42:K47"/>
    <mergeCell ref="A8:A10"/>
    <mergeCell ref="B8:B9"/>
    <mergeCell ref="D8:D9"/>
    <mergeCell ref="G8:G9"/>
    <mergeCell ref="H8:H9"/>
    <mergeCell ref="C8:C9"/>
    <mergeCell ref="K8:K9"/>
    <mergeCell ref="I8:I9"/>
    <mergeCell ref="E8:E9"/>
  </mergeCells>
  <phoneticPr fontId="9" type="noConversion"/>
  <conditionalFormatting sqref="B30">
    <cfRule type="expression" dxfId="184" priority="1">
      <formula>$B$32-$B$30&gt;$B$30*0.2</formula>
    </cfRule>
    <cfRule type="expression" dxfId="183" priority="2">
      <formula>$B$30-$B$32&gt;$B$30*0.2</formula>
    </cfRule>
  </conditionalFormatting>
  <printOptions horizontalCentered="1"/>
  <pageMargins left="0.51181102362204722" right="0.47244094488188981" top="0.31496062992125984" bottom="0.51181102362204722" header="0.31496062992125984" footer="0.51181102362204722"/>
  <pageSetup paperSize="8" scale="90"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01"/>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174" customWidth="1"/>
    <col min="2" max="2" width="18.42578125" style="177" customWidth="1"/>
    <col min="3" max="3" width="11" style="177" customWidth="1"/>
    <col min="4" max="4" width="20.42578125" style="177" customWidth="1"/>
    <col min="5" max="5" width="22" style="178" customWidth="1"/>
    <col min="6" max="6" width="7.140625" style="178" hidden="1" customWidth="1"/>
    <col min="7" max="7" width="21.7109375" style="174" customWidth="1"/>
    <col min="8" max="8" width="11.42578125" style="175" customWidth="1"/>
    <col min="9" max="9" width="11" style="175" customWidth="1"/>
    <col min="10" max="10" width="13.42578125" style="176" customWidth="1"/>
    <col min="11" max="11" width="13" style="174" customWidth="1"/>
    <col min="12" max="12" width="14.7109375" style="174" customWidth="1"/>
    <col min="13" max="13" width="13.5703125" style="174" customWidth="1"/>
    <col min="14" max="14" width="14.42578125" style="174" customWidth="1"/>
    <col min="15" max="15" width="14.7109375" style="174" customWidth="1"/>
    <col min="16" max="16" width="15.5703125" style="174" customWidth="1"/>
    <col min="17" max="17" width="10.42578125" style="174" customWidth="1"/>
    <col min="18" max="18" width="10.7109375" style="174" customWidth="1"/>
    <col min="19" max="20" width="15.5703125" style="174" customWidth="1"/>
    <col min="21" max="21" width="12.28515625" style="174" customWidth="1"/>
    <col min="22" max="22" width="12.85546875" style="174" customWidth="1"/>
    <col min="23" max="23" width="7.42578125" style="174" hidden="1" customWidth="1"/>
    <col min="24" max="24" width="6.85546875" style="174" hidden="1" customWidth="1"/>
    <col min="25" max="26" width="6.140625" style="174" hidden="1" customWidth="1"/>
    <col min="27" max="30" width="9.140625" style="174" hidden="1" customWidth="1"/>
    <col min="31" max="31" width="9.140625" style="174" customWidth="1"/>
    <col min="32" max="16384" width="9.140625" style="174"/>
  </cols>
  <sheetData>
    <row r="1" spans="1:31" s="104" customFormat="1" ht="21" customHeight="1" x14ac:dyDescent="0.25">
      <c r="A1" s="103" t="str">
        <f>'Tabela I'!A1</f>
        <v>Kantonalni/Okružni sud:</v>
      </c>
      <c r="C1" s="270"/>
      <c r="D1" s="399">
        <f>'Tabela I'!C1</f>
        <v>0</v>
      </c>
      <c r="E1" s="105"/>
      <c r="F1" s="106"/>
      <c r="G1" s="107"/>
      <c r="H1" s="108"/>
      <c r="I1" s="109"/>
      <c r="V1" s="110"/>
    </row>
    <row r="2" spans="1:31" s="104" customFormat="1" ht="18" customHeight="1" x14ac:dyDescent="0.25">
      <c r="A2" s="111" t="s">
        <v>28</v>
      </c>
      <c r="C2" s="112" t="s">
        <v>242</v>
      </c>
      <c r="E2" s="105"/>
      <c r="F2" s="113"/>
      <c r="G2" s="107"/>
      <c r="H2" s="108"/>
      <c r="I2" s="109"/>
    </row>
    <row r="3" spans="1:31" s="104" customFormat="1" ht="27.75" customHeight="1" x14ac:dyDescent="0.25">
      <c r="A3" s="422" t="s">
        <v>211</v>
      </c>
      <c r="B3" s="107"/>
      <c r="C3" s="114"/>
      <c r="D3" s="114"/>
      <c r="E3" s="114"/>
      <c r="F3" s="107"/>
      <c r="G3" s="107"/>
      <c r="H3" s="108"/>
      <c r="I3" s="109"/>
    </row>
    <row r="4" spans="1:31" s="104" customFormat="1" ht="5.25" customHeight="1" thickBot="1" x14ac:dyDescent="0.3">
      <c r="A4" s="422"/>
      <c r="B4" s="107"/>
      <c r="C4" s="114"/>
      <c r="D4" s="114"/>
      <c r="E4" s="114"/>
      <c r="F4" s="107"/>
      <c r="G4" s="107"/>
      <c r="H4" s="108"/>
      <c r="I4" s="109"/>
    </row>
    <row r="5" spans="1:31" s="118" customFormat="1" ht="83.25" customHeight="1" x14ac:dyDescent="0.25">
      <c r="A5" s="585" t="s">
        <v>78</v>
      </c>
      <c r="B5" s="587" t="s">
        <v>197</v>
      </c>
      <c r="C5" s="565" t="s">
        <v>89</v>
      </c>
      <c r="D5" s="565" t="s">
        <v>90</v>
      </c>
      <c r="E5" s="565" t="s">
        <v>80</v>
      </c>
      <c r="F5" s="565"/>
      <c r="G5" s="565" t="s">
        <v>198</v>
      </c>
      <c r="H5" s="589" t="s">
        <v>161</v>
      </c>
      <c r="I5" s="589"/>
      <c r="J5" s="565" t="s">
        <v>199</v>
      </c>
      <c r="K5" s="565" t="s">
        <v>240</v>
      </c>
      <c r="L5" s="565" t="s">
        <v>209</v>
      </c>
      <c r="M5" s="565" t="s">
        <v>200</v>
      </c>
      <c r="N5" s="565" t="s">
        <v>201</v>
      </c>
      <c r="O5" s="565" t="s">
        <v>247</v>
      </c>
      <c r="P5" s="565" t="s">
        <v>248</v>
      </c>
      <c r="Q5" s="560" t="s">
        <v>202</v>
      </c>
      <c r="R5" s="560"/>
      <c r="S5" s="560"/>
      <c r="T5" s="560"/>
      <c r="U5" s="560"/>
      <c r="V5" s="575" t="s">
        <v>91</v>
      </c>
      <c r="W5" s="115" t="s">
        <v>87</v>
      </c>
      <c r="X5" s="115" t="s">
        <v>88</v>
      </c>
      <c r="Y5" s="115" t="s">
        <v>92</v>
      </c>
      <c r="Z5" s="116" t="s">
        <v>93</v>
      </c>
      <c r="AA5" s="117" t="s">
        <v>228</v>
      </c>
      <c r="AB5" s="117"/>
      <c r="AC5" s="117"/>
      <c r="AD5" s="117"/>
    </row>
    <row r="6" spans="1:31" s="118" customFormat="1" ht="74.25" customHeight="1" x14ac:dyDescent="0.25">
      <c r="A6" s="586"/>
      <c r="B6" s="588"/>
      <c r="C6" s="566"/>
      <c r="D6" s="566"/>
      <c r="E6" s="566"/>
      <c r="F6" s="566"/>
      <c r="G6" s="566"/>
      <c r="H6" s="119" t="s">
        <v>94</v>
      </c>
      <c r="I6" s="119" t="s">
        <v>95</v>
      </c>
      <c r="J6" s="566"/>
      <c r="K6" s="566"/>
      <c r="L6" s="566"/>
      <c r="M6" s="566"/>
      <c r="N6" s="566"/>
      <c r="O6" s="566"/>
      <c r="P6" s="566"/>
      <c r="Q6" s="417" t="s">
        <v>106</v>
      </c>
      <c r="R6" s="417" t="s">
        <v>107</v>
      </c>
      <c r="S6" s="417" t="s">
        <v>108</v>
      </c>
      <c r="T6" s="417" t="s">
        <v>109</v>
      </c>
      <c r="U6" s="417" t="s">
        <v>110</v>
      </c>
      <c r="V6" s="576"/>
      <c r="W6" s="115"/>
      <c r="X6" s="115"/>
      <c r="Y6" s="115"/>
      <c r="Z6" s="116"/>
      <c r="AA6" s="117"/>
      <c r="AB6" s="117"/>
      <c r="AC6" s="117"/>
      <c r="AD6" s="117"/>
    </row>
    <row r="7" spans="1:31" s="127" customFormat="1" ht="13.5" customHeight="1" x14ac:dyDescent="0.25">
      <c r="A7" s="423" t="s">
        <v>8</v>
      </c>
      <c r="B7" s="120" t="s">
        <v>9</v>
      </c>
      <c r="C7" s="120" t="s">
        <v>10</v>
      </c>
      <c r="D7" s="120" t="s">
        <v>12</v>
      </c>
      <c r="E7" s="120" t="s">
        <v>17</v>
      </c>
      <c r="F7" s="120"/>
      <c r="G7" s="120" t="s">
        <v>18</v>
      </c>
      <c r="H7" s="120" t="s">
        <v>24</v>
      </c>
      <c r="I7" s="120" t="s">
        <v>74</v>
      </c>
      <c r="J7" s="120" t="s">
        <v>64</v>
      </c>
      <c r="K7" s="120" t="s">
        <v>65</v>
      </c>
      <c r="L7" s="120" t="s">
        <v>66</v>
      </c>
      <c r="M7" s="120" t="s">
        <v>81</v>
      </c>
      <c r="N7" s="120" t="s">
        <v>82</v>
      </c>
      <c r="O7" s="120" t="s">
        <v>83</v>
      </c>
      <c r="P7" s="121" t="s">
        <v>84</v>
      </c>
      <c r="Q7" s="122" t="s">
        <v>85</v>
      </c>
      <c r="R7" s="123" t="s">
        <v>86</v>
      </c>
      <c r="S7" s="123" t="s">
        <v>111</v>
      </c>
      <c r="T7" s="123" t="s">
        <v>112</v>
      </c>
      <c r="U7" s="121" t="s">
        <v>113</v>
      </c>
      <c r="V7" s="124" t="s">
        <v>114</v>
      </c>
      <c r="W7" s="512">
        <v>1</v>
      </c>
      <c r="X7" s="512">
        <v>0.9</v>
      </c>
      <c r="Y7" s="512">
        <v>0.75</v>
      </c>
      <c r="Z7" s="512">
        <v>0.7</v>
      </c>
      <c r="AA7" s="512">
        <v>0.5</v>
      </c>
      <c r="AB7" s="512">
        <v>0.35</v>
      </c>
      <c r="AC7" s="512">
        <v>0.25</v>
      </c>
      <c r="AD7" s="513" t="s">
        <v>96</v>
      </c>
      <c r="AE7" s="126"/>
    </row>
    <row r="8" spans="1:31" s="137" customFormat="1" x14ac:dyDescent="0.25">
      <c r="A8" s="577">
        <v>1</v>
      </c>
      <c r="B8" s="579"/>
      <c r="C8" s="581"/>
      <c r="D8" s="583"/>
      <c r="E8" s="119" t="s">
        <v>98</v>
      </c>
      <c r="F8" s="128"/>
      <c r="G8" s="129"/>
      <c r="H8" s="179"/>
      <c r="I8" s="179"/>
      <c r="J8" s="131">
        <v>262</v>
      </c>
      <c r="K8" s="132"/>
      <c r="L8" s="133"/>
      <c r="M8" s="133"/>
      <c r="N8" s="133"/>
      <c r="O8" s="96" t="str">
        <f t="shared" ref="O8:O10" si="0">IF(G8="","",IF(G8="Ne treba raditi na predm.",1+SUM(L8:N8),(SUM(L8:N8)/G8)))</f>
        <v/>
      </c>
      <c r="P8" s="134" t="str">
        <f>IF(K8&gt;0,IF(G8="Ne treba raditi na predm.",O8,O8*(J8/(J8-K8))),O8)</f>
        <v/>
      </c>
      <c r="Q8" s="271"/>
      <c r="R8" s="272"/>
      <c r="S8" s="272"/>
      <c r="T8" s="272"/>
      <c r="U8" s="135" t="str">
        <f>IF(Q8="","",R8/(Q8-S8))</f>
        <v/>
      </c>
      <c r="V8" s="136" t="str">
        <f>IF(P8="","",IF(C8="Ne","",IF(G8="Ne treba raditi na predm.","",IF(P8&gt;1,20,IF(U8="",IF(P8&gt;0.9,18,IF(P8&gt;0.8,16,IF(P8&gt;0.7,12,IF(P8&gt;0.6,8,IF(P8&gt;0.5,4,0))))),IF(U8&gt;0.94,20,IF(U8&gt;0.9,18,IF(U8&gt;0.8,16,IF(U8&gt;0.7,12,IF(U8&gt;0.6,8,IF(U8&gt;0.5,4,0)))))))))))</f>
        <v/>
      </c>
      <c r="W8" s="97">
        <v>0.7</v>
      </c>
      <c r="X8" s="97">
        <v>0.5</v>
      </c>
      <c r="Y8" s="97">
        <v>0.4</v>
      </c>
      <c r="Z8" s="97">
        <v>0.3</v>
      </c>
      <c r="AA8" s="125" t="s">
        <v>96</v>
      </c>
      <c r="AB8" s="115"/>
      <c r="AC8" s="117"/>
      <c r="AD8" s="117"/>
      <c r="AE8" s="117"/>
    </row>
    <row r="9" spans="1:31" s="137" customFormat="1" ht="15.75" thickBot="1" x14ac:dyDescent="0.3">
      <c r="A9" s="578"/>
      <c r="B9" s="580"/>
      <c r="C9" s="582"/>
      <c r="D9" s="584"/>
      <c r="E9" s="138" t="s">
        <v>98</v>
      </c>
      <c r="F9" s="139"/>
      <c r="G9" s="140"/>
      <c r="H9" s="504"/>
      <c r="I9" s="504"/>
      <c r="J9" s="141">
        <v>262</v>
      </c>
      <c r="K9" s="142"/>
      <c r="L9" s="143"/>
      <c r="M9" s="143"/>
      <c r="N9" s="144"/>
      <c r="O9" s="98" t="str">
        <f t="shared" si="0"/>
        <v/>
      </c>
      <c r="P9" s="145" t="str">
        <f t="shared" ref="P9:P72" si="1">IF(K9&gt;0,IF(G9="Ne treba raditi na predm.",O9,O9*(J9/(J9-K9))),O9)</f>
        <v/>
      </c>
      <c r="Q9" s="273"/>
      <c r="R9" s="274"/>
      <c r="S9" s="274"/>
      <c r="T9" s="274"/>
      <c r="U9" s="145" t="str">
        <f t="shared" ref="U9:U72" si="2">IF(Q9="","",R9/(Q9-S9))</f>
        <v/>
      </c>
      <c r="V9" s="506" t="str">
        <f>IF(P9="","",IF(C8="Ne","",IF(G9="Ne treba raditi na predm.","",IF(P9&gt;1,20,IF(U9="",IF(P9&gt;0.9,18,IF(P9&gt;0.8,16,IF(P9&gt;0.7,12,IF(P9&gt;0.6,8,IF(P9&gt;0.5,4,0))))),IF(U9&gt;0.94,20,IF(U9&gt;0.9,18,IF(U9&gt;0.8,16,IF(U9&gt;0.7,12,IF(U9&gt;0.6,8,IF(U9&gt;0.5,4,0)))))))))))</f>
        <v/>
      </c>
      <c r="W9" s="97"/>
      <c r="X9" s="97"/>
      <c r="Y9" s="97"/>
      <c r="Z9" s="97"/>
      <c r="AA9" s="125"/>
      <c r="AB9" s="115"/>
      <c r="AC9" s="117"/>
      <c r="AD9" s="117"/>
      <c r="AE9" s="117"/>
    </row>
    <row r="10" spans="1:31" s="115" customFormat="1" ht="15.75" thickTop="1" x14ac:dyDescent="0.2">
      <c r="A10" s="424">
        <v>2</v>
      </c>
      <c r="B10" s="146"/>
      <c r="C10" s="298"/>
      <c r="D10" s="147"/>
      <c r="E10" s="148"/>
      <c r="F10" s="508" t="str">
        <f t="shared" ref="F10:F74" si="3">IF(E10="Sudija",1,IF(E10="Stručni saradnik",1,IF(E10="Član VSTV-a",2,"")))</f>
        <v/>
      </c>
      <c r="G10" s="149"/>
      <c r="H10" s="180"/>
      <c r="I10" s="180"/>
      <c r="J10" s="150">
        <v>262</v>
      </c>
      <c r="K10" s="151"/>
      <c r="L10" s="152"/>
      <c r="M10" s="152"/>
      <c r="N10" s="152"/>
      <c r="O10" s="99" t="str">
        <f t="shared" si="0"/>
        <v/>
      </c>
      <c r="P10" s="134" t="str">
        <f t="shared" si="1"/>
        <v/>
      </c>
      <c r="Q10" s="275"/>
      <c r="R10" s="276"/>
      <c r="S10" s="276"/>
      <c r="T10" s="276"/>
      <c r="U10" s="134" t="str">
        <f t="shared" si="2"/>
        <v/>
      </c>
      <c r="V10" s="153" t="str">
        <f>IF(P10="","",IF(C10="Ne","",IF(G10="Ne treba raditi na predm.","",IF(P10&gt;1,40,IF(U10="",IF(P10&gt;0.9,35,IF(P10&gt;0.8,30,IF(P10&gt;0.7,20,IF(P10&gt;0.6,15,IF(P10&gt;0.5,10,0))))),IF(U10&gt;0.94,40,IF(U10&gt;0.9,35,IF(U10&gt;0.8,30,IF(U10&gt;0.7,20,IF(U10&gt;0.6,15,IF(U10&gt;0.5,10,0)))))))))))</f>
        <v/>
      </c>
      <c r="W10" s="115" t="s">
        <v>97</v>
      </c>
      <c r="X10" s="115" t="s">
        <v>99</v>
      </c>
    </row>
    <row r="11" spans="1:31" s="115" customFormat="1" x14ac:dyDescent="0.2">
      <c r="A11" s="425">
        <v>3</v>
      </c>
      <c r="B11" s="154"/>
      <c r="C11" s="298"/>
      <c r="D11" s="146"/>
      <c r="E11" s="148"/>
      <c r="F11" s="508" t="str">
        <f t="shared" si="3"/>
        <v/>
      </c>
      <c r="G11" s="149"/>
      <c r="H11" s="179"/>
      <c r="I11" s="179"/>
      <c r="J11" s="131">
        <v>262</v>
      </c>
      <c r="K11" s="151"/>
      <c r="L11" s="152"/>
      <c r="M11" s="152"/>
      <c r="N11" s="152"/>
      <c r="O11" s="96" t="str">
        <f>IF(G11="","",IF(G11="Ne treba raditi na predm.",1+SUM(L11:N11),(SUM(L11:N11)/G11)))</f>
        <v/>
      </c>
      <c r="P11" s="134" t="str">
        <f t="shared" si="1"/>
        <v/>
      </c>
      <c r="Q11" s="271"/>
      <c r="R11" s="272"/>
      <c r="S11" s="272"/>
      <c r="T11" s="272"/>
      <c r="U11" s="135" t="str">
        <f t="shared" si="2"/>
        <v/>
      </c>
      <c r="V11" s="136" t="str">
        <f t="shared" ref="V11:V74" si="4">IF(P11="","",IF(C11="Ne","",IF(G11="Ne treba raditi na predm.","",IF(P11&gt;1,40,IF(U11="",IF(P11&gt;0.9,35,IF(P11&gt;0.8,30,IF(P11&gt;0.7,20,IF(P11&gt;0.6,15,IF(P11&gt;0.5,10,0))))),IF(U11&gt;0.94,40,IF(U11&gt;0.9,35,IF(U11&gt;0.8,30,IF(U11&gt;0.7,20,IF(U11&gt;0.6,15,IF(U11&gt;0.5,10,0)))))))))))</f>
        <v/>
      </c>
    </row>
    <row r="12" spans="1:31" s="115" customFormat="1" x14ac:dyDescent="0.2">
      <c r="A12" s="425">
        <v>4</v>
      </c>
      <c r="B12" s="154"/>
      <c r="C12" s="298"/>
      <c r="D12" s="146"/>
      <c r="E12" s="148"/>
      <c r="F12" s="508" t="str">
        <f t="shared" si="3"/>
        <v/>
      </c>
      <c r="G12" s="149"/>
      <c r="H12" s="180"/>
      <c r="I12" s="180"/>
      <c r="J12" s="131">
        <v>262</v>
      </c>
      <c r="K12" s="151"/>
      <c r="L12" s="152"/>
      <c r="M12" s="152"/>
      <c r="N12" s="152"/>
      <c r="O12" s="96" t="str">
        <f t="shared" ref="O12:O75" si="5">IF(G12="","",IF(G12="Ne treba raditi na predm.",1+SUM(L12:N12),(SUM(L12:N12)/G12)))</f>
        <v/>
      </c>
      <c r="P12" s="134" t="str">
        <f t="shared" si="1"/>
        <v/>
      </c>
      <c r="Q12" s="271"/>
      <c r="R12" s="272"/>
      <c r="S12" s="272"/>
      <c r="T12" s="272"/>
      <c r="U12" s="135" t="str">
        <f t="shared" si="2"/>
        <v/>
      </c>
      <c r="V12" s="136" t="str">
        <f t="shared" si="4"/>
        <v/>
      </c>
    </row>
    <row r="13" spans="1:31" s="115" customFormat="1" x14ac:dyDescent="0.2">
      <c r="A13" s="425">
        <v>5</v>
      </c>
      <c r="B13" s="154"/>
      <c r="C13" s="298"/>
      <c r="D13" s="146"/>
      <c r="E13" s="148"/>
      <c r="F13" s="508" t="str">
        <f t="shared" si="3"/>
        <v/>
      </c>
      <c r="G13" s="149"/>
      <c r="H13" s="180"/>
      <c r="I13" s="180"/>
      <c r="J13" s="131">
        <v>262</v>
      </c>
      <c r="K13" s="151"/>
      <c r="L13" s="152"/>
      <c r="M13" s="152"/>
      <c r="N13" s="152"/>
      <c r="O13" s="96" t="str">
        <f>IF(G13="","",IF(G13="Ne treba raditi na predm.",1+SUM(L13:N13),(SUM(L13:N13)/G13)))</f>
        <v/>
      </c>
      <c r="P13" s="134" t="str">
        <f t="shared" si="1"/>
        <v/>
      </c>
      <c r="Q13" s="271"/>
      <c r="R13" s="272"/>
      <c r="S13" s="272"/>
      <c r="T13" s="272"/>
      <c r="U13" s="135" t="str">
        <f t="shared" si="2"/>
        <v/>
      </c>
      <c r="V13" s="136" t="str">
        <f t="shared" si="4"/>
        <v/>
      </c>
    </row>
    <row r="14" spans="1:31" s="115" customFormat="1" x14ac:dyDescent="0.2">
      <c r="A14" s="425">
        <v>6</v>
      </c>
      <c r="B14" s="154"/>
      <c r="C14" s="298"/>
      <c r="D14" s="146"/>
      <c r="E14" s="148"/>
      <c r="F14" s="508" t="str">
        <f t="shared" si="3"/>
        <v/>
      </c>
      <c r="G14" s="149"/>
      <c r="H14" s="180"/>
      <c r="I14" s="180"/>
      <c r="J14" s="131">
        <v>262</v>
      </c>
      <c r="K14" s="151"/>
      <c r="L14" s="152"/>
      <c r="M14" s="152"/>
      <c r="N14" s="152"/>
      <c r="O14" s="96" t="str">
        <f t="shared" si="5"/>
        <v/>
      </c>
      <c r="P14" s="134" t="str">
        <f t="shared" si="1"/>
        <v/>
      </c>
      <c r="Q14" s="271"/>
      <c r="R14" s="272"/>
      <c r="S14" s="272"/>
      <c r="T14" s="272"/>
      <c r="U14" s="135" t="str">
        <f t="shared" si="2"/>
        <v/>
      </c>
      <c r="V14" s="136" t="str">
        <f t="shared" si="4"/>
        <v/>
      </c>
    </row>
    <row r="15" spans="1:31" s="115" customFormat="1" x14ac:dyDescent="0.2">
      <c r="A15" s="425">
        <v>7</v>
      </c>
      <c r="B15" s="154"/>
      <c r="C15" s="298"/>
      <c r="D15" s="146"/>
      <c r="E15" s="148"/>
      <c r="F15" s="508" t="str">
        <f t="shared" si="3"/>
        <v/>
      </c>
      <c r="G15" s="149"/>
      <c r="H15" s="180"/>
      <c r="I15" s="180"/>
      <c r="J15" s="131">
        <v>262</v>
      </c>
      <c r="K15" s="151"/>
      <c r="L15" s="152"/>
      <c r="M15" s="152"/>
      <c r="N15" s="152"/>
      <c r="O15" s="96" t="str">
        <f t="shared" si="5"/>
        <v/>
      </c>
      <c r="P15" s="134" t="str">
        <f t="shared" si="1"/>
        <v/>
      </c>
      <c r="Q15" s="271"/>
      <c r="R15" s="272"/>
      <c r="S15" s="272"/>
      <c r="T15" s="272"/>
      <c r="U15" s="135" t="str">
        <f t="shared" si="2"/>
        <v/>
      </c>
      <c r="V15" s="136" t="str">
        <f t="shared" si="4"/>
        <v/>
      </c>
    </row>
    <row r="16" spans="1:31" s="115" customFormat="1" x14ac:dyDescent="0.2">
      <c r="A16" s="425">
        <v>8</v>
      </c>
      <c r="B16" s="154"/>
      <c r="C16" s="298"/>
      <c r="D16" s="146"/>
      <c r="E16" s="148"/>
      <c r="F16" s="508" t="str">
        <f t="shared" si="3"/>
        <v/>
      </c>
      <c r="G16" s="149"/>
      <c r="H16" s="180"/>
      <c r="I16" s="180"/>
      <c r="J16" s="131">
        <v>262</v>
      </c>
      <c r="K16" s="151"/>
      <c r="L16" s="152"/>
      <c r="M16" s="152"/>
      <c r="N16" s="152"/>
      <c r="O16" s="96" t="str">
        <f t="shared" si="5"/>
        <v/>
      </c>
      <c r="P16" s="134" t="str">
        <f t="shared" si="1"/>
        <v/>
      </c>
      <c r="Q16" s="271"/>
      <c r="R16" s="272"/>
      <c r="S16" s="272"/>
      <c r="T16" s="272"/>
      <c r="U16" s="135" t="str">
        <f t="shared" si="2"/>
        <v/>
      </c>
      <c r="V16" s="136" t="str">
        <f t="shared" si="4"/>
        <v/>
      </c>
    </row>
    <row r="17" spans="1:22" s="115" customFormat="1" x14ac:dyDescent="0.2">
      <c r="A17" s="425">
        <v>9</v>
      </c>
      <c r="B17" s="154"/>
      <c r="C17" s="298"/>
      <c r="D17" s="146"/>
      <c r="E17" s="148"/>
      <c r="F17" s="508" t="str">
        <f t="shared" si="3"/>
        <v/>
      </c>
      <c r="G17" s="149"/>
      <c r="H17" s="180"/>
      <c r="I17" s="180"/>
      <c r="J17" s="131">
        <v>262</v>
      </c>
      <c r="K17" s="151"/>
      <c r="L17" s="152"/>
      <c r="M17" s="152"/>
      <c r="N17" s="152"/>
      <c r="O17" s="96" t="str">
        <f t="shared" si="5"/>
        <v/>
      </c>
      <c r="P17" s="134" t="str">
        <f t="shared" si="1"/>
        <v/>
      </c>
      <c r="Q17" s="271"/>
      <c r="R17" s="272"/>
      <c r="S17" s="272"/>
      <c r="T17" s="272"/>
      <c r="U17" s="135" t="str">
        <f t="shared" si="2"/>
        <v/>
      </c>
      <c r="V17" s="136" t="str">
        <f t="shared" si="4"/>
        <v/>
      </c>
    </row>
    <row r="18" spans="1:22" s="115" customFormat="1" x14ac:dyDescent="0.2">
      <c r="A18" s="425">
        <v>10</v>
      </c>
      <c r="B18" s="154"/>
      <c r="C18" s="155"/>
      <c r="D18" s="146"/>
      <c r="E18" s="148"/>
      <c r="F18" s="508" t="str">
        <f t="shared" si="3"/>
        <v/>
      </c>
      <c r="G18" s="149"/>
      <c r="H18" s="180"/>
      <c r="I18" s="180"/>
      <c r="J18" s="131">
        <v>262</v>
      </c>
      <c r="K18" s="151"/>
      <c r="L18" s="152"/>
      <c r="M18" s="152"/>
      <c r="N18" s="152"/>
      <c r="O18" s="96" t="str">
        <f t="shared" si="5"/>
        <v/>
      </c>
      <c r="P18" s="134" t="str">
        <f t="shared" si="1"/>
        <v/>
      </c>
      <c r="Q18" s="271"/>
      <c r="R18" s="272"/>
      <c r="S18" s="272"/>
      <c r="T18" s="272"/>
      <c r="U18" s="135" t="str">
        <f t="shared" si="2"/>
        <v/>
      </c>
      <c r="V18" s="136" t="str">
        <f t="shared" si="4"/>
        <v/>
      </c>
    </row>
    <row r="19" spans="1:22" s="115" customFormat="1" x14ac:dyDescent="0.2">
      <c r="A19" s="425">
        <v>11</v>
      </c>
      <c r="B19" s="154"/>
      <c r="C19" s="155"/>
      <c r="D19" s="146"/>
      <c r="E19" s="148"/>
      <c r="F19" s="508" t="str">
        <f t="shared" si="3"/>
        <v/>
      </c>
      <c r="G19" s="149"/>
      <c r="H19" s="180"/>
      <c r="I19" s="180"/>
      <c r="J19" s="131">
        <v>262</v>
      </c>
      <c r="K19" s="151"/>
      <c r="L19" s="152"/>
      <c r="M19" s="152"/>
      <c r="N19" s="152"/>
      <c r="O19" s="96" t="str">
        <f t="shared" si="5"/>
        <v/>
      </c>
      <c r="P19" s="134" t="str">
        <f t="shared" si="1"/>
        <v/>
      </c>
      <c r="Q19" s="271"/>
      <c r="R19" s="272"/>
      <c r="S19" s="272"/>
      <c r="T19" s="272"/>
      <c r="U19" s="135" t="str">
        <f t="shared" si="2"/>
        <v/>
      </c>
      <c r="V19" s="136" t="str">
        <f t="shared" si="4"/>
        <v/>
      </c>
    </row>
    <row r="20" spans="1:22" s="115" customFormat="1" x14ac:dyDescent="0.2">
      <c r="A20" s="425">
        <v>12</v>
      </c>
      <c r="B20" s="154"/>
      <c r="C20" s="155"/>
      <c r="D20" s="146"/>
      <c r="E20" s="148"/>
      <c r="F20" s="508" t="str">
        <f t="shared" si="3"/>
        <v/>
      </c>
      <c r="G20" s="149"/>
      <c r="H20" s="180"/>
      <c r="I20" s="180"/>
      <c r="J20" s="131">
        <v>262</v>
      </c>
      <c r="K20" s="151"/>
      <c r="L20" s="152"/>
      <c r="M20" s="152"/>
      <c r="N20" s="152"/>
      <c r="O20" s="96" t="str">
        <f t="shared" si="5"/>
        <v/>
      </c>
      <c r="P20" s="134" t="str">
        <f t="shared" si="1"/>
        <v/>
      </c>
      <c r="Q20" s="271"/>
      <c r="R20" s="272"/>
      <c r="S20" s="272"/>
      <c r="T20" s="272"/>
      <c r="U20" s="135" t="str">
        <f t="shared" si="2"/>
        <v/>
      </c>
      <c r="V20" s="136" t="str">
        <f t="shared" si="4"/>
        <v/>
      </c>
    </row>
    <row r="21" spans="1:22" s="115" customFormat="1" x14ac:dyDescent="0.2">
      <c r="A21" s="425">
        <v>13</v>
      </c>
      <c r="B21" s="154"/>
      <c r="C21" s="155"/>
      <c r="D21" s="146"/>
      <c r="E21" s="148"/>
      <c r="F21" s="508" t="str">
        <f t="shared" si="3"/>
        <v/>
      </c>
      <c r="G21" s="149"/>
      <c r="H21" s="180"/>
      <c r="I21" s="180"/>
      <c r="J21" s="131">
        <v>262</v>
      </c>
      <c r="K21" s="151"/>
      <c r="L21" s="152"/>
      <c r="M21" s="152"/>
      <c r="N21" s="152"/>
      <c r="O21" s="96" t="str">
        <f t="shared" si="5"/>
        <v/>
      </c>
      <c r="P21" s="134" t="str">
        <f t="shared" si="1"/>
        <v/>
      </c>
      <c r="Q21" s="271"/>
      <c r="R21" s="272"/>
      <c r="S21" s="272"/>
      <c r="T21" s="272"/>
      <c r="U21" s="135" t="str">
        <f t="shared" si="2"/>
        <v/>
      </c>
      <c r="V21" s="136" t="str">
        <f t="shared" si="4"/>
        <v/>
      </c>
    </row>
    <row r="22" spans="1:22" s="115" customFormat="1" x14ac:dyDescent="0.2">
      <c r="A22" s="425">
        <v>14</v>
      </c>
      <c r="B22" s="154"/>
      <c r="C22" s="155"/>
      <c r="D22" s="146"/>
      <c r="E22" s="148"/>
      <c r="F22" s="508" t="str">
        <f t="shared" si="3"/>
        <v/>
      </c>
      <c r="G22" s="149"/>
      <c r="H22" s="180"/>
      <c r="I22" s="180"/>
      <c r="J22" s="131">
        <v>262</v>
      </c>
      <c r="K22" s="151"/>
      <c r="L22" s="152"/>
      <c r="M22" s="152"/>
      <c r="N22" s="152"/>
      <c r="O22" s="96" t="str">
        <f t="shared" si="5"/>
        <v/>
      </c>
      <c r="P22" s="134" t="str">
        <f t="shared" si="1"/>
        <v/>
      </c>
      <c r="Q22" s="271"/>
      <c r="R22" s="272"/>
      <c r="S22" s="272"/>
      <c r="T22" s="272"/>
      <c r="U22" s="135" t="str">
        <f t="shared" si="2"/>
        <v/>
      </c>
      <c r="V22" s="136" t="str">
        <f t="shared" si="4"/>
        <v/>
      </c>
    </row>
    <row r="23" spans="1:22" s="115" customFormat="1" x14ac:dyDescent="0.2">
      <c r="A23" s="425">
        <v>15</v>
      </c>
      <c r="B23" s="154"/>
      <c r="C23" s="155"/>
      <c r="D23" s="146"/>
      <c r="E23" s="148"/>
      <c r="F23" s="508" t="str">
        <f t="shared" si="3"/>
        <v/>
      </c>
      <c r="G23" s="149"/>
      <c r="H23" s="180"/>
      <c r="I23" s="180"/>
      <c r="J23" s="131">
        <v>262</v>
      </c>
      <c r="K23" s="151"/>
      <c r="L23" s="152"/>
      <c r="M23" s="152"/>
      <c r="N23" s="152"/>
      <c r="O23" s="96" t="str">
        <f t="shared" si="5"/>
        <v/>
      </c>
      <c r="P23" s="134" t="str">
        <f t="shared" si="1"/>
        <v/>
      </c>
      <c r="Q23" s="271"/>
      <c r="R23" s="272"/>
      <c r="S23" s="272"/>
      <c r="T23" s="272"/>
      <c r="U23" s="135" t="str">
        <f t="shared" si="2"/>
        <v/>
      </c>
      <c r="V23" s="136" t="str">
        <f t="shared" si="4"/>
        <v/>
      </c>
    </row>
    <row r="24" spans="1:22" s="115" customFormat="1" x14ac:dyDescent="0.2">
      <c r="A24" s="425">
        <v>16</v>
      </c>
      <c r="B24" s="154"/>
      <c r="C24" s="155"/>
      <c r="D24" s="146"/>
      <c r="E24" s="148"/>
      <c r="F24" s="508" t="str">
        <f t="shared" si="3"/>
        <v/>
      </c>
      <c r="G24" s="149"/>
      <c r="H24" s="180"/>
      <c r="I24" s="180"/>
      <c r="J24" s="131">
        <v>262</v>
      </c>
      <c r="K24" s="151"/>
      <c r="L24" s="152"/>
      <c r="M24" s="152"/>
      <c r="N24" s="152"/>
      <c r="O24" s="96" t="str">
        <f t="shared" si="5"/>
        <v/>
      </c>
      <c r="P24" s="134" t="str">
        <f t="shared" si="1"/>
        <v/>
      </c>
      <c r="Q24" s="271"/>
      <c r="R24" s="272"/>
      <c r="S24" s="272"/>
      <c r="T24" s="272"/>
      <c r="U24" s="135" t="str">
        <f t="shared" si="2"/>
        <v/>
      </c>
      <c r="V24" s="136" t="str">
        <f t="shared" si="4"/>
        <v/>
      </c>
    </row>
    <row r="25" spans="1:22" s="115" customFormat="1" x14ac:dyDescent="0.2">
      <c r="A25" s="425">
        <v>17</v>
      </c>
      <c r="B25" s="154"/>
      <c r="C25" s="155"/>
      <c r="D25" s="146"/>
      <c r="E25" s="148"/>
      <c r="F25" s="508" t="str">
        <f t="shared" si="3"/>
        <v/>
      </c>
      <c r="G25" s="149"/>
      <c r="H25" s="180"/>
      <c r="I25" s="180"/>
      <c r="J25" s="131">
        <v>262</v>
      </c>
      <c r="K25" s="151"/>
      <c r="L25" s="152"/>
      <c r="M25" s="152"/>
      <c r="N25" s="152"/>
      <c r="O25" s="96" t="str">
        <f t="shared" si="5"/>
        <v/>
      </c>
      <c r="P25" s="134" t="str">
        <f t="shared" si="1"/>
        <v/>
      </c>
      <c r="Q25" s="271"/>
      <c r="R25" s="272"/>
      <c r="S25" s="272"/>
      <c r="T25" s="272"/>
      <c r="U25" s="135" t="str">
        <f t="shared" si="2"/>
        <v/>
      </c>
      <c r="V25" s="136" t="str">
        <f t="shared" si="4"/>
        <v/>
      </c>
    </row>
    <row r="26" spans="1:22" s="115" customFormat="1" x14ac:dyDescent="0.2">
      <c r="A26" s="425">
        <v>18</v>
      </c>
      <c r="B26" s="154"/>
      <c r="C26" s="155"/>
      <c r="D26" s="146"/>
      <c r="E26" s="148"/>
      <c r="F26" s="508" t="str">
        <f t="shared" si="3"/>
        <v/>
      </c>
      <c r="G26" s="149"/>
      <c r="H26" s="180"/>
      <c r="I26" s="180"/>
      <c r="J26" s="131">
        <v>262</v>
      </c>
      <c r="K26" s="151"/>
      <c r="L26" s="152"/>
      <c r="M26" s="152"/>
      <c r="N26" s="152"/>
      <c r="O26" s="96" t="str">
        <f t="shared" si="5"/>
        <v/>
      </c>
      <c r="P26" s="134" t="str">
        <f t="shared" si="1"/>
        <v/>
      </c>
      <c r="Q26" s="271"/>
      <c r="R26" s="272"/>
      <c r="S26" s="272"/>
      <c r="T26" s="272"/>
      <c r="U26" s="135" t="str">
        <f t="shared" si="2"/>
        <v/>
      </c>
      <c r="V26" s="136" t="str">
        <f t="shared" si="4"/>
        <v/>
      </c>
    </row>
    <row r="27" spans="1:22" s="115" customFormat="1" x14ac:dyDescent="0.2">
      <c r="A27" s="425">
        <v>19</v>
      </c>
      <c r="B27" s="154"/>
      <c r="C27" s="155"/>
      <c r="D27" s="146"/>
      <c r="E27" s="148"/>
      <c r="F27" s="508" t="str">
        <f t="shared" si="3"/>
        <v/>
      </c>
      <c r="G27" s="149"/>
      <c r="H27" s="180"/>
      <c r="I27" s="180"/>
      <c r="J27" s="131">
        <v>262</v>
      </c>
      <c r="K27" s="151"/>
      <c r="L27" s="152"/>
      <c r="M27" s="152"/>
      <c r="N27" s="152"/>
      <c r="O27" s="96" t="str">
        <f t="shared" si="5"/>
        <v/>
      </c>
      <c r="P27" s="134" t="str">
        <f t="shared" si="1"/>
        <v/>
      </c>
      <c r="Q27" s="271"/>
      <c r="R27" s="272"/>
      <c r="S27" s="272"/>
      <c r="T27" s="272"/>
      <c r="U27" s="135" t="str">
        <f t="shared" si="2"/>
        <v/>
      </c>
      <c r="V27" s="136" t="str">
        <f t="shared" si="4"/>
        <v/>
      </c>
    </row>
    <row r="28" spans="1:22" s="115" customFormat="1" x14ac:dyDescent="0.2">
      <c r="A28" s="425">
        <v>20</v>
      </c>
      <c r="B28" s="154"/>
      <c r="C28" s="155"/>
      <c r="D28" s="146"/>
      <c r="E28" s="148"/>
      <c r="F28" s="508" t="str">
        <f t="shared" si="3"/>
        <v/>
      </c>
      <c r="G28" s="149"/>
      <c r="H28" s="179"/>
      <c r="I28" s="179"/>
      <c r="J28" s="131">
        <v>262</v>
      </c>
      <c r="K28" s="151"/>
      <c r="L28" s="152"/>
      <c r="M28" s="152"/>
      <c r="N28" s="152"/>
      <c r="O28" s="96" t="str">
        <f t="shared" si="5"/>
        <v/>
      </c>
      <c r="P28" s="134" t="str">
        <f t="shared" si="1"/>
        <v/>
      </c>
      <c r="Q28" s="271"/>
      <c r="R28" s="272"/>
      <c r="S28" s="272"/>
      <c r="T28" s="272"/>
      <c r="U28" s="135" t="str">
        <f t="shared" si="2"/>
        <v/>
      </c>
      <c r="V28" s="136" t="str">
        <f t="shared" si="4"/>
        <v/>
      </c>
    </row>
    <row r="29" spans="1:22" s="115" customFormat="1" x14ac:dyDescent="0.2">
      <c r="A29" s="425">
        <v>21</v>
      </c>
      <c r="B29" s="154"/>
      <c r="C29" s="155"/>
      <c r="D29" s="146"/>
      <c r="E29" s="148"/>
      <c r="F29" s="508" t="str">
        <f t="shared" si="3"/>
        <v/>
      </c>
      <c r="G29" s="149"/>
      <c r="H29" s="179"/>
      <c r="I29" s="179"/>
      <c r="J29" s="131">
        <v>262</v>
      </c>
      <c r="K29" s="151"/>
      <c r="L29" s="152"/>
      <c r="M29" s="152"/>
      <c r="N29" s="152"/>
      <c r="O29" s="96" t="str">
        <f t="shared" si="5"/>
        <v/>
      </c>
      <c r="P29" s="134" t="str">
        <f t="shared" si="1"/>
        <v/>
      </c>
      <c r="Q29" s="271"/>
      <c r="R29" s="272"/>
      <c r="S29" s="272"/>
      <c r="T29" s="272"/>
      <c r="U29" s="135" t="str">
        <f t="shared" si="2"/>
        <v/>
      </c>
      <c r="V29" s="136" t="str">
        <f t="shared" si="4"/>
        <v/>
      </c>
    </row>
    <row r="30" spans="1:22" s="115" customFormat="1" x14ac:dyDescent="0.2">
      <c r="A30" s="425">
        <v>22</v>
      </c>
      <c r="B30" s="154"/>
      <c r="C30" s="155"/>
      <c r="D30" s="146"/>
      <c r="E30" s="148"/>
      <c r="F30" s="508" t="str">
        <f t="shared" si="3"/>
        <v/>
      </c>
      <c r="G30" s="149"/>
      <c r="H30" s="179"/>
      <c r="I30" s="179"/>
      <c r="J30" s="131">
        <v>262</v>
      </c>
      <c r="K30" s="151"/>
      <c r="L30" s="152"/>
      <c r="M30" s="152"/>
      <c r="N30" s="152"/>
      <c r="O30" s="96" t="str">
        <f t="shared" si="5"/>
        <v/>
      </c>
      <c r="P30" s="134" t="str">
        <f t="shared" si="1"/>
        <v/>
      </c>
      <c r="Q30" s="271"/>
      <c r="R30" s="272"/>
      <c r="S30" s="272"/>
      <c r="T30" s="272"/>
      <c r="U30" s="135" t="str">
        <f t="shared" si="2"/>
        <v/>
      </c>
      <c r="V30" s="136" t="str">
        <f t="shared" si="4"/>
        <v/>
      </c>
    </row>
    <row r="31" spans="1:22" s="115" customFormat="1" x14ac:dyDescent="0.2">
      <c r="A31" s="425">
        <v>23</v>
      </c>
      <c r="B31" s="154"/>
      <c r="C31" s="155"/>
      <c r="D31" s="146"/>
      <c r="E31" s="148"/>
      <c r="F31" s="508" t="str">
        <f t="shared" si="3"/>
        <v/>
      </c>
      <c r="G31" s="149"/>
      <c r="H31" s="179"/>
      <c r="I31" s="179"/>
      <c r="J31" s="131">
        <v>262</v>
      </c>
      <c r="K31" s="151"/>
      <c r="L31" s="152"/>
      <c r="M31" s="152"/>
      <c r="N31" s="152"/>
      <c r="O31" s="96" t="str">
        <f t="shared" si="5"/>
        <v/>
      </c>
      <c r="P31" s="134" t="str">
        <f t="shared" si="1"/>
        <v/>
      </c>
      <c r="Q31" s="271"/>
      <c r="R31" s="272"/>
      <c r="S31" s="272"/>
      <c r="T31" s="272"/>
      <c r="U31" s="135" t="str">
        <f t="shared" si="2"/>
        <v/>
      </c>
      <c r="V31" s="136" t="str">
        <f t="shared" si="4"/>
        <v/>
      </c>
    </row>
    <row r="32" spans="1:22" s="115" customFormat="1" x14ac:dyDescent="0.2">
      <c r="A32" s="425">
        <v>24</v>
      </c>
      <c r="B32" s="154"/>
      <c r="C32" s="155"/>
      <c r="D32" s="146"/>
      <c r="E32" s="148"/>
      <c r="F32" s="508" t="str">
        <f t="shared" si="3"/>
        <v/>
      </c>
      <c r="G32" s="149"/>
      <c r="H32" s="179"/>
      <c r="I32" s="179"/>
      <c r="J32" s="131">
        <v>262</v>
      </c>
      <c r="K32" s="151"/>
      <c r="L32" s="152"/>
      <c r="M32" s="152"/>
      <c r="N32" s="152"/>
      <c r="O32" s="96" t="str">
        <f t="shared" si="5"/>
        <v/>
      </c>
      <c r="P32" s="134" t="str">
        <f t="shared" si="1"/>
        <v/>
      </c>
      <c r="Q32" s="271"/>
      <c r="R32" s="272"/>
      <c r="S32" s="272"/>
      <c r="T32" s="272"/>
      <c r="U32" s="135" t="str">
        <f t="shared" si="2"/>
        <v/>
      </c>
      <c r="V32" s="136" t="str">
        <f t="shared" si="4"/>
        <v/>
      </c>
    </row>
    <row r="33" spans="1:22" s="115" customFormat="1" x14ac:dyDescent="0.2">
      <c r="A33" s="425">
        <v>25</v>
      </c>
      <c r="B33" s="154"/>
      <c r="C33" s="155"/>
      <c r="D33" s="146"/>
      <c r="E33" s="148"/>
      <c r="F33" s="508" t="str">
        <f t="shared" si="3"/>
        <v/>
      </c>
      <c r="G33" s="149"/>
      <c r="H33" s="179"/>
      <c r="I33" s="179"/>
      <c r="J33" s="131">
        <v>262</v>
      </c>
      <c r="K33" s="151"/>
      <c r="L33" s="152"/>
      <c r="M33" s="152"/>
      <c r="N33" s="152"/>
      <c r="O33" s="96" t="str">
        <f t="shared" si="5"/>
        <v/>
      </c>
      <c r="P33" s="134" t="str">
        <f t="shared" si="1"/>
        <v/>
      </c>
      <c r="Q33" s="271"/>
      <c r="R33" s="272"/>
      <c r="S33" s="272"/>
      <c r="T33" s="272"/>
      <c r="U33" s="135" t="str">
        <f t="shared" si="2"/>
        <v/>
      </c>
      <c r="V33" s="136" t="str">
        <f t="shared" si="4"/>
        <v/>
      </c>
    </row>
    <row r="34" spans="1:22" s="115" customFormat="1" x14ac:dyDescent="0.2">
      <c r="A34" s="425">
        <v>26</v>
      </c>
      <c r="B34" s="154"/>
      <c r="C34" s="155"/>
      <c r="D34" s="146"/>
      <c r="E34" s="148"/>
      <c r="F34" s="508" t="str">
        <f t="shared" si="3"/>
        <v/>
      </c>
      <c r="G34" s="149"/>
      <c r="H34" s="179"/>
      <c r="I34" s="179"/>
      <c r="J34" s="131">
        <v>262</v>
      </c>
      <c r="K34" s="151"/>
      <c r="L34" s="152"/>
      <c r="M34" s="152"/>
      <c r="N34" s="152"/>
      <c r="O34" s="96" t="str">
        <f t="shared" si="5"/>
        <v/>
      </c>
      <c r="P34" s="134" t="str">
        <f t="shared" si="1"/>
        <v/>
      </c>
      <c r="Q34" s="271"/>
      <c r="R34" s="272"/>
      <c r="S34" s="272"/>
      <c r="T34" s="272"/>
      <c r="U34" s="135" t="str">
        <f t="shared" si="2"/>
        <v/>
      </c>
      <c r="V34" s="136" t="str">
        <f t="shared" si="4"/>
        <v/>
      </c>
    </row>
    <row r="35" spans="1:22" s="115" customFormat="1" x14ac:dyDescent="0.2">
      <c r="A35" s="425">
        <v>27</v>
      </c>
      <c r="B35" s="154"/>
      <c r="C35" s="155"/>
      <c r="D35" s="146"/>
      <c r="E35" s="148"/>
      <c r="F35" s="508" t="str">
        <f t="shared" si="3"/>
        <v/>
      </c>
      <c r="G35" s="149"/>
      <c r="H35" s="179"/>
      <c r="I35" s="179"/>
      <c r="J35" s="131">
        <v>262</v>
      </c>
      <c r="K35" s="151"/>
      <c r="L35" s="152"/>
      <c r="M35" s="152"/>
      <c r="N35" s="152"/>
      <c r="O35" s="96" t="str">
        <f t="shared" si="5"/>
        <v/>
      </c>
      <c r="P35" s="134" t="str">
        <f t="shared" si="1"/>
        <v/>
      </c>
      <c r="Q35" s="271"/>
      <c r="R35" s="272"/>
      <c r="S35" s="272"/>
      <c r="T35" s="272"/>
      <c r="U35" s="135" t="str">
        <f t="shared" si="2"/>
        <v/>
      </c>
      <c r="V35" s="136" t="str">
        <f t="shared" si="4"/>
        <v/>
      </c>
    </row>
    <row r="36" spans="1:22" s="115" customFormat="1" x14ac:dyDescent="0.2">
      <c r="A36" s="425">
        <v>28</v>
      </c>
      <c r="B36" s="154"/>
      <c r="C36" s="155"/>
      <c r="D36" s="146"/>
      <c r="E36" s="148"/>
      <c r="F36" s="508" t="str">
        <f t="shared" si="3"/>
        <v/>
      </c>
      <c r="G36" s="149"/>
      <c r="H36" s="179"/>
      <c r="I36" s="179"/>
      <c r="J36" s="131">
        <v>262</v>
      </c>
      <c r="K36" s="151"/>
      <c r="L36" s="152"/>
      <c r="M36" s="152"/>
      <c r="N36" s="152"/>
      <c r="O36" s="96" t="str">
        <f t="shared" si="5"/>
        <v/>
      </c>
      <c r="P36" s="134" t="str">
        <f t="shared" si="1"/>
        <v/>
      </c>
      <c r="Q36" s="271"/>
      <c r="R36" s="272"/>
      <c r="S36" s="272"/>
      <c r="T36" s="272"/>
      <c r="U36" s="135" t="str">
        <f t="shared" si="2"/>
        <v/>
      </c>
      <c r="V36" s="136" t="str">
        <f t="shared" si="4"/>
        <v/>
      </c>
    </row>
    <row r="37" spans="1:22" s="115" customFormat="1" x14ac:dyDescent="0.2">
      <c r="A37" s="425">
        <v>29</v>
      </c>
      <c r="B37" s="154"/>
      <c r="C37" s="155"/>
      <c r="D37" s="146"/>
      <c r="E37" s="148"/>
      <c r="F37" s="508" t="str">
        <f t="shared" si="3"/>
        <v/>
      </c>
      <c r="G37" s="149"/>
      <c r="H37" s="179"/>
      <c r="I37" s="179"/>
      <c r="J37" s="131">
        <v>262</v>
      </c>
      <c r="K37" s="151"/>
      <c r="L37" s="152"/>
      <c r="M37" s="152"/>
      <c r="N37" s="152"/>
      <c r="O37" s="96" t="str">
        <f t="shared" si="5"/>
        <v/>
      </c>
      <c r="P37" s="134" t="str">
        <f t="shared" si="1"/>
        <v/>
      </c>
      <c r="Q37" s="271"/>
      <c r="R37" s="272"/>
      <c r="S37" s="272"/>
      <c r="T37" s="272"/>
      <c r="U37" s="135" t="str">
        <f t="shared" si="2"/>
        <v/>
      </c>
      <c r="V37" s="136" t="str">
        <f t="shared" si="4"/>
        <v/>
      </c>
    </row>
    <row r="38" spans="1:22" s="115" customFormat="1" x14ac:dyDescent="0.2">
      <c r="A38" s="425">
        <v>30</v>
      </c>
      <c r="B38" s="154"/>
      <c r="C38" s="155"/>
      <c r="D38" s="146"/>
      <c r="E38" s="148"/>
      <c r="F38" s="508" t="str">
        <f t="shared" si="3"/>
        <v/>
      </c>
      <c r="G38" s="149"/>
      <c r="H38" s="179"/>
      <c r="I38" s="179"/>
      <c r="J38" s="131">
        <v>262</v>
      </c>
      <c r="K38" s="151"/>
      <c r="L38" s="152"/>
      <c r="M38" s="152"/>
      <c r="N38" s="152"/>
      <c r="O38" s="96" t="str">
        <f t="shared" si="5"/>
        <v/>
      </c>
      <c r="P38" s="134" t="str">
        <f t="shared" si="1"/>
        <v/>
      </c>
      <c r="Q38" s="271"/>
      <c r="R38" s="272"/>
      <c r="S38" s="272"/>
      <c r="T38" s="272"/>
      <c r="U38" s="135" t="str">
        <f t="shared" si="2"/>
        <v/>
      </c>
      <c r="V38" s="136" t="str">
        <f t="shared" si="4"/>
        <v/>
      </c>
    </row>
    <row r="39" spans="1:22" s="115" customFormat="1" x14ac:dyDescent="0.2">
      <c r="A39" s="425">
        <v>31</v>
      </c>
      <c r="B39" s="154"/>
      <c r="C39" s="155"/>
      <c r="D39" s="146"/>
      <c r="E39" s="148"/>
      <c r="F39" s="508" t="str">
        <f t="shared" si="3"/>
        <v/>
      </c>
      <c r="G39" s="149"/>
      <c r="H39" s="179"/>
      <c r="I39" s="179"/>
      <c r="J39" s="131">
        <v>262</v>
      </c>
      <c r="K39" s="151"/>
      <c r="L39" s="152"/>
      <c r="M39" s="152"/>
      <c r="N39" s="152"/>
      <c r="O39" s="96" t="str">
        <f t="shared" si="5"/>
        <v/>
      </c>
      <c r="P39" s="134" t="str">
        <f t="shared" si="1"/>
        <v/>
      </c>
      <c r="Q39" s="271"/>
      <c r="R39" s="272"/>
      <c r="S39" s="272"/>
      <c r="T39" s="272"/>
      <c r="U39" s="135" t="str">
        <f t="shared" si="2"/>
        <v/>
      </c>
      <c r="V39" s="136" t="str">
        <f t="shared" si="4"/>
        <v/>
      </c>
    </row>
    <row r="40" spans="1:22" s="115" customFormat="1" x14ac:dyDescent="0.2">
      <c r="A40" s="425">
        <v>32</v>
      </c>
      <c r="B40" s="154"/>
      <c r="C40" s="155"/>
      <c r="D40" s="146"/>
      <c r="E40" s="148"/>
      <c r="F40" s="508" t="str">
        <f t="shared" si="3"/>
        <v/>
      </c>
      <c r="G40" s="149"/>
      <c r="H40" s="179"/>
      <c r="I40" s="179"/>
      <c r="J40" s="131">
        <v>262</v>
      </c>
      <c r="K40" s="151"/>
      <c r="L40" s="152"/>
      <c r="M40" s="152"/>
      <c r="N40" s="152"/>
      <c r="O40" s="96" t="str">
        <f t="shared" si="5"/>
        <v/>
      </c>
      <c r="P40" s="134" t="str">
        <f t="shared" si="1"/>
        <v/>
      </c>
      <c r="Q40" s="271"/>
      <c r="R40" s="272"/>
      <c r="S40" s="272"/>
      <c r="T40" s="272"/>
      <c r="U40" s="135" t="str">
        <f t="shared" si="2"/>
        <v/>
      </c>
      <c r="V40" s="136" t="str">
        <f t="shared" si="4"/>
        <v/>
      </c>
    </row>
    <row r="41" spans="1:22" s="115" customFormat="1" x14ac:dyDescent="0.2">
      <c r="A41" s="425">
        <v>33</v>
      </c>
      <c r="B41" s="154"/>
      <c r="C41" s="155"/>
      <c r="D41" s="146"/>
      <c r="E41" s="148"/>
      <c r="F41" s="508" t="str">
        <f t="shared" si="3"/>
        <v/>
      </c>
      <c r="G41" s="149"/>
      <c r="H41" s="179"/>
      <c r="I41" s="179"/>
      <c r="J41" s="131">
        <v>262</v>
      </c>
      <c r="K41" s="151"/>
      <c r="L41" s="152"/>
      <c r="M41" s="152"/>
      <c r="N41" s="152"/>
      <c r="O41" s="96" t="str">
        <f t="shared" si="5"/>
        <v/>
      </c>
      <c r="P41" s="134" t="str">
        <f t="shared" si="1"/>
        <v/>
      </c>
      <c r="Q41" s="271"/>
      <c r="R41" s="272"/>
      <c r="S41" s="272"/>
      <c r="T41" s="272"/>
      <c r="U41" s="135" t="str">
        <f t="shared" si="2"/>
        <v/>
      </c>
      <c r="V41" s="136" t="str">
        <f t="shared" si="4"/>
        <v/>
      </c>
    </row>
    <row r="42" spans="1:22" s="115" customFormat="1" x14ac:dyDescent="0.2">
      <c r="A42" s="425">
        <v>34</v>
      </c>
      <c r="B42" s="154"/>
      <c r="C42" s="155"/>
      <c r="D42" s="146"/>
      <c r="E42" s="148"/>
      <c r="F42" s="508" t="str">
        <f t="shared" si="3"/>
        <v/>
      </c>
      <c r="G42" s="149"/>
      <c r="H42" s="179"/>
      <c r="I42" s="179"/>
      <c r="J42" s="131">
        <v>262</v>
      </c>
      <c r="K42" s="151"/>
      <c r="L42" s="152"/>
      <c r="M42" s="152"/>
      <c r="N42" s="152"/>
      <c r="O42" s="96" t="str">
        <f t="shared" si="5"/>
        <v/>
      </c>
      <c r="P42" s="134" t="str">
        <f t="shared" si="1"/>
        <v/>
      </c>
      <c r="Q42" s="271"/>
      <c r="R42" s="272"/>
      <c r="S42" s="272"/>
      <c r="T42" s="272"/>
      <c r="U42" s="135" t="str">
        <f t="shared" si="2"/>
        <v/>
      </c>
      <c r="V42" s="136" t="str">
        <f t="shared" si="4"/>
        <v/>
      </c>
    </row>
    <row r="43" spans="1:22" s="115" customFormat="1" x14ac:dyDescent="0.2">
      <c r="A43" s="425">
        <v>35</v>
      </c>
      <c r="B43" s="154"/>
      <c r="C43" s="155"/>
      <c r="D43" s="146"/>
      <c r="E43" s="148"/>
      <c r="F43" s="508" t="str">
        <f t="shared" si="3"/>
        <v/>
      </c>
      <c r="G43" s="149"/>
      <c r="H43" s="179"/>
      <c r="I43" s="179"/>
      <c r="J43" s="131">
        <v>262</v>
      </c>
      <c r="K43" s="151"/>
      <c r="L43" s="152"/>
      <c r="M43" s="152"/>
      <c r="N43" s="152"/>
      <c r="O43" s="96" t="str">
        <f t="shared" si="5"/>
        <v/>
      </c>
      <c r="P43" s="134" t="str">
        <f t="shared" si="1"/>
        <v/>
      </c>
      <c r="Q43" s="271"/>
      <c r="R43" s="272"/>
      <c r="S43" s="272"/>
      <c r="T43" s="272"/>
      <c r="U43" s="135" t="str">
        <f t="shared" si="2"/>
        <v/>
      </c>
      <c r="V43" s="136" t="str">
        <f t="shared" si="4"/>
        <v/>
      </c>
    </row>
    <row r="44" spans="1:22" s="115" customFormat="1" x14ac:dyDescent="0.2">
      <c r="A44" s="425">
        <v>36</v>
      </c>
      <c r="B44" s="154"/>
      <c r="C44" s="155"/>
      <c r="D44" s="146"/>
      <c r="E44" s="148"/>
      <c r="F44" s="508" t="str">
        <f t="shared" si="3"/>
        <v/>
      </c>
      <c r="G44" s="149"/>
      <c r="H44" s="179"/>
      <c r="I44" s="179"/>
      <c r="J44" s="131">
        <v>262</v>
      </c>
      <c r="K44" s="151"/>
      <c r="L44" s="152"/>
      <c r="M44" s="152"/>
      <c r="N44" s="152"/>
      <c r="O44" s="96" t="str">
        <f t="shared" si="5"/>
        <v/>
      </c>
      <c r="P44" s="134" t="str">
        <f t="shared" si="1"/>
        <v/>
      </c>
      <c r="Q44" s="271"/>
      <c r="R44" s="272"/>
      <c r="S44" s="272"/>
      <c r="T44" s="272"/>
      <c r="U44" s="135" t="str">
        <f t="shared" si="2"/>
        <v/>
      </c>
      <c r="V44" s="136" t="str">
        <f t="shared" si="4"/>
        <v/>
      </c>
    </row>
    <row r="45" spans="1:22" s="115" customFormat="1" x14ac:dyDescent="0.2">
      <c r="A45" s="425">
        <v>37</v>
      </c>
      <c r="B45" s="154"/>
      <c r="C45" s="155"/>
      <c r="D45" s="146"/>
      <c r="E45" s="148"/>
      <c r="F45" s="508" t="str">
        <f t="shared" si="3"/>
        <v/>
      </c>
      <c r="G45" s="149"/>
      <c r="H45" s="179"/>
      <c r="I45" s="179"/>
      <c r="J45" s="131">
        <v>262</v>
      </c>
      <c r="K45" s="151"/>
      <c r="L45" s="152"/>
      <c r="M45" s="152"/>
      <c r="N45" s="152"/>
      <c r="O45" s="96" t="str">
        <f t="shared" si="5"/>
        <v/>
      </c>
      <c r="P45" s="134" t="str">
        <f t="shared" si="1"/>
        <v/>
      </c>
      <c r="Q45" s="271"/>
      <c r="R45" s="272"/>
      <c r="S45" s="272"/>
      <c r="T45" s="272"/>
      <c r="U45" s="135" t="str">
        <f t="shared" si="2"/>
        <v/>
      </c>
      <c r="V45" s="136" t="str">
        <f t="shared" si="4"/>
        <v/>
      </c>
    </row>
    <row r="46" spans="1:22" s="115" customFormat="1" x14ac:dyDescent="0.2">
      <c r="A46" s="425">
        <v>38</v>
      </c>
      <c r="B46" s="154"/>
      <c r="C46" s="155"/>
      <c r="D46" s="146"/>
      <c r="E46" s="148"/>
      <c r="F46" s="508" t="str">
        <f t="shared" si="3"/>
        <v/>
      </c>
      <c r="G46" s="149"/>
      <c r="H46" s="179"/>
      <c r="I46" s="179"/>
      <c r="J46" s="131">
        <v>262</v>
      </c>
      <c r="K46" s="151"/>
      <c r="L46" s="152"/>
      <c r="M46" s="152"/>
      <c r="N46" s="152"/>
      <c r="O46" s="96" t="str">
        <f t="shared" si="5"/>
        <v/>
      </c>
      <c r="P46" s="134" t="str">
        <f t="shared" si="1"/>
        <v/>
      </c>
      <c r="Q46" s="271"/>
      <c r="R46" s="272"/>
      <c r="S46" s="272"/>
      <c r="T46" s="272"/>
      <c r="U46" s="135" t="str">
        <f t="shared" si="2"/>
        <v/>
      </c>
      <c r="V46" s="136" t="str">
        <f t="shared" si="4"/>
        <v/>
      </c>
    </row>
    <row r="47" spans="1:22" s="115" customFormat="1" x14ac:dyDescent="0.2">
      <c r="A47" s="425">
        <v>39</v>
      </c>
      <c r="B47" s="154"/>
      <c r="C47" s="155"/>
      <c r="D47" s="146"/>
      <c r="E47" s="148"/>
      <c r="F47" s="508" t="str">
        <f t="shared" si="3"/>
        <v/>
      </c>
      <c r="G47" s="149"/>
      <c r="H47" s="179"/>
      <c r="I47" s="179"/>
      <c r="J47" s="131">
        <v>262</v>
      </c>
      <c r="K47" s="151"/>
      <c r="L47" s="152"/>
      <c r="M47" s="152"/>
      <c r="N47" s="152"/>
      <c r="O47" s="96" t="str">
        <f t="shared" si="5"/>
        <v/>
      </c>
      <c r="P47" s="134" t="str">
        <f t="shared" si="1"/>
        <v/>
      </c>
      <c r="Q47" s="271"/>
      <c r="R47" s="272"/>
      <c r="S47" s="272"/>
      <c r="T47" s="272"/>
      <c r="U47" s="135" t="str">
        <f t="shared" si="2"/>
        <v/>
      </c>
      <c r="V47" s="136" t="str">
        <f t="shared" si="4"/>
        <v/>
      </c>
    </row>
    <row r="48" spans="1:22" s="115" customFormat="1" x14ac:dyDescent="0.2">
      <c r="A48" s="425">
        <v>40</v>
      </c>
      <c r="B48" s="154"/>
      <c r="C48" s="155"/>
      <c r="D48" s="146"/>
      <c r="E48" s="148"/>
      <c r="F48" s="508" t="str">
        <f t="shared" si="3"/>
        <v/>
      </c>
      <c r="G48" s="149"/>
      <c r="H48" s="179"/>
      <c r="I48" s="179"/>
      <c r="J48" s="131">
        <v>262</v>
      </c>
      <c r="K48" s="151"/>
      <c r="L48" s="152"/>
      <c r="M48" s="152"/>
      <c r="N48" s="152"/>
      <c r="O48" s="96" t="str">
        <f t="shared" si="5"/>
        <v/>
      </c>
      <c r="P48" s="134" t="str">
        <f t="shared" si="1"/>
        <v/>
      </c>
      <c r="Q48" s="271"/>
      <c r="R48" s="272"/>
      <c r="S48" s="272"/>
      <c r="T48" s="272"/>
      <c r="U48" s="135" t="str">
        <f t="shared" si="2"/>
        <v/>
      </c>
      <c r="V48" s="136" t="str">
        <f t="shared" si="4"/>
        <v/>
      </c>
    </row>
    <row r="49" spans="1:22" s="115" customFormat="1" x14ac:dyDescent="0.2">
      <c r="A49" s="425">
        <v>41</v>
      </c>
      <c r="B49" s="154"/>
      <c r="C49" s="155"/>
      <c r="D49" s="146"/>
      <c r="E49" s="148"/>
      <c r="F49" s="508" t="str">
        <f t="shared" si="3"/>
        <v/>
      </c>
      <c r="G49" s="149"/>
      <c r="H49" s="179"/>
      <c r="I49" s="179"/>
      <c r="J49" s="131">
        <v>262</v>
      </c>
      <c r="K49" s="151"/>
      <c r="L49" s="152"/>
      <c r="M49" s="152"/>
      <c r="N49" s="152"/>
      <c r="O49" s="96" t="str">
        <f t="shared" si="5"/>
        <v/>
      </c>
      <c r="P49" s="134" t="str">
        <f t="shared" si="1"/>
        <v/>
      </c>
      <c r="Q49" s="271"/>
      <c r="R49" s="272"/>
      <c r="S49" s="272"/>
      <c r="T49" s="272"/>
      <c r="U49" s="135" t="str">
        <f t="shared" si="2"/>
        <v/>
      </c>
      <c r="V49" s="136" t="str">
        <f t="shared" si="4"/>
        <v/>
      </c>
    </row>
    <row r="50" spans="1:22" s="115" customFormat="1" x14ac:dyDescent="0.2">
      <c r="A50" s="425">
        <v>42</v>
      </c>
      <c r="B50" s="154"/>
      <c r="C50" s="155"/>
      <c r="D50" s="146"/>
      <c r="E50" s="148"/>
      <c r="F50" s="508" t="str">
        <f t="shared" si="3"/>
        <v/>
      </c>
      <c r="G50" s="149"/>
      <c r="H50" s="179"/>
      <c r="I50" s="179"/>
      <c r="J50" s="131">
        <v>262</v>
      </c>
      <c r="K50" s="151"/>
      <c r="L50" s="152"/>
      <c r="M50" s="152"/>
      <c r="N50" s="152"/>
      <c r="O50" s="96" t="str">
        <f t="shared" si="5"/>
        <v/>
      </c>
      <c r="P50" s="134" t="str">
        <f t="shared" si="1"/>
        <v/>
      </c>
      <c r="Q50" s="271"/>
      <c r="R50" s="272"/>
      <c r="S50" s="272"/>
      <c r="T50" s="272"/>
      <c r="U50" s="135" t="str">
        <f t="shared" si="2"/>
        <v/>
      </c>
      <c r="V50" s="136" t="str">
        <f t="shared" si="4"/>
        <v/>
      </c>
    </row>
    <row r="51" spans="1:22" s="115" customFormat="1" x14ac:dyDescent="0.2">
      <c r="A51" s="425">
        <v>43</v>
      </c>
      <c r="B51" s="154"/>
      <c r="C51" s="155"/>
      <c r="D51" s="146"/>
      <c r="E51" s="148"/>
      <c r="F51" s="508" t="str">
        <f t="shared" si="3"/>
        <v/>
      </c>
      <c r="G51" s="149"/>
      <c r="H51" s="179"/>
      <c r="I51" s="179"/>
      <c r="J51" s="131">
        <v>262</v>
      </c>
      <c r="K51" s="151"/>
      <c r="L51" s="152"/>
      <c r="M51" s="152"/>
      <c r="N51" s="152"/>
      <c r="O51" s="96" t="str">
        <f t="shared" si="5"/>
        <v/>
      </c>
      <c r="P51" s="134" t="str">
        <f t="shared" si="1"/>
        <v/>
      </c>
      <c r="Q51" s="271"/>
      <c r="R51" s="272"/>
      <c r="S51" s="272"/>
      <c r="T51" s="272"/>
      <c r="U51" s="135" t="str">
        <f t="shared" si="2"/>
        <v/>
      </c>
      <c r="V51" s="136" t="str">
        <f t="shared" si="4"/>
        <v/>
      </c>
    </row>
    <row r="52" spans="1:22" s="115" customFormat="1" x14ac:dyDescent="0.2">
      <c r="A52" s="425">
        <v>44</v>
      </c>
      <c r="B52" s="154"/>
      <c r="C52" s="155"/>
      <c r="D52" s="146"/>
      <c r="E52" s="148"/>
      <c r="F52" s="508" t="str">
        <f t="shared" si="3"/>
        <v/>
      </c>
      <c r="G52" s="149"/>
      <c r="H52" s="179"/>
      <c r="I52" s="179"/>
      <c r="J52" s="131">
        <v>262</v>
      </c>
      <c r="K52" s="151"/>
      <c r="L52" s="152"/>
      <c r="M52" s="152"/>
      <c r="N52" s="152"/>
      <c r="O52" s="96" t="str">
        <f t="shared" si="5"/>
        <v/>
      </c>
      <c r="P52" s="134" t="str">
        <f t="shared" si="1"/>
        <v/>
      </c>
      <c r="Q52" s="271"/>
      <c r="R52" s="272"/>
      <c r="S52" s="272"/>
      <c r="T52" s="272"/>
      <c r="U52" s="135" t="str">
        <f t="shared" si="2"/>
        <v/>
      </c>
      <c r="V52" s="136" t="str">
        <f t="shared" si="4"/>
        <v/>
      </c>
    </row>
    <row r="53" spans="1:22" s="115" customFormat="1" x14ac:dyDescent="0.2">
      <c r="A53" s="425">
        <v>45</v>
      </c>
      <c r="B53" s="154"/>
      <c r="C53" s="155"/>
      <c r="D53" s="146"/>
      <c r="E53" s="148"/>
      <c r="F53" s="508" t="str">
        <f t="shared" si="3"/>
        <v/>
      </c>
      <c r="G53" s="149"/>
      <c r="H53" s="179"/>
      <c r="I53" s="179"/>
      <c r="J53" s="131">
        <v>262</v>
      </c>
      <c r="K53" s="151"/>
      <c r="L53" s="152"/>
      <c r="M53" s="152"/>
      <c r="N53" s="152"/>
      <c r="O53" s="96" t="str">
        <f t="shared" si="5"/>
        <v/>
      </c>
      <c r="P53" s="134" t="str">
        <f t="shared" si="1"/>
        <v/>
      </c>
      <c r="Q53" s="271"/>
      <c r="R53" s="272"/>
      <c r="S53" s="272"/>
      <c r="T53" s="272"/>
      <c r="U53" s="135" t="str">
        <f t="shared" si="2"/>
        <v/>
      </c>
      <c r="V53" s="136" t="str">
        <f t="shared" si="4"/>
        <v/>
      </c>
    </row>
    <row r="54" spans="1:22" s="115" customFormat="1" x14ac:dyDescent="0.2">
      <c r="A54" s="425">
        <v>46</v>
      </c>
      <c r="B54" s="154"/>
      <c r="C54" s="155"/>
      <c r="D54" s="146"/>
      <c r="E54" s="148"/>
      <c r="F54" s="508" t="str">
        <f t="shared" si="3"/>
        <v/>
      </c>
      <c r="G54" s="149"/>
      <c r="H54" s="179"/>
      <c r="I54" s="179"/>
      <c r="J54" s="131">
        <v>262</v>
      </c>
      <c r="K54" s="151"/>
      <c r="L54" s="152"/>
      <c r="M54" s="152"/>
      <c r="N54" s="152"/>
      <c r="O54" s="96" t="str">
        <f t="shared" si="5"/>
        <v/>
      </c>
      <c r="P54" s="134" t="str">
        <f t="shared" si="1"/>
        <v/>
      </c>
      <c r="Q54" s="271"/>
      <c r="R54" s="272"/>
      <c r="S54" s="272"/>
      <c r="T54" s="272"/>
      <c r="U54" s="135" t="str">
        <f t="shared" si="2"/>
        <v/>
      </c>
      <c r="V54" s="136" t="str">
        <f t="shared" si="4"/>
        <v/>
      </c>
    </row>
    <row r="55" spans="1:22" s="115" customFormat="1" x14ac:dyDescent="0.2">
      <c r="A55" s="425">
        <v>47</v>
      </c>
      <c r="B55" s="154"/>
      <c r="C55" s="155"/>
      <c r="D55" s="146"/>
      <c r="E55" s="148"/>
      <c r="F55" s="508" t="str">
        <f t="shared" si="3"/>
        <v/>
      </c>
      <c r="G55" s="149"/>
      <c r="H55" s="179"/>
      <c r="I55" s="179"/>
      <c r="J55" s="131">
        <v>262</v>
      </c>
      <c r="K55" s="151"/>
      <c r="L55" s="152"/>
      <c r="M55" s="152"/>
      <c r="N55" s="152"/>
      <c r="O55" s="96" t="str">
        <f t="shared" si="5"/>
        <v/>
      </c>
      <c r="P55" s="134" t="str">
        <f t="shared" si="1"/>
        <v/>
      </c>
      <c r="Q55" s="271"/>
      <c r="R55" s="272"/>
      <c r="S55" s="272"/>
      <c r="T55" s="272"/>
      <c r="U55" s="135" t="str">
        <f t="shared" si="2"/>
        <v/>
      </c>
      <c r="V55" s="136" t="str">
        <f t="shared" si="4"/>
        <v/>
      </c>
    </row>
    <row r="56" spans="1:22" s="115" customFormat="1" x14ac:dyDescent="0.2">
      <c r="A56" s="425">
        <v>48</v>
      </c>
      <c r="B56" s="154"/>
      <c r="C56" s="155"/>
      <c r="D56" s="146"/>
      <c r="E56" s="148"/>
      <c r="F56" s="508" t="str">
        <f t="shared" si="3"/>
        <v/>
      </c>
      <c r="G56" s="149"/>
      <c r="H56" s="179"/>
      <c r="I56" s="179"/>
      <c r="J56" s="131">
        <v>262</v>
      </c>
      <c r="K56" s="151"/>
      <c r="L56" s="152"/>
      <c r="M56" s="152"/>
      <c r="N56" s="152"/>
      <c r="O56" s="96" t="str">
        <f t="shared" si="5"/>
        <v/>
      </c>
      <c r="P56" s="134" t="str">
        <f t="shared" si="1"/>
        <v/>
      </c>
      <c r="Q56" s="271"/>
      <c r="R56" s="272"/>
      <c r="S56" s="272"/>
      <c r="T56" s="272"/>
      <c r="U56" s="135" t="str">
        <f t="shared" si="2"/>
        <v/>
      </c>
      <c r="V56" s="136" t="str">
        <f t="shared" si="4"/>
        <v/>
      </c>
    </row>
    <row r="57" spans="1:22" s="115" customFormat="1" x14ac:dyDescent="0.2">
      <c r="A57" s="425">
        <v>49</v>
      </c>
      <c r="B57" s="154"/>
      <c r="C57" s="155"/>
      <c r="D57" s="146"/>
      <c r="E57" s="148"/>
      <c r="F57" s="508" t="str">
        <f t="shared" si="3"/>
        <v/>
      </c>
      <c r="G57" s="149"/>
      <c r="H57" s="179"/>
      <c r="I57" s="179"/>
      <c r="J57" s="131">
        <v>262</v>
      </c>
      <c r="K57" s="151"/>
      <c r="L57" s="152"/>
      <c r="M57" s="152"/>
      <c r="N57" s="152"/>
      <c r="O57" s="96" t="str">
        <f t="shared" si="5"/>
        <v/>
      </c>
      <c r="P57" s="134" t="str">
        <f t="shared" si="1"/>
        <v/>
      </c>
      <c r="Q57" s="271"/>
      <c r="R57" s="272"/>
      <c r="S57" s="272"/>
      <c r="T57" s="272"/>
      <c r="U57" s="135" t="str">
        <f t="shared" si="2"/>
        <v/>
      </c>
      <c r="V57" s="136" t="str">
        <f t="shared" si="4"/>
        <v/>
      </c>
    </row>
    <row r="58" spans="1:22" s="115" customFormat="1" x14ac:dyDescent="0.2">
      <c r="A58" s="425">
        <v>50</v>
      </c>
      <c r="B58" s="154"/>
      <c r="C58" s="155"/>
      <c r="D58" s="146"/>
      <c r="E58" s="148"/>
      <c r="F58" s="508" t="str">
        <f t="shared" si="3"/>
        <v/>
      </c>
      <c r="G58" s="149"/>
      <c r="H58" s="179"/>
      <c r="I58" s="179"/>
      <c r="J58" s="131">
        <v>262</v>
      </c>
      <c r="K58" s="151"/>
      <c r="L58" s="152"/>
      <c r="M58" s="152"/>
      <c r="N58" s="152"/>
      <c r="O58" s="96" t="str">
        <f t="shared" si="5"/>
        <v/>
      </c>
      <c r="P58" s="134" t="str">
        <f t="shared" si="1"/>
        <v/>
      </c>
      <c r="Q58" s="271"/>
      <c r="R58" s="272"/>
      <c r="S58" s="272"/>
      <c r="T58" s="272"/>
      <c r="U58" s="135" t="str">
        <f t="shared" si="2"/>
        <v/>
      </c>
      <c r="V58" s="136" t="str">
        <f t="shared" si="4"/>
        <v/>
      </c>
    </row>
    <row r="59" spans="1:22" s="115" customFormat="1" x14ac:dyDescent="0.2">
      <c r="A59" s="425">
        <v>51</v>
      </c>
      <c r="B59" s="154"/>
      <c r="C59" s="155"/>
      <c r="D59" s="146"/>
      <c r="E59" s="148"/>
      <c r="F59" s="508" t="str">
        <f t="shared" si="3"/>
        <v/>
      </c>
      <c r="G59" s="149"/>
      <c r="H59" s="179"/>
      <c r="I59" s="179"/>
      <c r="J59" s="131">
        <v>262</v>
      </c>
      <c r="K59" s="151"/>
      <c r="L59" s="152"/>
      <c r="M59" s="152"/>
      <c r="N59" s="152"/>
      <c r="O59" s="96" t="str">
        <f t="shared" si="5"/>
        <v/>
      </c>
      <c r="P59" s="134" t="str">
        <f t="shared" si="1"/>
        <v/>
      </c>
      <c r="Q59" s="271"/>
      <c r="R59" s="272"/>
      <c r="S59" s="272"/>
      <c r="T59" s="272"/>
      <c r="U59" s="135" t="str">
        <f t="shared" si="2"/>
        <v/>
      </c>
      <c r="V59" s="136" t="str">
        <f t="shared" si="4"/>
        <v/>
      </c>
    </row>
    <row r="60" spans="1:22" s="115" customFormat="1" x14ac:dyDescent="0.2">
      <c r="A60" s="425">
        <v>52</v>
      </c>
      <c r="B60" s="154"/>
      <c r="C60" s="155"/>
      <c r="D60" s="146"/>
      <c r="E60" s="148"/>
      <c r="F60" s="508" t="str">
        <f t="shared" si="3"/>
        <v/>
      </c>
      <c r="G60" s="149"/>
      <c r="H60" s="179"/>
      <c r="I60" s="179"/>
      <c r="J60" s="131">
        <v>262</v>
      </c>
      <c r="K60" s="151"/>
      <c r="L60" s="152"/>
      <c r="M60" s="152"/>
      <c r="N60" s="152"/>
      <c r="O60" s="96" t="str">
        <f t="shared" si="5"/>
        <v/>
      </c>
      <c r="P60" s="134" t="str">
        <f t="shared" si="1"/>
        <v/>
      </c>
      <c r="Q60" s="271"/>
      <c r="R60" s="272"/>
      <c r="S60" s="272"/>
      <c r="T60" s="272"/>
      <c r="U60" s="135" t="str">
        <f t="shared" si="2"/>
        <v/>
      </c>
      <c r="V60" s="136" t="str">
        <f t="shared" si="4"/>
        <v/>
      </c>
    </row>
    <row r="61" spans="1:22" s="115" customFormat="1" x14ac:dyDescent="0.2">
      <c r="A61" s="425">
        <v>53</v>
      </c>
      <c r="B61" s="154"/>
      <c r="C61" s="155"/>
      <c r="D61" s="146"/>
      <c r="E61" s="148"/>
      <c r="F61" s="508" t="str">
        <f t="shared" si="3"/>
        <v/>
      </c>
      <c r="G61" s="149"/>
      <c r="H61" s="179"/>
      <c r="I61" s="179"/>
      <c r="J61" s="131">
        <v>262</v>
      </c>
      <c r="K61" s="151"/>
      <c r="L61" s="152"/>
      <c r="M61" s="152"/>
      <c r="N61" s="152"/>
      <c r="O61" s="96" t="str">
        <f t="shared" si="5"/>
        <v/>
      </c>
      <c r="P61" s="134" t="str">
        <f t="shared" si="1"/>
        <v/>
      </c>
      <c r="Q61" s="271"/>
      <c r="R61" s="272"/>
      <c r="S61" s="272"/>
      <c r="T61" s="272"/>
      <c r="U61" s="135" t="str">
        <f t="shared" si="2"/>
        <v/>
      </c>
      <c r="V61" s="136" t="str">
        <f t="shared" si="4"/>
        <v/>
      </c>
    </row>
    <row r="62" spans="1:22" s="115" customFormat="1" x14ac:dyDescent="0.2">
      <c r="A62" s="425">
        <v>54</v>
      </c>
      <c r="B62" s="154"/>
      <c r="C62" s="155"/>
      <c r="D62" s="146"/>
      <c r="E62" s="148"/>
      <c r="F62" s="508" t="str">
        <f t="shared" si="3"/>
        <v/>
      </c>
      <c r="G62" s="149"/>
      <c r="H62" s="179"/>
      <c r="I62" s="179"/>
      <c r="J62" s="131">
        <v>262</v>
      </c>
      <c r="K62" s="151"/>
      <c r="L62" s="152"/>
      <c r="M62" s="152"/>
      <c r="N62" s="152"/>
      <c r="O62" s="96" t="str">
        <f t="shared" si="5"/>
        <v/>
      </c>
      <c r="P62" s="134" t="str">
        <f t="shared" si="1"/>
        <v/>
      </c>
      <c r="Q62" s="271"/>
      <c r="R62" s="272"/>
      <c r="S62" s="272"/>
      <c r="T62" s="272"/>
      <c r="U62" s="135" t="str">
        <f t="shared" si="2"/>
        <v/>
      </c>
      <c r="V62" s="136" t="str">
        <f t="shared" si="4"/>
        <v/>
      </c>
    </row>
    <row r="63" spans="1:22" s="115" customFormat="1" x14ac:dyDescent="0.2">
      <c r="A63" s="425">
        <v>55</v>
      </c>
      <c r="B63" s="154"/>
      <c r="C63" s="155"/>
      <c r="D63" s="146"/>
      <c r="E63" s="148"/>
      <c r="F63" s="508" t="str">
        <f t="shared" si="3"/>
        <v/>
      </c>
      <c r="G63" s="149"/>
      <c r="H63" s="179"/>
      <c r="I63" s="179"/>
      <c r="J63" s="131">
        <v>262</v>
      </c>
      <c r="K63" s="151"/>
      <c r="L63" s="152"/>
      <c r="M63" s="152"/>
      <c r="N63" s="152"/>
      <c r="O63" s="96" t="str">
        <f t="shared" si="5"/>
        <v/>
      </c>
      <c r="P63" s="134" t="str">
        <f t="shared" si="1"/>
        <v/>
      </c>
      <c r="Q63" s="271"/>
      <c r="R63" s="272"/>
      <c r="S63" s="272"/>
      <c r="T63" s="272"/>
      <c r="U63" s="135" t="str">
        <f t="shared" si="2"/>
        <v/>
      </c>
      <c r="V63" s="136" t="str">
        <f t="shared" si="4"/>
        <v/>
      </c>
    </row>
    <row r="64" spans="1:22" s="115" customFormat="1" x14ac:dyDescent="0.2">
      <c r="A64" s="425">
        <v>56</v>
      </c>
      <c r="B64" s="154"/>
      <c r="C64" s="155"/>
      <c r="D64" s="146"/>
      <c r="E64" s="148"/>
      <c r="F64" s="508" t="str">
        <f t="shared" si="3"/>
        <v/>
      </c>
      <c r="G64" s="149"/>
      <c r="H64" s="179"/>
      <c r="I64" s="179"/>
      <c r="J64" s="131">
        <v>262</v>
      </c>
      <c r="K64" s="151"/>
      <c r="L64" s="152"/>
      <c r="M64" s="152"/>
      <c r="N64" s="152"/>
      <c r="O64" s="96" t="str">
        <f t="shared" si="5"/>
        <v/>
      </c>
      <c r="P64" s="134" t="str">
        <f t="shared" si="1"/>
        <v/>
      </c>
      <c r="Q64" s="271"/>
      <c r="R64" s="272"/>
      <c r="S64" s="272"/>
      <c r="T64" s="272"/>
      <c r="U64" s="135" t="str">
        <f t="shared" si="2"/>
        <v/>
      </c>
      <c r="V64" s="136" t="str">
        <f t="shared" si="4"/>
        <v/>
      </c>
    </row>
    <row r="65" spans="1:24" s="115" customFormat="1" x14ac:dyDescent="0.2">
      <c r="A65" s="425">
        <v>57</v>
      </c>
      <c r="B65" s="154"/>
      <c r="C65" s="155"/>
      <c r="D65" s="146"/>
      <c r="E65" s="148"/>
      <c r="F65" s="508" t="str">
        <f t="shared" si="3"/>
        <v/>
      </c>
      <c r="G65" s="149"/>
      <c r="H65" s="179"/>
      <c r="I65" s="179"/>
      <c r="J65" s="131">
        <v>262</v>
      </c>
      <c r="K65" s="151"/>
      <c r="L65" s="152"/>
      <c r="M65" s="152"/>
      <c r="N65" s="152"/>
      <c r="O65" s="96" t="str">
        <f t="shared" si="5"/>
        <v/>
      </c>
      <c r="P65" s="134" t="str">
        <f t="shared" si="1"/>
        <v/>
      </c>
      <c r="Q65" s="271"/>
      <c r="R65" s="272"/>
      <c r="S65" s="272"/>
      <c r="T65" s="272"/>
      <c r="U65" s="135" t="str">
        <f t="shared" si="2"/>
        <v/>
      </c>
      <c r="V65" s="136" t="str">
        <f t="shared" si="4"/>
        <v/>
      </c>
    </row>
    <row r="66" spans="1:24" s="115" customFormat="1" x14ac:dyDescent="0.2">
      <c r="A66" s="425">
        <v>58</v>
      </c>
      <c r="B66" s="154"/>
      <c r="C66" s="155"/>
      <c r="D66" s="146"/>
      <c r="E66" s="148"/>
      <c r="F66" s="508" t="str">
        <f t="shared" si="3"/>
        <v/>
      </c>
      <c r="G66" s="149"/>
      <c r="H66" s="179"/>
      <c r="I66" s="179"/>
      <c r="J66" s="131">
        <v>262</v>
      </c>
      <c r="K66" s="151"/>
      <c r="L66" s="152"/>
      <c r="M66" s="152"/>
      <c r="N66" s="152"/>
      <c r="O66" s="96" t="str">
        <f t="shared" si="5"/>
        <v/>
      </c>
      <c r="P66" s="134" t="str">
        <f t="shared" si="1"/>
        <v/>
      </c>
      <c r="Q66" s="271"/>
      <c r="R66" s="272"/>
      <c r="S66" s="272"/>
      <c r="T66" s="272"/>
      <c r="U66" s="135" t="str">
        <f t="shared" si="2"/>
        <v/>
      </c>
      <c r="V66" s="136" t="str">
        <f t="shared" si="4"/>
        <v/>
      </c>
    </row>
    <row r="67" spans="1:24" s="115" customFormat="1" x14ac:dyDescent="0.2">
      <c r="A67" s="425">
        <v>59</v>
      </c>
      <c r="B67" s="154"/>
      <c r="C67" s="155"/>
      <c r="D67" s="146"/>
      <c r="E67" s="148"/>
      <c r="F67" s="508" t="str">
        <f t="shared" si="3"/>
        <v/>
      </c>
      <c r="G67" s="149"/>
      <c r="H67" s="179"/>
      <c r="I67" s="179"/>
      <c r="J67" s="131">
        <v>262</v>
      </c>
      <c r="K67" s="151"/>
      <c r="L67" s="152"/>
      <c r="M67" s="152"/>
      <c r="N67" s="152"/>
      <c r="O67" s="96" t="str">
        <f t="shared" si="5"/>
        <v/>
      </c>
      <c r="P67" s="134" t="str">
        <f t="shared" si="1"/>
        <v/>
      </c>
      <c r="Q67" s="271"/>
      <c r="R67" s="272"/>
      <c r="S67" s="272"/>
      <c r="T67" s="272"/>
      <c r="U67" s="135" t="str">
        <f t="shared" si="2"/>
        <v/>
      </c>
      <c r="V67" s="136" t="str">
        <f t="shared" si="4"/>
        <v/>
      </c>
    </row>
    <row r="68" spans="1:24" s="115" customFormat="1" x14ac:dyDescent="0.2">
      <c r="A68" s="425">
        <v>60</v>
      </c>
      <c r="B68" s="154"/>
      <c r="C68" s="155"/>
      <c r="D68" s="146"/>
      <c r="E68" s="148"/>
      <c r="F68" s="508" t="str">
        <f t="shared" si="3"/>
        <v/>
      </c>
      <c r="G68" s="149"/>
      <c r="H68" s="179"/>
      <c r="I68" s="179"/>
      <c r="J68" s="131">
        <v>262</v>
      </c>
      <c r="K68" s="151"/>
      <c r="L68" s="152"/>
      <c r="M68" s="152"/>
      <c r="N68" s="152"/>
      <c r="O68" s="96" t="str">
        <f t="shared" si="5"/>
        <v/>
      </c>
      <c r="P68" s="134" t="str">
        <f t="shared" si="1"/>
        <v/>
      </c>
      <c r="Q68" s="271"/>
      <c r="R68" s="272"/>
      <c r="S68" s="272"/>
      <c r="T68" s="272"/>
      <c r="U68" s="135" t="str">
        <f t="shared" si="2"/>
        <v/>
      </c>
      <c r="V68" s="136" t="str">
        <f t="shared" si="4"/>
        <v/>
      </c>
    </row>
    <row r="69" spans="1:24" s="115" customFormat="1" x14ac:dyDescent="0.2">
      <c r="A69" s="425">
        <v>61</v>
      </c>
      <c r="B69" s="154"/>
      <c r="C69" s="155"/>
      <c r="D69" s="146"/>
      <c r="E69" s="148"/>
      <c r="F69" s="508" t="str">
        <f t="shared" si="3"/>
        <v/>
      </c>
      <c r="G69" s="149"/>
      <c r="H69" s="179"/>
      <c r="I69" s="179"/>
      <c r="J69" s="131">
        <v>262</v>
      </c>
      <c r="K69" s="151"/>
      <c r="L69" s="152"/>
      <c r="M69" s="152"/>
      <c r="N69" s="152"/>
      <c r="O69" s="96" t="str">
        <f t="shared" si="5"/>
        <v/>
      </c>
      <c r="P69" s="134" t="str">
        <f t="shared" si="1"/>
        <v/>
      </c>
      <c r="Q69" s="271"/>
      <c r="R69" s="272"/>
      <c r="S69" s="272"/>
      <c r="T69" s="272"/>
      <c r="U69" s="135" t="str">
        <f t="shared" si="2"/>
        <v/>
      </c>
      <c r="V69" s="136" t="str">
        <f t="shared" si="4"/>
        <v/>
      </c>
    </row>
    <row r="70" spans="1:24" s="115" customFormat="1" x14ac:dyDescent="0.2">
      <c r="A70" s="425">
        <v>62</v>
      </c>
      <c r="B70" s="154"/>
      <c r="C70" s="155"/>
      <c r="D70" s="146"/>
      <c r="E70" s="148"/>
      <c r="F70" s="508" t="str">
        <f t="shared" si="3"/>
        <v/>
      </c>
      <c r="G70" s="149"/>
      <c r="H70" s="179"/>
      <c r="I70" s="179"/>
      <c r="J70" s="131">
        <v>262</v>
      </c>
      <c r="K70" s="151"/>
      <c r="L70" s="152"/>
      <c r="M70" s="152"/>
      <c r="N70" s="152"/>
      <c r="O70" s="96" t="str">
        <f t="shared" si="5"/>
        <v/>
      </c>
      <c r="P70" s="134" t="str">
        <f t="shared" si="1"/>
        <v/>
      </c>
      <c r="Q70" s="271"/>
      <c r="R70" s="272"/>
      <c r="S70" s="272"/>
      <c r="T70" s="272"/>
      <c r="U70" s="135" t="str">
        <f t="shared" si="2"/>
        <v/>
      </c>
      <c r="V70" s="136" t="str">
        <f t="shared" si="4"/>
        <v/>
      </c>
    </row>
    <row r="71" spans="1:24" s="115" customFormat="1" x14ac:dyDescent="0.2">
      <c r="A71" s="425">
        <v>63</v>
      </c>
      <c r="B71" s="154"/>
      <c r="C71" s="155"/>
      <c r="D71" s="146"/>
      <c r="E71" s="148"/>
      <c r="F71" s="508" t="str">
        <f t="shared" si="3"/>
        <v/>
      </c>
      <c r="G71" s="149"/>
      <c r="H71" s="179"/>
      <c r="I71" s="179"/>
      <c r="J71" s="131">
        <v>262</v>
      </c>
      <c r="K71" s="151"/>
      <c r="L71" s="152"/>
      <c r="M71" s="152"/>
      <c r="N71" s="152"/>
      <c r="O71" s="96" t="str">
        <f t="shared" si="5"/>
        <v/>
      </c>
      <c r="P71" s="134" t="str">
        <f t="shared" si="1"/>
        <v/>
      </c>
      <c r="Q71" s="271"/>
      <c r="R71" s="272"/>
      <c r="S71" s="272"/>
      <c r="T71" s="272"/>
      <c r="U71" s="135" t="str">
        <f t="shared" si="2"/>
        <v/>
      </c>
      <c r="V71" s="136" t="str">
        <f t="shared" si="4"/>
        <v/>
      </c>
    </row>
    <row r="72" spans="1:24" s="115" customFormat="1" x14ac:dyDescent="0.2">
      <c r="A72" s="425">
        <v>64</v>
      </c>
      <c r="B72" s="154"/>
      <c r="C72" s="155"/>
      <c r="D72" s="146"/>
      <c r="E72" s="148"/>
      <c r="F72" s="508" t="str">
        <f t="shared" si="3"/>
        <v/>
      </c>
      <c r="G72" s="149"/>
      <c r="H72" s="179"/>
      <c r="I72" s="179"/>
      <c r="J72" s="131">
        <v>262</v>
      </c>
      <c r="K72" s="151"/>
      <c r="L72" s="152"/>
      <c r="M72" s="152"/>
      <c r="N72" s="152"/>
      <c r="O72" s="96" t="str">
        <f t="shared" si="5"/>
        <v/>
      </c>
      <c r="P72" s="134" t="str">
        <f t="shared" si="1"/>
        <v/>
      </c>
      <c r="Q72" s="271"/>
      <c r="R72" s="272"/>
      <c r="S72" s="272"/>
      <c r="T72" s="272"/>
      <c r="U72" s="135" t="str">
        <f t="shared" si="2"/>
        <v/>
      </c>
      <c r="V72" s="136" t="str">
        <f t="shared" si="4"/>
        <v/>
      </c>
    </row>
    <row r="73" spans="1:24" s="115" customFormat="1" x14ac:dyDescent="0.2">
      <c r="A73" s="425">
        <v>65</v>
      </c>
      <c r="B73" s="154"/>
      <c r="C73" s="155"/>
      <c r="D73" s="146"/>
      <c r="E73" s="148"/>
      <c r="F73" s="508" t="str">
        <f t="shared" si="3"/>
        <v/>
      </c>
      <c r="G73" s="149"/>
      <c r="H73" s="179"/>
      <c r="I73" s="179"/>
      <c r="J73" s="131">
        <v>262</v>
      </c>
      <c r="K73" s="151"/>
      <c r="L73" s="152"/>
      <c r="M73" s="152"/>
      <c r="N73" s="152"/>
      <c r="O73" s="96" t="str">
        <f t="shared" si="5"/>
        <v/>
      </c>
      <c r="P73" s="134" t="str">
        <f t="shared" ref="P73:P83" si="6">IF(K73&gt;0,IF(G73="Ne treba raditi na predm.",O73,O73*(J73/(J73-K73))),O73)</f>
        <v/>
      </c>
      <c r="Q73" s="271"/>
      <c r="R73" s="272"/>
      <c r="S73" s="272"/>
      <c r="T73" s="272"/>
      <c r="U73" s="135" t="str">
        <f t="shared" ref="U73:U83" si="7">IF(Q73="","",R73/(Q73-S73))</f>
        <v/>
      </c>
      <c r="V73" s="136" t="str">
        <f t="shared" si="4"/>
        <v/>
      </c>
    </row>
    <row r="74" spans="1:24" s="115" customFormat="1" x14ac:dyDescent="0.2">
      <c r="A74" s="425"/>
      <c r="B74" s="154"/>
      <c r="C74" s="155"/>
      <c r="D74" s="146"/>
      <c r="E74" s="148"/>
      <c r="F74" s="508" t="str">
        <f t="shared" si="3"/>
        <v/>
      </c>
      <c r="G74" s="156"/>
      <c r="H74" s="179"/>
      <c r="I74" s="179"/>
      <c r="J74" s="131">
        <v>262</v>
      </c>
      <c r="K74" s="151"/>
      <c r="L74" s="152"/>
      <c r="M74" s="152"/>
      <c r="N74" s="152"/>
      <c r="O74" s="96" t="str">
        <f t="shared" si="5"/>
        <v/>
      </c>
      <c r="P74" s="134" t="str">
        <f t="shared" si="6"/>
        <v/>
      </c>
      <c r="Q74" s="271"/>
      <c r="R74" s="272"/>
      <c r="S74" s="272"/>
      <c r="T74" s="272"/>
      <c r="U74" s="135" t="str">
        <f t="shared" si="7"/>
        <v/>
      </c>
      <c r="V74" s="136" t="str">
        <f t="shared" si="4"/>
        <v/>
      </c>
      <c r="W74" s="97"/>
      <c r="X74" s="97"/>
    </row>
    <row r="75" spans="1:24" s="115" customFormat="1" x14ac:dyDescent="0.2">
      <c r="A75" s="425"/>
      <c r="B75" s="154"/>
      <c r="C75" s="155"/>
      <c r="D75" s="146"/>
      <c r="E75" s="148"/>
      <c r="F75" s="508" t="str">
        <f t="shared" ref="F75:F83" si="8">IF(E75="Sudija",1,IF(E75="Stručni saradnik",1,IF(E75="Član VSTV-a",2,"")))</f>
        <v/>
      </c>
      <c r="G75" s="156"/>
      <c r="H75" s="179"/>
      <c r="I75" s="179"/>
      <c r="J75" s="131">
        <v>262</v>
      </c>
      <c r="K75" s="151"/>
      <c r="L75" s="152"/>
      <c r="M75" s="152"/>
      <c r="N75" s="152"/>
      <c r="O75" s="96" t="str">
        <f t="shared" si="5"/>
        <v/>
      </c>
      <c r="P75" s="134" t="str">
        <f t="shared" si="6"/>
        <v/>
      </c>
      <c r="Q75" s="271"/>
      <c r="R75" s="272"/>
      <c r="S75" s="272"/>
      <c r="T75" s="272"/>
      <c r="U75" s="135" t="str">
        <f t="shared" si="7"/>
        <v/>
      </c>
      <c r="V75" s="136" t="str">
        <f t="shared" ref="V75:V83" si="9">IF(P75="","",IF(C75="Ne","",IF(G75="Ne treba raditi na predm.","",IF(P75&gt;1,40,IF(U75="",IF(P75&gt;0.9,35,IF(P75&gt;0.8,30,IF(P75&gt;0.7,20,IF(P75&gt;0.6,15,IF(P75&gt;0.5,10,0))))),IF(U75&gt;0.94,40,IF(U75&gt;0.9,35,IF(U75&gt;0.8,30,IF(U75&gt;0.7,20,IF(U75&gt;0.6,15,IF(U75&gt;0.5,10,0)))))))))))</f>
        <v/>
      </c>
      <c r="W75" s="97"/>
      <c r="X75" s="97"/>
    </row>
    <row r="76" spans="1:24" s="115" customFormat="1" x14ac:dyDescent="0.2">
      <c r="A76" s="425"/>
      <c r="B76" s="154"/>
      <c r="C76" s="155"/>
      <c r="D76" s="146"/>
      <c r="E76" s="148"/>
      <c r="F76" s="508" t="str">
        <f t="shared" si="8"/>
        <v/>
      </c>
      <c r="G76" s="156"/>
      <c r="H76" s="179"/>
      <c r="I76" s="179"/>
      <c r="J76" s="131">
        <v>262</v>
      </c>
      <c r="K76" s="151"/>
      <c r="L76" s="152"/>
      <c r="M76" s="152"/>
      <c r="N76" s="152"/>
      <c r="O76" s="96" t="str">
        <f t="shared" ref="O76" si="10">IF(G76="","",IF(G76="Ne treba raditi na predm.",1+SUM(L76:N76),(SUM(L76:N76)/G76)))</f>
        <v/>
      </c>
      <c r="P76" s="134" t="str">
        <f t="shared" si="6"/>
        <v/>
      </c>
      <c r="Q76" s="271"/>
      <c r="R76" s="272"/>
      <c r="S76" s="272"/>
      <c r="T76" s="272"/>
      <c r="U76" s="135" t="str">
        <f t="shared" si="7"/>
        <v/>
      </c>
      <c r="V76" s="136" t="str">
        <f t="shared" si="9"/>
        <v/>
      </c>
      <c r="W76" s="97"/>
      <c r="X76" s="97"/>
    </row>
    <row r="77" spans="1:24" s="115" customFormat="1" x14ac:dyDescent="0.2">
      <c r="A77" s="425"/>
      <c r="B77" s="154"/>
      <c r="C77" s="155"/>
      <c r="D77" s="146"/>
      <c r="E77" s="148"/>
      <c r="F77" s="508" t="str">
        <f t="shared" si="8"/>
        <v/>
      </c>
      <c r="G77" s="156"/>
      <c r="H77" s="179"/>
      <c r="I77" s="179"/>
      <c r="J77" s="131">
        <v>262</v>
      </c>
      <c r="K77" s="151"/>
      <c r="L77" s="152"/>
      <c r="M77" s="152"/>
      <c r="N77" s="152"/>
      <c r="O77" s="96" t="str">
        <f t="shared" ref="O77:O80" si="11">IF(G77="","",IF(G77="Ne treba raditi na predm.",1+SUM(L77:N77),(SUM(L77:N77)/G77)))</f>
        <v/>
      </c>
      <c r="P77" s="134" t="str">
        <f t="shared" si="6"/>
        <v/>
      </c>
      <c r="Q77" s="271"/>
      <c r="R77" s="272"/>
      <c r="S77" s="272"/>
      <c r="T77" s="272"/>
      <c r="U77" s="135" t="str">
        <f t="shared" ref="U77:U80" si="12">IF(Q77="","",R77/(Q77-S77))</f>
        <v/>
      </c>
      <c r="V77" s="136" t="str">
        <f t="shared" si="9"/>
        <v/>
      </c>
      <c r="W77" s="97"/>
      <c r="X77" s="97"/>
    </row>
    <row r="78" spans="1:24" s="115" customFormat="1" x14ac:dyDescent="0.2">
      <c r="A78" s="425"/>
      <c r="B78" s="154"/>
      <c r="C78" s="155"/>
      <c r="D78" s="146"/>
      <c r="E78" s="148"/>
      <c r="F78" s="508" t="str">
        <f t="shared" si="8"/>
        <v/>
      </c>
      <c r="G78" s="156"/>
      <c r="H78" s="179"/>
      <c r="I78" s="179"/>
      <c r="J78" s="131">
        <v>262</v>
      </c>
      <c r="K78" s="151"/>
      <c r="L78" s="152"/>
      <c r="M78" s="152"/>
      <c r="N78" s="152"/>
      <c r="O78" s="96" t="str">
        <f t="shared" si="11"/>
        <v/>
      </c>
      <c r="P78" s="134" t="str">
        <f t="shared" si="6"/>
        <v/>
      </c>
      <c r="Q78" s="271"/>
      <c r="R78" s="272"/>
      <c r="S78" s="272"/>
      <c r="T78" s="272"/>
      <c r="U78" s="135" t="str">
        <f t="shared" ref="U78" si="13">IF(Q78="","",R78/(Q78-S78))</f>
        <v/>
      </c>
      <c r="V78" s="136" t="str">
        <f t="shared" si="9"/>
        <v/>
      </c>
      <c r="W78" s="97"/>
      <c r="X78" s="97"/>
    </row>
    <row r="79" spans="1:24" s="115" customFormat="1" x14ac:dyDescent="0.2">
      <c r="A79" s="425"/>
      <c r="B79" s="154"/>
      <c r="C79" s="155"/>
      <c r="D79" s="146"/>
      <c r="E79" s="148"/>
      <c r="F79" s="508" t="str">
        <f t="shared" si="8"/>
        <v/>
      </c>
      <c r="G79" s="156"/>
      <c r="H79" s="179"/>
      <c r="I79" s="179"/>
      <c r="J79" s="131">
        <v>262</v>
      </c>
      <c r="K79" s="151"/>
      <c r="L79" s="152"/>
      <c r="M79" s="152"/>
      <c r="N79" s="152"/>
      <c r="O79" s="96" t="str">
        <f t="shared" si="11"/>
        <v/>
      </c>
      <c r="P79" s="134" t="str">
        <f t="shared" si="6"/>
        <v/>
      </c>
      <c r="Q79" s="271"/>
      <c r="R79" s="272"/>
      <c r="S79" s="272"/>
      <c r="T79" s="272"/>
      <c r="U79" s="135" t="str">
        <f t="shared" si="12"/>
        <v/>
      </c>
      <c r="V79" s="136" t="str">
        <f t="shared" si="9"/>
        <v/>
      </c>
      <c r="W79" s="97"/>
      <c r="X79" s="97"/>
    </row>
    <row r="80" spans="1:24" s="115" customFormat="1" x14ac:dyDescent="0.2">
      <c r="A80" s="425"/>
      <c r="B80" s="154"/>
      <c r="C80" s="155"/>
      <c r="D80" s="146"/>
      <c r="E80" s="148"/>
      <c r="F80" s="508" t="str">
        <f t="shared" si="8"/>
        <v/>
      </c>
      <c r="G80" s="156"/>
      <c r="H80" s="179"/>
      <c r="I80" s="179"/>
      <c r="J80" s="131">
        <v>262</v>
      </c>
      <c r="K80" s="151"/>
      <c r="L80" s="152"/>
      <c r="M80" s="152"/>
      <c r="N80" s="152"/>
      <c r="O80" s="96" t="str">
        <f t="shared" si="11"/>
        <v/>
      </c>
      <c r="P80" s="134" t="str">
        <f t="shared" si="6"/>
        <v/>
      </c>
      <c r="Q80" s="271"/>
      <c r="R80" s="272"/>
      <c r="S80" s="272"/>
      <c r="T80" s="272"/>
      <c r="U80" s="135" t="str">
        <f t="shared" si="12"/>
        <v/>
      </c>
      <c r="V80" s="136" t="str">
        <f t="shared" si="9"/>
        <v/>
      </c>
      <c r="W80" s="97"/>
      <c r="X80" s="97"/>
    </row>
    <row r="81" spans="1:24" s="115" customFormat="1" x14ac:dyDescent="0.2">
      <c r="A81" s="425"/>
      <c r="B81" s="154"/>
      <c r="C81" s="155"/>
      <c r="D81" s="146"/>
      <c r="E81" s="148"/>
      <c r="F81" s="508" t="str">
        <f t="shared" si="8"/>
        <v/>
      </c>
      <c r="G81" s="156"/>
      <c r="H81" s="179"/>
      <c r="I81" s="179"/>
      <c r="J81" s="131">
        <v>262</v>
      </c>
      <c r="K81" s="151"/>
      <c r="L81" s="152"/>
      <c r="M81" s="152"/>
      <c r="N81" s="152"/>
      <c r="O81" s="96" t="str">
        <f t="shared" ref="O81:O83" si="14">IF(G81="","",IF(G81="Ne treba raditi na predm.",1+SUM(L81:N81),(SUM(L81:N81)/G81)))</f>
        <v/>
      </c>
      <c r="P81" s="134" t="str">
        <f t="shared" si="6"/>
        <v/>
      </c>
      <c r="Q81" s="271"/>
      <c r="R81" s="272"/>
      <c r="S81" s="272"/>
      <c r="T81" s="272"/>
      <c r="U81" s="135" t="str">
        <f>IF(Q81="","",R81/(Q81-S81))</f>
        <v/>
      </c>
      <c r="V81" s="136" t="str">
        <f t="shared" si="9"/>
        <v/>
      </c>
      <c r="W81" s="97"/>
      <c r="X81" s="97"/>
    </row>
    <row r="82" spans="1:24" s="115" customFormat="1" x14ac:dyDescent="0.2">
      <c r="A82" s="425"/>
      <c r="B82" s="154"/>
      <c r="C82" s="155"/>
      <c r="D82" s="146"/>
      <c r="E82" s="148"/>
      <c r="F82" s="508" t="str">
        <f t="shared" si="8"/>
        <v/>
      </c>
      <c r="G82" s="156"/>
      <c r="H82" s="179"/>
      <c r="I82" s="179"/>
      <c r="J82" s="131">
        <v>262</v>
      </c>
      <c r="K82" s="151"/>
      <c r="L82" s="152"/>
      <c r="M82" s="152"/>
      <c r="N82" s="152"/>
      <c r="O82" s="96" t="str">
        <f t="shared" si="14"/>
        <v/>
      </c>
      <c r="P82" s="134" t="str">
        <f t="shared" si="6"/>
        <v/>
      </c>
      <c r="Q82" s="271"/>
      <c r="R82" s="272"/>
      <c r="S82" s="272"/>
      <c r="T82" s="272"/>
      <c r="U82" s="135" t="str">
        <f t="shared" si="7"/>
        <v/>
      </c>
      <c r="V82" s="136" t="str">
        <f t="shared" si="9"/>
        <v/>
      </c>
      <c r="W82" s="97"/>
      <c r="X82" s="97"/>
    </row>
    <row r="83" spans="1:24" s="115" customFormat="1" ht="15.75" thickBot="1" x14ac:dyDescent="0.25">
      <c r="A83" s="426"/>
      <c r="B83" s="427"/>
      <c r="C83" s="428"/>
      <c r="D83" s="429"/>
      <c r="E83" s="511"/>
      <c r="F83" s="508" t="str">
        <f t="shared" si="8"/>
        <v/>
      </c>
      <c r="G83" s="430"/>
      <c r="H83" s="431"/>
      <c r="I83" s="431"/>
      <c r="J83" s="428">
        <v>262</v>
      </c>
      <c r="K83" s="432"/>
      <c r="L83" s="433"/>
      <c r="M83" s="433"/>
      <c r="N83" s="433"/>
      <c r="O83" s="434" t="str">
        <f t="shared" si="14"/>
        <v/>
      </c>
      <c r="P83" s="134" t="str">
        <f t="shared" si="6"/>
        <v/>
      </c>
      <c r="Q83" s="435"/>
      <c r="R83" s="436"/>
      <c r="S83" s="436"/>
      <c r="T83" s="436"/>
      <c r="U83" s="437" t="str">
        <f t="shared" si="7"/>
        <v/>
      </c>
      <c r="V83" s="505" t="str">
        <f t="shared" si="9"/>
        <v/>
      </c>
      <c r="W83" s="97"/>
      <c r="X83" s="97"/>
    </row>
    <row r="84" spans="1:24" s="278" customFormat="1" x14ac:dyDescent="0.25">
      <c r="A84" s="191"/>
      <c r="B84" s="192"/>
      <c r="C84" s="292"/>
      <c r="D84" s="192"/>
      <c r="E84" s="192"/>
      <c r="F84" s="193"/>
      <c r="G84" s="293"/>
      <c r="H84" s="294"/>
      <c r="I84" s="294"/>
      <c r="J84" s="295"/>
      <c r="K84" s="191"/>
      <c r="L84" s="194"/>
      <c r="M84" s="194"/>
      <c r="N84" s="194"/>
      <c r="O84" s="195" t="s">
        <v>100</v>
      </c>
      <c r="P84" s="438" t="str">
        <f>IF(P8="",IF(P9="","",AVERAGEIF(P8:P83,"&gt;0,2")),AVERAGEIF(P8:P83,"&gt;0,2"))</f>
        <v/>
      </c>
      <c r="Q84" s="277">
        <f>SUM(Q8:Q83)</f>
        <v>0</v>
      </c>
      <c r="R84" s="277">
        <f>SUM(R8:R83)</f>
        <v>0</v>
      </c>
      <c r="S84" s="277">
        <f>SUM(S8:S83)</f>
        <v>0</v>
      </c>
      <c r="T84" s="277">
        <f>SUM(T8:T83)</f>
        <v>0</v>
      </c>
      <c r="U84" s="341" t="str">
        <f>IF(Q84=0,"",R84/(Q84-S84))</f>
        <v/>
      </c>
      <c r="V84" s="342"/>
    </row>
    <row r="85" spans="1:24" s="278" customFormat="1" ht="15.75" thickBot="1" x14ac:dyDescent="0.3">
      <c r="A85" s="191"/>
      <c r="B85" s="192"/>
      <c r="C85" s="292"/>
      <c r="D85" s="192"/>
      <c r="E85" s="192"/>
      <c r="F85" s="193"/>
      <c r="G85" s="293"/>
      <c r="H85" s="294"/>
      <c r="I85" s="294"/>
      <c r="J85" s="295"/>
      <c r="K85" s="191"/>
      <c r="L85" s="194"/>
      <c r="M85" s="194"/>
      <c r="N85" s="194"/>
      <c r="O85" s="279" t="s">
        <v>218</v>
      </c>
      <c r="P85" s="439" t="str">
        <f>IF(P84="","",IF(P84&gt;1,20,IF(P84&gt;0.9,18,IF(P84&gt;0.8,16,IF(P84&gt;0.7,12,IF(P84&gt;0.6,8,IF(P84&gt;0.5,4,0)))))))</f>
        <v/>
      </c>
      <c r="Q85" s="277"/>
      <c r="R85" s="277"/>
      <c r="S85" s="277"/>
      <c r="T85" s="277"/>
      <c r="U85" s="341"/>
      <c r="V85" s="342"/>
    </row>
    <row r="86" spans="1:24" s="278" customFormat="1" x14ac:dyDescent="0.25">
      <c r="A86" s="191"/>
      <c r="B86" s="192"/>
      <c r="C86" s="292"/>
      <c r="D86" s="192"/>
      <c r="E86" s="192"/>
      <c r="F86" s="193"/>
      <c r="G86" s="293"/>
      <c r="H86" s="294"/>
      <c r="I86" s="294"/>
      <c r="J86" s="295"/>
      <c r="K86" s="191"/>
      <c r="L86" s="194"/>
      <c r="M86" s="194"/>
      <c r="N86" s="194"/>
      <c r="O86" s="279"/>
      <c r="P86" s="196"/>
      <c r="Q86" s="277"/>
      <c r="R86" s="277"/>
      <c r="S86" s="277"/>
      <c r="T86" s="277"/>
      <c r="U86" s="341"/>
      <c r="V86" s="342"/>
    </row>
    <row r="87" spans="1:24" s="278" customFormat="1" x14ac:dyDescent="0.25">
      <c r="A87" s="191"/>
      <c r="B87" s="473" t="s">
        <v>206</v>
      </c>
      <c r="C87" s="474"/>
      <c r="D87" s="475"/>
      <c r="E87" s="475"/>
      <c r="F87" s="476"/>
      <c r="G87" s="477"/>
      <c r="H87" s="294"/>
      <c r="I87" s="294"/>
      <c r="J87" s="295"/>
      <c r="K87" s="191"/>
      <c r="L87" s="194"/>
      <c r="M87" s="194"/>
      <c r="N87" s="194"/>
      <c r="O87" s="279"/>
      <c r="P87" s="196"/>
      <c r="Q87" s="277"/>
      <c r="R87" s="277"/>
      <c r="S87" s="277"/>
      <c r="T87" s="277"/>
      <c r="U87" s="341"/>
      <c r="V87" s="342"/>
    </row>
    <row r="88" spans="1:24" s="278" customFormat="1" x14ac:dyDescent="0.25">
      <c r="A88" s="191"/>
      <c r="B88" s="478" t="s">
        <v>205</v>
      </c>
      <c r="C88" s="572" t="s">
        <v>207</v>
      </c>
      <c r="D88" s="573"/>
      <c r="E88" s="574"/>
      <c r="F88" s="479"/>
      <c r="G88" s="480">
        <v>0.97</v>
      </c>
      <c r="H88" s="294"/>
      <c r="I88" s="294"/>
      <c r="J88" s="295"/>
      <c r="K88" s="191"/>
      <c r="L88" s="194"/>
      <c r="M88" s="194"/>
      <c r="N88" s="194"/>
      <c r="O88" s="279"/>
      <c r="P88" s="196"/>
      <c r="Q88" s="277"/>
      <c r="R88" s="277"/>
      <c r="S88" s="277"/>
      <c r="T88" s="277"/>
      <c r="U88" s="341"/>
      <c r="V88" s="342"/>
    </row>
    <row r="89" spans="1:24" s="278" customFormat="1" x14ac:dyDescent="0.25">
      <c r="A89" s="191"/>
      <c r="B89" s="482"/>
      <c r="C89" s="569"/>
      <c r="D89" s="570"/>
      <c r="E89" s="571"/>
      <c r="F89" s="481"/>
      <c r="G89" s="483"/>
      <c r="H89" s="294"/>
      <c r="I89" s="294"/>
      <c r="J89" s="295"/>
      <c r="K89" s="191"/>
      <c r="L89" s="194"/>
      <c r="M89" s="194"/>
      <c r="N89" s="194"/>
      <c r="O89" s="279"/>
      <c r="P89" s="196"/>
      <c r="Q89" s="277"/>
      <c r="R89" s="277"/>
      <c r="S89" s="277"/>
      <c r="T89" s="277"/>
      <c r="U89" s="341"/>
      <c r="V89" s="342"/>
    </row>
    <row r="90" spans="1:24" s="278" customFormat="1" x14ac:dyDescent="0.25">
      <c r="A90" s="191"/>
      <c r="B90" s="482"/>
      <c r="C90" s="569"/>
      <c r="D90" s="570"/>
      <c r="E90" s="571"/>
      <c r="F90" s="481"/>
      <c r="G90" s="483"/>
      <c r="H90" s="294"/>
      <c r="I90" s="294"/>
      <c r="J90" s="295"/>
      <c r="K90" s="191"/>
      <c r="L90" s="194"/>
      <c r="M90" s="194"/>
      <c r="N90" s="194"/>
      <c r="O90" s="279"/>
      <c r="P90" s="196"/>
      <c r="Q90" s="277"/>
      <c r="R90" s="277"/>
      <c r="S90" s="277"/>
      <c r="T90" s="277"/>
      <c r="U90" s="341"/>
      <c r="V90" s="342"/>
    </row>
    <row r="91" spans="1:24" s="278" customFormat="1" x14ac:dyDescent="0.25">
      <c r="A91" s="191"/>
      <c r="B91" s="482"/>
      <c r="C91" s="569"/>
      <c r="D91" s="570"/>
      <c r="E91" s="571"/>
      <c r="F91" s="481"/>
      <c r="G91" s="483"/>
      <c r="H91" s="294"/>
      <c r="I91" s="294"/>
      <c r="J91" s="295"/>
      <c r="K91" s="191"/>
      <c r="L91" s="194"/>
      <c r="M91" s="194"/>
      <c r="N91" s="194"/>
      <c r="O91" s="279"/>
      <c r="P91" s="196"/>
      <c r="Q91" s="277"/>
      <c r="R91" s="277"/>
      <c r="S91" s="277"/>
      <c r="T91" s="277"/>
      <c r="U91" s="341"/>
      <c r="V91" s="342"/>
    </row>
    <row r="92" spans="1:24" s="278" customFormat="1" x14ac:dyDescent="0.25">
      <c r="A92" s="191"/>
      <c r="B92" s="482"/>
      <c r="C92" s="569"/>
      <c r="D92" s="570"/>
      <c r="E92" s="571"/>
      <c r="F92" s="481"/>
      <c r="G92" s="483"/>
      <c r="H92" s="294"/>
      <c r="I92" s="294"/>
      <c r="J92" s="295"/>
      <c r="K92" s="191"/>
      <c r="L92" s="194"/>
      <c r="M92" s="194"/>
      <c r="N92" s="194"/>
      <c r="O92" s="279"/>
      <c r="P92" s="196"/>
      <c r="Q92" s="277"/>
      <c r="R92" s="277"/>
      <c r="S92" s="277"/>
      <c r="T92" s="277"/>
      <c r="U92" s="341"/>
      <c r="V92" s="342"/>
    </row>
    <row r="93" spans="1:24" s="278" customFormat="1" x14ac:dyDescent="0.25">
      <c r="A93" s="191"/>
      <c r="B93" s="482"/>
      <c r="C93" s="569"/>
      <c r="D93" s="570"/>
      <c r="E93" s="571"/>
      <c r="F93" s="481"/>
      <c r="G93" s="483"/>
      <c r="H93" s="294"/>
      <c r="I93" s="294"/>
      <c r="J93" s="295"/>
      <c r="K93" s="191"/>
      <c r="L93" s="194"/>
      <c r="M93" s="194"/>
      <c r="N93" s="194"/>
      <c r="O93" s="279"/>
      <c r="P93" s="196"/>
      <c r="Q93" s="277"/>
      <c r="R93" s="277"/>
      <c r="S93" s="277"/>
      <c r="T93" s="277"/>
      <c r="U93" s="341"/>
      <c r="V93" s="342"/>
    </row>
    <row r="94" spans="1:24" s="278" customFormat="1" x14ac:dyDescent="0.25">
      <c r="A94" s="191"/>
      <c r="B94" s="482"/>
      <c r="C94" s="569"/>
      <c r="D94" s="570"/>
      <c r="E94" s="571"/>
      <c r="F94" s="481"/>
      <c r="G94" s="483"/>
      <c r="H94" s="294"/>
      <c r="I94" s="294"/>
      <c r="J94" s="295"/>
      <c r="K94" s="191"/>
      <c r="L94" s="194"/>
      <c r="M94" s="194"/>
      <c r="N94" s="194"/>
      <c r="O94" s="279"/>
      <c r="P94" s="196"/>
      <c r="Q94" s="277"/>
      <c r="R94" s="277"/>
      <c r="S94" s="277"/>
      <c r="T94" s="277"/>
      <c r="U94" s="341"/>
      <c r="V94" s="342"/>
    </row>
    <row r="95" spans="1:24" s="278" customFormat="1" x14ac:dyDescent="0.25">
      <c r="A95" s="191"/>
      <c r="B95" s="482"/>
      <c r="C95" s="569"/>
      <c r="D95" s="570"/>
      <c r="E95" s="571"/>
      <c r="F95" s="481"/>
      <c r="G95" s="483"/>
      <c r="H95" s="294"/>
      <c r="I95" s="294"/>
      <c r="J95" s="295"/>
      <c r="K95" s="191"/>
      <c r="L95" s="194"/>
      <c r="M95" s="194"/>
      <c r="N95" s="194"/>
      <c r="O95" s="279"/>
      <c r="P95" s="196"/>
      <c r="Q95" s="277"/>
      <c r="R95" s="277"/>
      <c r="S95" s="277"/>
      <c r="T95" s="277"/>
      <c r="U95" s="341"/>
      <c r="V95" s="342"/>
    </row>
    <row r="96" spans="1:24" s="278" customFormat="1" x14ac:dyDescent="0.25">
      <c r="A96" s="191"/>
      <c r="B96" s="482"/>
      <c r="C96" s="569"/>
      <c r="D96" s="570"/>
      <c r="E96" s="571"/>
      <c r="F96" s="481"/>
      <c r="G96" s="483"/>
      <c r="H96" s="294"/>
      <c r="I96" s="294"/>
      <c r="J96" s="295"/>
      <c r="K96" s="191"/>
      <c r="L96" s="194"/>
      <c r="M96" s="194"/>
      <c r="N96" s="194"/>
      <c r="O96" s="279"/>
      <c r="P96" s="196"/>
      <c r="Q96" s="277"/>
      <c r="R96" s="277"/>
      <c r="S96" s="277"/>
      <c r="T96" s="277"/>
      <c r="U96" s="341"/>
      <c r="V96" s="342"/>
    </row>
    <row r="97" spans="1:32" s="278" customFormat="1" x14ac:dyDescent="0.25">
      <c r="A97" s="191"/>
      <c r="B97" s="482"/>
      <c r="C97" s="569"/>
      <c r="D97" s="570"/>
      <c r="E97" s="571"/>
      <c r="F97" s="481"/>
      <c r="G97" s="483"/>
      <c r="H97" s="294"/>
      <c r="I97" s="294"/>
      <c r="J97" s="295"/>
      <c r="K97" s="191"/>
      <c r="L97" s="194"/>
      <c r="M97" s="194"/>
      <c r="N97" s="194"/>
      <c r="O97" s="279"/>
      <c r="P97" s="196"/>
      <c r="Q97" s="277"/>
      <c r="R97" s="277"/>
      <c r="S97" s="277"/>
      <c r="T97" s="277"/>
      <c r="U97" s="341"/>
      <c r="V97" s="342"/>
    </row>
    <row r="98" spans="1:32" s="278" customFormat="1" x14ac:dyDescent="0.25">
      <c r="A98" s="191"/>
      <c r="B98" s="482"/>
      <c r="C98" s="569"/>
      <c r="D98" s="570"/>
      <c r="E98" s="571"/>
      <c r="F98" s="481"/>
      <c r="G98" s="483"/>
      <c r="H98" s="294"/>
      <c r="I98" s="294"/>
      <c r="J98" s="295"/>
      <c r="K98" s="191"/>
      <c r="L98" s="194"/>
      <c r="M98" s="194"/>
      <c r="N98" s="194"/>
      <c r="O98" s="279"/>
      <c r="P98" s="196"/>
      <c r="Q98" s="277"/>
      <c r="R98" s="277"/>
      <c r="S98" s="277"/>
      <c r="T98" s="277"/>
      <c r="U98" s="341"/>
      <c r="V98" s="342"/>
    </row>
    <row r="99" spans="1:32" s="278" customFormat="1" ht="15.75" thickBot="1" x14ac:dyDescent="0.3">
      <c r="A99" s="191"/>
      <c r="B99" s="192"/>
      <c r="C99" s="292"/>
      <c r="D99" s="192"/>
      <c r="E99" s="192"/>
      <c r="F99" s="193"/>
      <c r="G99" s="293"/>
      <c r="H99" s="294"/>
      <c r="I99" s="294"/>
      <c r="J99" s="295"/>
      <c r="K99" s="191"/>
      <c r="L99" s="194"/>
      <c r="M99" s="194"/>
      <c r="N99" s="194"/>
      <c r="O99" s="279"/>
      <c r="P99" s="196"/>
      <c r="Q99" s="277"/>
      <c r="R99" s="277"/>
      <c r="S99" s="277"/>
      <c r="T99" s="277"/>
      <c r="U99" s="341"/>
      <c r="V99" s="342"/>
    </row>
    <row r="100" spans="1:32" s="278" customFormat="1" x14ac:dyDescent="0.2">
      <c r="A100" s="440"/>
      <c r="B100" s="441"/>
      <c r="C100" s="442"/>
      <c r="D100" s="441"/>
      <c r="E100" s="441"/>
      <c r="F100" s="443"/>
      <c r="G100" s="444"/>
      <c r="H100" s="445"/>
      <c r="I100" s="445"/>
      <c r="J100" s="446"/>
      <c r="K100" s="447"/>
      <c r="L100" s="448"/>
      <c r="M100" s="448"/>
      <c r="N100" s="448"/>
      <c r="O100" s="449"/>
      <c r="P100" s="450"/>
      <c r="Q100" s="560" t="s">
        <v>105</v>
      </c>
      <c r="R100" s="560"/>
      <c r="S100" s="560"/>
      <c r="T100" s="560"/>
      <c r="U100" s="561"/>
      <c r="V100" s="342"/>
    </row>
    <row r="101" spans="1:32" s="278" customFormat="1" ht="123.75" customHeight="1" x14ac:dyDescent="0.2">
      <c r="A101" s="567" t="s">
        <v>229</v>
      </c>
      <c r="B101" s="568"/>
      <c r="C101" s="568"/>
      <c r="D101" s="568"/>
      <c r="E101" s="568"/>
      <c r="F101" s="568"/>
      <c r="G101" s="568"/>
      <c r="H101" s="568"/>
      <c r="I101" s="568"/>
      <c r="J101" s="568"/>
      <c r="K101" s="568"/>
      <c r="L101" s="568"/>
      <c r="M101" s="568"/>
      <c r="N101" s="568"/>
      <c r="O101" s="568"/>
      <c r="P101" s="196"/>
      <c r="Q101" s="417" t="s">
        <v>106</v>
      </c>
      <c r="R101" s="417" t="s">
        <v>107</v>
      </c>
      <c r="S101" s="417" t="s">
        <v>108</v>
      </c>
      <c r="T101" s="417" t="s">
        <v>109</v>
      </c>
      <c r="U101" s="451" t="s">
        <v>110</v>
      </c>
      <c r="V101" s="342"/>
    </row>
    <row r="102" spans="1:32" s="278" customFormat="1" x14ac:dyDescent="0.2">
      <c r="A102" s="452"/>
      <c r="B102" s="192"/>
      <c r="C102" s="292"/>
      <c r="D102" s="192"/>
      <c r="E102" s="192"/>
      <c r="F102" s="193"/>
      <c r="G102" s="293"/>
      <c r="H102" s="294"/>
      <c r="I102" s="294"/>
      <c r="J102" s="295"/>
      <c r="K102" s="191"/>
      <c r="L102" s="194"/>
      <c r="M102" s="194"/>
      <c r="N102" s="194"/>
      <c r="O102" s="279"/>
      <c r="P102" s="196"/>
      <c r="Q102" s="272"/>
      <c r="R102" s="272"/>
      <c r="S102" s="272"/>
      <c r="T102" s="272"/>
      <c r="U102" s="135" t="str">
        <f>IF(Q102="","",R102/(Q102-S102))</f>
        <v/>
      </c>
      <c r="V102" s="342"/>
    </row>
    <row r="103" spans="1:32" s="278" customFormat="1" ht="15.75" thickBot="1" x14ac:dyDescent="0.3">
      <c r="A103" s="453"/>
      <c r="B103" s="454"/>
      <c r="C103" s="455"/>
      <c r="D103" s="454"/>
      <c r="E103" s="454"/>
      <c r="F103" s="456"/>
      <c r="G103" s="457"/>
      <c r="H103" s="458"/>
      <c r="I103" s="458"/>
      <c r="J103" s="459"/>
      <c r="K103" s="460"/>
      <c r="L103" s="461"/>
      <c r="M103" s="461"/>
      <c r="N103" s="461"/>
      <c r="O103" s="462"/>
      <c r="P103" s="463"/>
      <c r="Q103" s="464"/>
      <c r="R103" s="464"/>
      <c r="S103" s="464"/>
      <c r="T103" s="462" t="s">
        <v>219</v>
      </c>
      <c r="U103" s="465" t="str">
        <f>IF(U102="","",IF(U102&gt;0.94,20,IF(U102&gt;0.9,18,IF(U102&gt;0.8,16,IF(U102&gt;0.7,12,IF(U102&gt;0.6,8,IF(U102&gt;0.5,4,0)))))))</f>
        <v/>
      </c>
      <c r="V103" s="342"/>
    </row>
    <row r="104" spans="1:32" s="278" customFormat="1" x14ac:dyDescent="0.2">
      <c r="A104" s="191"/>
      <c r="B104" s="192"/>
      <c r="C104" s="292"/>
      <c r="D104" s="192"/>
      <c r="E104" s="192"/>
      <c r="F104" s="193"/>
      <c r="G104" s="293"/>
      <c r="H104" s="294"/>
      <c r="I104" s="294"/>
      <c r="J104" s="295"/>
      <c r="K104" s="191"/>
      <c r="L104" s="194"/>
      <c r="M104" s="194"/>
      <c r="N104" s="194"/>
      <c r="P104" s="279"/>
      <c r="Q104" s="171"/>
      <c r="R104" s="171"/>
      <c r="S104" s="171"/>
      <c r="T104" s="171"/>
      <c r="AF104" s="340"/>
    </row>
    <row r="105" spans="1:32" s="278" customFormat="1" ht="15.75" thickBot="1" x14ac:dyDescent="0.25">
      <c r="A105" s="191"/>
      <c r="B105" s="192"/>
      <c r="C105" s="292"/>
      <c r="D105" s="192"/>
      <c r="E105" s="192"/>
      <c r="F105" s="193"/>
      <c r="G105" s="293"/>
      <c r="H105" s="294"/>
      <c r="I105" s="294"/>
      <c r="J105" s="295"/>
      <c r="K105" s="191"/>
      <c r="L105" s="194"/>
      <c r="M105" s="194"/>
      <c r="N105" s="194"/>
      <c r="P105" s="279"/>
      <c r="Q105" s="171"/>
      <c r="R105" s="171"/>
      <c r="S105" s="171"/>
      <c r="T105" s="171"/>
      <c r="AF105" s="340"/>
    </row>
    <row r="106" spans="1:32" s="115" customFormat="1" ht="41.25" customHeight="1" x14ac:dyDescent="0.25">
      <c r="A106" s="562" t="s">
        <v>224</v>
      </c>
      <c r="B106" s="563"/>
      <c r="C106" s="563"/>
      <c r="D106" s="563"/>
      <c r="E106" s="563"/>
      <c r="F106" s="563"/>
      <c r="G106" s="563"/>
      <c r="H106" s="563"/>
      <c r="I106" s="563"/>
      <c r="J106" s="563"/>
      <c r="K106" s="563"/>
      <c r="L106" s="563"/>
      <c r="M106" s="563"/>
      <c r="N106" s="563"/>
      <c r="O106" s="563"/>
      <c r="P106" s="563"/>
      <c r="Q106" s="563"/>
      <c r="R106" s="563"/>
      <c r="S106" s="563"/>
      <c r="T106" s="563"/>
      <c r="U106" s="563"/>
      <c r="V106" s="564"/>
      <c r="W106" s="97"/>
      <c r="X106" s="97"/>
    </row>
    <row r="107" spans="1:32" s="115" customFormat="1" ht="30" customHeight="1" x14ac:dyDescent="0.2">
      <c r="A107" s="466" t="s">
        <v>101</v>
      </c>
      <c r="B107" s="181"/>
      <c r="C107" s="182"/>
      <c r="D107" s="183"/>
      <c r="E107" s="182"/>
      <c r="F107" s="182"/>
      <c r="G107" s="184"/>
      <c r="H107" s="185"/>
      <c r="I107" s="185"/>
      <c r="J107" s="181"/>
      <c r="K107" s="385"/>
      <c r="L107" s="388"/>
      <c r="M107" s="388"/>
      <c r="N107" s="388"/>
      <c r="O107" s="386" t="s">
        <v>170</v>
      </c>
      <c r="P107" s="387">
        <f>P108+P109</f>
        <v>0</v>
      </c>
      <c r="Q107" s="384"/>
      <c r="R107" s="184"/>
      <c r="S107" s="184"/>
      <c r="T107" s="184"/>
      <c r="U107" s="184"/>
      <c r="V107" s="186"/>
      <c r="W107" s="97"/>
      <c r="X107" s="97"/>
    </row>
    <row r="108" spans="1:32" s="115" customFormat="1" x14ac:dyDescent="0.2">
      <c r="A108" s="558" t="s">
        <v>102</v>
      </c>
      <c r="B108" s="559"/>
      <c r="C108" s="157"/>
      <c r="D108" s="158"/>
      <c r="E108" s="119" t="s">
        <v>98</v>
      </c>
      <c r="F108" s="159"/>
      <c r="G108" s="130"/>
      <c r="H108" s="179"/>
      <c r="I108" s="179"/>
      <c r="J108" s="187"/>
      <c r="K108" s="160"/>
      <c r="L108" s="161"/>
      <c r="M108" s="161"/>
      <c r="N108" s="161"/>
      <c r="O108" s="96">
        <f>IF(G108="",0,IF(G108="Ne treba raditi na predm.",1+SUM(L108:N108),(SUM(L108:N108)/G108)))</f>
        <v>0</v>
      </c>
      <c r="P108" s="134">
        <f t="shared" ref="P108:P109" si="15">IF(K108&gt;0,IF(G108="Ne treba raditi na predm.",O108,O108*(J108/(J108-K108))),O108)</f>
        <v>0</v>
      </c>
      <c r="Q108" s="271"/>
      <c r="R108" s="272"/>
      <c r="S108" s="272"/>
      <c r="T108" s="272"/>
      <c r="U108" s="135" t="str">
        <f>IF(Q108="","",(R108+R109)/(Q108+Q109-S108-S109))</f>
        <v/>
      </c>
      <c r="V108" s="136">
        <f>IF(P108="","",IF(C108="Ne","",IF(G108="Ne treba raditi na predm.","",IF((P108+P109)&gt;1,20,IF(U108="",IF((P108+P109)&gt;0.9,18,IF((P108+P109)&gt;0.8,16,IF((P108+P109)&gt;0.7,12,IF((P108+P109)&gt;0.6,8,IF((P108+P109)&gt;0.5,4,0))))),IF((U108+U109)&gt;0.94,20,IF((U108+U109)&gt;0.9,18,IF((U108+U109)&gt;0.8,16,IF((U108+U109)&gt;0.7,12,IF((U108+U109)&gt;0.6,8,IF((U108+U109)&gt;0.5,4,0)))))))))))</f>
        <v>0</v>
      </c>
    </row>
    <row r="109" spans="1:32" s="115" customFormat="1" x14ac:dyDescent="0.2">
      <c r="A109" s="558" t="s">
        <v>103</v>
      </c>
      <c r="B109" s="559"/>
      <c r="C109" s="157"/>
      <c r="D109" s="154"/>
      <c r="E109" s="148"/>
      <c r="F109" s="508" t="str">
        <f t="shared" ref="F109" si="16">IF(E109="Sudija",1,IF(E109="Stručni saradnik",1,IF(E109="Član VSTV-a",2,"")))</f>
        <v/>
      </c>
      <c r="G109" s="149"/>
      <c r="H109" s="179"/>
      <c r="I109" s="179"/>
      <c r="J109" s="187"/>
      <c r="K109" s="160"/>
      <c r="L109" s="161"/>
      <c r="M109" s="161"/>
      <c r="N109" s="161"/>
      <c r="O109" s="96">
        <f>IF(G109="",0,IF(G109="Ne treba raditi na predm.",1+SUM(L109:N109),(SUM(L109:N109)/G109)))</f>
        <v>0</v>
      </c>
      <c r="P109" s="134">
        <f t="shared" si="15"/>
        <v>0</v>
      </c>
      <c r="Q109" s="271"/>
      <c r="R109" s="272"/>
      <c r="S109" s="272"/>
      <c r="T109" s="272"/>
      <c r="U109" s="135"/>
      <c r="V109" s="509">
        <f>IF(P109="","",IF(C109="Ne","",IF(G109="Ne treba raditi na predm.","",IF((P108+P109)&gt;1,40,IF(U109="",IF((P108+P109)&gt;0.9,35,IF((P108+P109)&gt;0.8,30,IF((P108+P109)&gt;0.7,20,IF((P108+P109)&gt;0.6,15,IF((P108+P109)&gt;0.5,10,0))))),IF((U108+U109)&gt;0.94,40,IF((U108+U109)&gt;0.9,35,IF((U108+U109)&gt;0.8,30,IF((U108+U109)&gt;0.7,20,IF((U108+U109)&gt;0.6,15,IF((U108+U109)&gt;0.5,10,0)))))))))))</f>
        <v>0</v>
      </c>
    </row>
    <row r="110" spans="1:32" s="115" customFormat="1" ht="30" customHeight="1" x14ac:dyDescent="0.2">
      <c r="A110" s="466" t="s">
        <v>104</v>
      </c>
      <c r="B110" s="181"/>
      <c r="C110" s="182"/>
      <c r="D110" s="183"/>
      <c r="E110" s="182"/>
      <c r="F110" s="182"/>
      <c r="G110" s="184"/>
      <c r="H110" s="188"/>
      <c r="I110" s="188"/>
      <c r="J110" s="189"/>
      <c r="K110" s="182"/>
      <c r="L110" s="182"/>
      <c r="M110" s="182"/>
      <c r="N110" s="182"/>
      <c r="O110" s="386" t="s">
        <v>170</v>
      </c>
      <c r="P110" s="387">
        <f>P111+P112</f>
        <v>0</v>
      </c>
      <c r="Q110" s="184"/>
      <c r="R110" s="184"/>
      <c r="S110" s="184"/>
      <c r="T110" s="184"/>
      <c r="U110" s="184"/>
      <c r="V110" s="186"/>
      <c r="W110" s="97"/>
      <c r="X110" s="97"/>
    </row>
    <row r="111" spans="1:32" s="115" customFormat="1" x14ac:dyDescent="0.2">
      <c r="A111" s="558" t="s">
        <v>102</v>
      </c>
      <c r="B111" s="559"/>
      <c r="C111" s="157"/>
      <c r="D111" s="154"/>
      <c r="E111" s="148"/>
      <c r="F111" s="508" t="str">
        <f t="shared" ref="F111:F112" si="17">IF(E111="Sudija",1,IF(E111="Stručni saradnik",1,IF(E111="Član VSTV-a",2,"")))</f>
        <v/>
      </c>
      <c r="G111" s="149"/>
      <c r="H111" s="179"/>
      <c r="I111" s="179"/>
      <c r="J111" s="187"/>
      <c r="K111" s="160"/>
      <c r="L111" s="161"/>
      <c r="M111" s="161"/>
      <c r="N111" s="161"/>
      <c r="O111" s="96">
        <f>IF(G111="",0,IF(G111="Ne treba raditi na predm.",1+SUM(L111:N111),(SUM(L111:N111)/G111)))</f>
        <v>0</v>
      </c>
      <c r="P111" s="134">
        <f t="shared" ref="P111:P112" si="18">IF(K111&gt;0,IF(G111="Ne treba raditi na predm.",O111,O111*(J111/(J111-K111))),O111)</f>
        <v>0</v>
      </c>
      <c r="Q111" s="271"/>
      <c r="R111" s="272"/>
      <c r="S111" s="272"/>
      <c r="T111" s="272"/>
      <c r="U111" s="135" t="str">
        <f>IF(Q111="","",(R111+R112)/(Q111+Q112-S111-S112))</f>
        <v/>
      </c>
      <c r="V111" s="136">
        <f>IF(P111="","",IF(C111="Ne","",IF(G111="Ne treba raditi na predm.","",IF((P111+P112)&gt;1,40,IF(U111="",IF((P111+P112)&gt;0.9,35,IF((P111+P112)&gt;0.8,30,IF((P111+P112)&gt;0.7,20,IF((P111+P112)&gt;0.6,15,IF((P111+P112)&gt;0.5,10,0))))),IF((U111+U112)&gt;0.94,40,IF((U111+U112)&gt;0.9,35,IF((U111+U112)&gt;0.8,30,IF((U111+U112)&gt;0.7,20,IF((U111+U112)&gt;0.6,15,IF((U111+U112)&gt;0.5,10,0)))))))))))</f>
        <v>0</v>
      </c>
    </row>
    <row r="112" spans="1:32" s="115" customFormat="1" x14ac:dyDescent="0.2">
      <c r="A112" s="558" t="s">
        <v>103</v>
      </c>
      <c r="B112" s="559"/>
      <c r="C112" s="157"/>
      <c r="D112" s="154"/>
      <c r="E112" s="148"/>
      <c r="F112" s="508" t="str">
        <f t="shared" si="17"/>
        <v/>
      </c>
      <c r="G112" s="149"/>
      <c r="H112" s="179"/>
      <c r="I112" s="179"/>
      <c r="J112" s="187"/>
      <c r="K112" s="160"/>
      <c r="L112" s="161"/>
      <c r="M112" s="161"/>
      <c r="N112" s="161"/>
      <c r="O112" s="96">
        <f>IF(G112="",0,IF(G112="Ne treba raditi na predm.",1+SUM(L112:N112),(SUM(L112:N112)/G112)))</f>
        <v>0</v>
      </c>
      <c r="P112" s="134">
        <f t="shared" si="18"/>
        <v>0</v>
      </c>
      <c r="Q112" s="271"/>
      <c r="R112" s="272"/>
      <c r="S112" s="272"/>
      <c r="T112" s="272"/>
      <c r="U112" s="135"/>
      <c r="V112" s="509">
        <f>IF(P112="","",IF(C112="Ne","",IF(G112="Ne treba raditi na predm.","",IF((P111+P112)&gt;1,40,IF(U112="",IF((P111+P112)&gt;0.9,35,IF((P111+P112)&gt;0.8,30,IF((P111+P112)&gt;0.7,20,IF((P111+P112)&gt;0.6,15,IF((P111+P112)&gt;0.5,10,0))))),IF((U111+U112)&gt;0.94,40,IF((U111+U112)&gt;0.9,35,IF((U111+U112)&gt;0.8,30,IF((U111+U112)&gt;0.7,20,IF((U111+U112)&gt;0.6,15,IF((U111+U112)&gt;0.5,10,0)))))))))))</f>
        <v>0</v>
      </c>
    </row>
    <row r="113" spans="1:24" s="115" customFormat="1" ht="30" customHeight="1" x14ac:dyDescent="0.2">
      <c r="A113" s="466" t="s">
        <v>104</v>
      </c>
      <c r="B113" s="181"/>
      <c r="C113" s="182"/>
      <c r="D113" s="183"/>
      <c r="E113" s="182"/>
      <c r="F113" s="182"/>
      <c r="G113" s="184"/>
      <c r="H113" s="188"/>
      <c r="I113" s="188"/>
      <c r="J113" s="189"/>
      <c r="K113" s="182"/>
      <c r="L113" s="182"/>
      <c r="M113" s="182"/>
      <c r="N113" s="182"/>
      <c r="O113" s="386" t="s">
        <v>170</v>
      </c>
      <c r="P113" s="387">
        <f>P114+P115</f>
        <v>0</v>
      </c>
      <c r="Q113" s="184"/>
      <c r="R113" s="184"/>
      <c r="S113" s="184"/>
      <c r="T113" s="184"/>
      <c r="U113" s="184"/>
      <c r="V113" s="186"/>
      <c r="W113" s="97"/>
      <c r="X113" s="97"/>
    </row>
    <row r="114" spans="1:24" s="115" customFormat="1" x14ac:dyDescent="0.2">
      <c r="A114" s="558" t="s">
        <v>102</v>
      </c>
      <c r="B114" s="559"/>
      <c r="C114" s="157"/>
      <c r="D114" s="154"/>
      <c r="E114" s="148"/>
      <c r="F114" s="508" t="str">
        <f t="shared" ref="F114:F115" si="19">IF(E114="Sudija",1,IF(E114="Stručni saradnik",1,IF(E114="Član VSTV-a",2,"")))</f>
        <v/>
      </c>
      <c r="G114" s="149"/>
      <c r="H114" s="179"/>
      <c r="I114" s="179"/>
      <c r="J114" s="187"/>
      <c r="K114" s="160"/>
      <c r="L114" s="161"/>
      <c r="M114" s="161"/>
      <c r="N114" s="161"/>
      <c r="O114" s="96">
        <f>IF(G114="",0,IF(G114="Ne treba raditi na predm.",1+SUM(L114:N114),(SUM(L114:N114)/G114)))</f>
        <v>0</v>
      </c>
      <c r="P114" s="134">
        <f t="shared" ref="P114:P115" si="20">IF(K114&gt;0,IF(G114="Ne treba raditi na predm.",O114,O114*(J114/(J114-K114))),O114)</f>
        <v>0</v>
      </c>
      <c r="Q114" s="271"/>
      <c r="R114" s="272"/>
      <c r="S114" s="272"/>
      <c r="T114" s="272"/>
      <c r="U114" s="135" t="str">
        <f>IF(Q114="","",(R114+R115)/(Q114+Q115-S114-S115))</f>
        <v/>
      </c>
      <c r="V114" s="136">
        <f>IF(P114="","",IF(C114="Ne","",IF(G114="Ne treba raditi na predm.","",IF((P114+P115)&gt;1,40,IF(U114="",IF((P114+P115)&gt;0.9,35,IF((P114+P115)&gt;0.8,30,IF((P114+P115)&gt;0.7,20,IF((P114+P115)&gt;0.6,15,IF((P114+P115)&gt;0.5,10,0))))),IF((U114+U115)&gt;0.94,40,IF((U114+U115)&gt;0.9,35,IF((U114+U115)&gt;0.8,30,IF((U114+U115)&gt;0.7,20,IF((U114+U115)&gt;0.6,15,IF((U114+U115)&gt;0.5,10,0)))))))))))</f>
        <v>0</v>
      </c>
    </row>
    <row r="115" spans="1:24" s="115" customFormat="1" x14ac:dyDescent="0.2">
      <c r="A115" s="558" t="s">
        <v>103</v>
      </c>
      <c r="B115" s="559"/>
      <c r="C115" s="157"/>
      <c r="D115" s="154"/>
      <c r="E115" s="148"/>
      <c r="F115" s="508" t="str">
        <f t="shared" si="19"/>
        <v/>
      </c>
      <c r="G115" s="149"/>
      <c r="H115" s="179"/>
      <c r="I115" s="179"/>
      <c r="J115" s="187"/>
      <c r="K115" s="160"/>
      <c r="L115" s="161"/>
      <c r="M115" s="161"/>
      <c r="N115" s="161"/>
      <c r="O115" s="96">
        <f>IF(G115="",0,IF(G115="Ne treba raditi na predm.",1+SUM(L115:N115),(SUM(L115:N115)/G115)))</f>
        <v>0</v>
      </c>
      <c r="P115" s="134">
        <f t="shared" si="20"/>
        <v>0</v>
      </c>
      <c r="Q115" s="271"/>
      <c r="R115" s="272"/>
      <c r="S115" s="272"/>
      <c r="T115" s="272"/>
      <c r="U115" s="135"/>
      <c r="V115" s="509">
        <f>IF(P115="","",IF(C115="Ne","",IF(G115="Ne treba raditi na predm.","",IF((P114+P115)&gt;1,40,IF(U115="",IF((P114+P115)&gt;0.9,35,IF((P114+P115)&gt;0.8,30,IF((P114+P115)&gt;0.7,20,IF((P114+P115)&gt;0.6,15,IF((P114+P115)&gt;0.5,10,0))))),IF((U114+U115)&gt;0.94,40,IF((U114+U115)&gt;0.9,35,IF((U114+U115)&gt;0.8,30,IF((U114+U115)&gt;0.7,20,IF((U114+U115)&gt;0.6,15,IF((U114+U115)&gt;0.5,10,0)))))))))))</f>
        <v>0</v>
      </c>
    </row>
    <row r="116" spans="1:24" s="115" customFormat="1" ht="30" customHeight="1" x14ac:dyDescent="0.2">
      <c r="A116" s="466" t="s">
        <v>104</v>
      </c>
      <c r="B116" s="181"/>
      <c r="C116" s="182"/>
      <c r="D116" s="183"/>
      <c r="E116" s="182"/>
      <c r="F116" s="182"/>
      <c r="G116" s="184"/>
      <c r="H116" s="188"/>
      <c r="I116" s="188"/>
      <c r="J116" s="189"/>
      <c r="K116" s="182"/>
      <c r="L116" s="182"/>
      <c r="M116" s="182"/>
      <c r="N116" s="182"/>
      <c r="O116" s="386" t="s">
        <v>170</v>
      </c>
      <c r="P116" s="387">
        <f>P117+P118</f>
        <v>0</v>
      </c>
      <c r="Q116" s="184"/>
      <c r="R116" s="184"/>
      <c r="S116" s="184"/>
      <c r="T116" s="184"/>
      <c r="U116" s="184"/>
      <c r="V116" s="186"/>
      <c r="W116" s="97"/>
      <c r="X116" s="97"/>
    </row>
    <row r="117" spans="1:24" s="115" customFormat="1" x14ac:dyDescent="0.2">
      <c r="A117" s="558" t="s">
        <v>102</v>
      </c>
      <c r="B117" s="559"/>
      <c r="C117" s="157"/>
      <c r="D117" s="154"/>
      <c r="E117" s="148"/>
      <c r="F117" s="508" t="str">
        <f t="shared" ref="F117:F118" si="21">IF(E117="Sudija",1,IF(E117="Stručni saradnik",1,IF(E117="Član VSTV-a",2,"")))</f>
        <v/>
      </c>
      <c r="G117" s="149"/>
      <c r="H117" s="179"/>
      <c r="I117" s="179"/>
      <c r="J117" s="187"/>
      <c r="K117" s="160"/>
      <c r="L117" s="161"/>
      <c r="M117" s="161"/>
      <c r="N117" s="161"/>
      <c r="O117" s="96">
        <f>IF(G117="",0,IF(G117="Ne treba raditi na predm.",1+SUM(L117:N117),(SUM(L117:N117)/G117)))</f>
        <v>0</v>
      </c>
      <c r="P117" s="134">
        <f t="shared" ref="P117:P118" si="22">IF(K117&gt;0,IF(G117="Ne treba raditi na predm.",O117,O117*(J117/(J117-K117))),O117)</f>
        <v>0</v>
      </c>
      <c r="Q117" s="271"/>
      <c r="R117" s="272"/>
      <c r="S117" s="272"/>
      <c r="T117" s="272"/>
      <c r="U117" s="135" t="str">
        <f>IF(Q117="","",(R117+R118)/(Q117+Q118-S117-S118))</f>
        <v/>
      </c>
      <c r="V117" s="136">
        <f>IF(P117="","",IF(C117="Ne","",IF(G117="Ne treba raditi na predm.","",IF((P117+P118)&gt;1,40,IF(U117="",IF((P117+P118)&gt;0.9,35,IF((P117+P118)&gt;0.8,30,IF((P117+P118)&gt;0.7,20,IF((P117+P118)&gt;0.6,15,IF((P117+P118)&gt;0.5,10,0))))),IF((U117+U118)&gt;0.94,40,IF((U117+U118)&gt;0.9,35,IF((U117+U118)&gt;0.8,30,IF((U117+U118)&gt;0.7,20,IF((U117+U118)&gt;0.6,15,IF((U117+U118)&gt;0.5,10,0)))))))))))</f>
        <v>0</v>
      </c>
    </row>
    <row r="118" spans="1:24" s="115" customFormat="1" x14ac:dyDescent="0.2">
      <c r="A118" s="558" t="s">
        <v>103</v>
      </c>
      <c r="B118" s="559"/>
      <c r="C118" s="157"/>
      <c r="D118" s="154"/>
      <c r="E118" s="148"/>
      <c r="F118" s="508" t="str">
        <f t="shared" si="21"/>
        <v/>
      </c>
      <c r="G118" s="149"/>
      <c r="H118" s="179"/>
      <c r="I118" s="179"/>
      <c r="J118" s="187"/>
      <c r="K118" s="160"/>
      <c r="L118" s="161"/>
      <c r="M118" s="161"/>
      <c r="N118" s="161"/>
      <c r="O118" s="96">
        <f>IF(G118="",0,IF(G118="Ne treba raditi na predm.",1+SUM(L118:N118),(SUM(L118:N118)/G118)))</f>
        <v>0</v>
      </c>
      <c r="P118" s="134">
        <f t="shared" si="22"/>
        <v>0</v>
      </c>
      <c r="Q118" s="271"/>
      <c r="R118" s="272"/>
      <c r="S118" s="272"/>
      <c r="T118" s="272"/>
      <c r="U118" s="135"/>
      <c r="V118" s="509">
        <f>IF(P118="","",IF(C118="Ne","",IF(G118="Ne treba raditi na predm.","",IF((P117+P118)&gt;1,40,IF(U118="",IF((P117+P118)&gt;0.9,35,IF((P117+P118)&gt;0.8,30,IF((P117+P118)&gt;0.7,20,IF((P117+P118)&gt;0.6,15,IF((P117+P118)&gt;0.5,10,0))))),IF((U117+U118)&gt;0.94,40,IF((U117+U118)&gt;0.9,35,IF((U117+U118)&gt;0.8,30,IF((U117+U118)&gt;0.7,20,IF((U117+U118)&gt;0.6,15,IF((U117+U118)&gt;0.5,10,0)))))))))))</f>
        <v>0</v>
      </c>
    </row>
    <row r="119" spans="1:24" s="115" customFormat="1" ht="30" customHeight="1" x14ac:dyDescent="0.2">
      <c r="A119" s="466" t="s">
        <v>104</v>
      </c>
      <c r="B119" s="181"/>
      <c r="C119" s="182"/>
      <c r="D119" s="183"/>
      <c r="E119" s="182"/>
      <c r="F119" s="182"/>
      <c r="G119" s="184"/>
      <c r="H119" s="188"/>
      <c r="I119" s="188"/>
      <c r="J119" s="189"/>
      <c r="K119" s="182"/>
      <c r="L119" s="182"/>
      <c r="M119" s="182"/>
      <c r="N119" s="182"/>
      <c r="O119" s="386" t="s">
        <v>170</v>
      </c>
      <c r="P119" s="387">
        <f>P120+P121</f>
        <v>0</v>
      </c>
      <c r="Q119" s="184"/>
      <c r="R119" s="184"/>
      <c r="S119" s="184"/>
      <c r="T119" s="184"/>
      <c r="U119" s="184"/>
      <c r="V119" s="186"/>
      <c r="W119" s="97"/>
      <c r="X119" s="97"/>
    </row>
    <row r="120" spans="1:24" s="115" customFormat="1" x14ac:dyDescent="0.2">
      <c r="A120" s="558" t="s">
        <v>102</v>
      </c>
      <c r="B120" s="559"/>
      <c r="C120" s="157"/>
      <c r="D120" s="154"/>
      <c r="E120" s="148"/>
      <c r="F120" s="508" t="str">
        <f t="shared" ref="F120:F121" si="23">IF(E120="Sudija",1,IF(E120="Stručni saradnik",1,IF(E120="Član VSTV-a",2,"")))</f>
        <v/>
      </c>
      <c r="G120" s="149"/>
      <c r="H120" s="179"/>
      <c r="I120" s="179"/>
      <c r="J120" s="187"/>
      <c r="K120" s="160"/>
      <c r="L120" s="161"/>
      <c r="M120" s="161"/>
      <c r="N120" s="161"/>
      <c r="O120" s="96">
        <f>IF(G120="",0,IF(G120="Ne treba raditi na predm.",1+SUM(L120:N120),(SUM(L120:N120)/G120)))</f>
        <v>0</v>
      </c>
      <c r="P120" s="134">
        <f t="shared" ref="P120:P121" si="24">IF(K120&gt;0,IF(G120="Ne treba raditi na predm.",O120,O120*(J120/(J120-K120))),O120)</f>
        <v>0</v>
      </c>
      <c r="Q120" s="271"/>
      <c r="R120" s="272"/>
      <c r="S120" s="272"/>
      <c r="T120" s="272"/>
      <c r="U120" s="135" t="str">
        <f>IF(Q120="","",(R120+R121)/(Q120+Q121-S120-S121))</f>
        <v/>
      </c>
      <c r="V120" s="136">
        <f>IF(P120="","",IF(C120="Ne","",IF(G120="Ne treba raditi na predm.","",IF((P120+P121)&gt;1,40,IF(U120="",IF((P120+P121)&gt;0.9,35,IF((P120+P121)&gt;0.8,30,IF((P120+P121)&gt;0.7,20,IF((P120+P121)&gt;0.6,15,IF((P120+P121)&gt;0.5,10,0))))),IF((U120+U121)&gt;0.94,40,IF((U120+U121)&gt;0.9,35,IF((U120+U121)&gt;0.8,30,IF((U120+U121)&gt;0.7,20,IF((U120+U121)&gt;0.6,15,IF((U120+U121)&gt;0.5,10,0)))))))))))</f>
        <v>0</v>
      </c>
    </row>
    <row r="121" spans="1:24" s="115" customFormat="1" x14ac:dyDescent="0.2">
      <c r="A121" s="558" t="s">
        <v>103</v>
      </c>
      <c r="B121" s="559"/>
      <c r="C121" s="157"/>
      <c r="D121" s="154"/>
      <c r="E121" s="148"/>
      <c r="F121" s="508" t="str">
        <f t="shared" si="23"/>
        <v/>
      </c>
      <c r="G121" s="149"/>
      <c r="H121" s="179"/>
      <c r="I121" s="179"/>
      <c r="J121" s="187"/>
      <c r="K121" s="160"/>
      <c r="L121" s="161"/>
      <c r="M121" s="161"/>
      <c r="N121" s="161"/>
      <c r="O121" s="96">
        <f>IF(G121="",0,IF(G121="Ne treba raditi na predm.",1+SUM(L121:N121),(SUM(L121:N121)/G121)))</f>
        <v>0</v>
      </c>
      <c r="P121" s="134">
        <f t="shared" si="24"/>
        <v>0</v>
      </c>
      <c r="Q121" s="271"/>
      <c r="R121" s="272"/>
      <c r="S121" s="272"/>
      <c r="T121" s="272"/>
      <c r="U121" s="135"/>
      <c r="V121" s="509">
        <f>IF(P121="","",IF(C121="Ne","",IF(G121="Ne treba raditi na predm.","",IF((P120+P121)&gt;1,40,IF(U121="",IF((P120+P121)&gt;0.9,35,IF((P120+P121)&gt;0.8,30,IF((P120+P121)&gt;0.7,20,IF((P120+P121)&gt;0.6,15,IF((P120+P121)&gt;0.5,10,0))))),IF((U120+U121)&gt;0.94,40,IF((U120+U121)&gt;0.9,35,IF((U120+U121)&gt;0.8,30,IF((U120+U121)&gt;0.7,20,IF((U120+U121)&gt;0.6,15,IF((U120+U121)&gt;0.5,10,0)))))))))))</f>
        <v>0</v>
      </c>
    </row>
    <row r="122" spans="1:24" s="115" customFormat="1" ht="30" customHeight="1" x14ac:dyDescent="0.2">
      <c r="A122" s="466" t="s">
        <v>104</v>
      </c>
      <c r="B122" s="181"/>
      <c r="C122" s="182"/>
      <c r="D122" s="183"/>
      <c r="E122" s="182"/>
      <c r="F122" s="182"/>
      <c r="G122" s="184"/>
      <c r="H122" s="188"/>
      <c r="I122" s="188"/>
      <c r="J122" s="189"/>
      <c r="K122" s="182"/>
      <c r="L122" s="182"/>
      <c r="M122" s="182"/>
      <c r="N122" s="182"/>
      <c r="O122" s="386" t="s">
        <v>170</v>
      </c>
      <c r="P122" s="387">
        <f>P123+P124</f>
        <v>0</v>
      </c>
      <c r="Q122" s="184"/>
      <c r="R122" s="184"/>
      <c r="S122" s="184"/>
      <c r="T122" s="184"/>
      <c r="U122" s="184"/>
      <c r="V122" s="186"/>
      <c r="W122" s="97"/>
      <c r="X122" s="97"/>
    </row>
    <row r="123" spans="1:24" s="115" customFormat="1" x14ac:dyDescent="0.2">
      <c r="A123" s="558" t="s">
        <v>102</v>
      </c>
      <c r="B123" s="559"/>
      <c r="C123" s="157"/>
      <c r="D123" s="154"/>
      <c r="E123" s="148"/>
      <c r="F123" s="508" t="str">
        <f t="shared" ref="F123:F124" si="25">IF(E123="Sudija",1,IF(E123="Stručni saradnik",1,IF(E123="Član VSTV-a",2,"")))</f>
        <v/>
      </c>
      <c r="G123" s="149"/>
      <c r="H123" s="179"/>
      <c r="I123" s="179"/>
      <c r="J123" s="187"/>
      <c r="K123" s="160"/>
      <c r="L123" s="161"/>
      <c r="M123" s="161"/>
      <c r="N123" s="161"/>
      <c r="O123" s="96">
        <f>IF(G123="",0,IF(G123="Ne treba raditi na predm.",1+SUM(L123:N123),(SUM(L123:N123)/G123)))</f>
        <v>0</v>
      </c>
      <c r="P123" s="134">
        <f t="shared" ref="P123:P124" si="26">IF(K123&gt;0,IF(G123="Ne treba raditi na predm.",O123,O123*(J123/(J123-K123))),O123)</f>
        <v>0</v>
      </c>
      <c r="Q123" s="271"/>
      <c r="R123" s="272"/>
      <c r="S123" s="272"/>
      <c r="T123" s="272"/>
      <c r="U123" s="135" t="str">
        <f>IF(Q123="","",(R123+R124)/(Q123+Q124-S123-S124))</f>
        <v/>
      </c>
      <c r="V123" s="136">
        <f>IF(P123="","",IF(C123="Ne","",IF(G123="Ne treba raditi na predm.","",IF((P123+P124)&gt;1,40,IF(U123="",IF((P123+P124)&gt;0.9,35,IF((P123+P124)&gt;0.8,30,IF((P123+P124)&gt;0.7,20,IF((P123+P124)&gt;0.6,15,IF((P123+P124)&gt;0.5,10,0))))),IF((U123+U124)&gt;0.94,40,IF((U123+U124)&gt;0.9,35,IF((U123+U124)&gt;0.8,30,IF((U123+U124)&gt;0.7,20,IF((U123+U124)&gt;0.6,15,IF((U123+U124)&gt;0.5,10,0)))))))))))</f>
        <v>0</v>
      </c>
    </row>
    <row r="124" spans="1:24" s="115" customFormat="1" x14ac:dyDescent="0.2">
      <c r="A124" s="558" t="s">
        <v>103</v>
      </c>
      <c r="B124" s="559"/>
      <c r="C124" s="157"/>
      <c r="D124" s="154"/>
      <c r="E124" s="148"/>
      <c r="F124" s="508" t="str">
        <f t="shared" si="25"/>
        <v/>
      </c>
      <c r="G124" s="149"/>
      <c r="H124" s="179"/>
      <c r="I124" s="179"/>
      <c r="J124" s="187"/>
      <c r="K124" s="160"/>
      <c r="L124" s="161"/>
      <c r="M124" s="161"/>
      <c r="N124" s="161"/>
      <c r="O124" s="96">
        <f>IF(G124="",0,IF(G124="Ne treba raditi na predm.",1+SUM(L124:N124),(SUM(L124:N124)/G124)))</f>
        <v>0</v>
      </c>
      <c r="P124" s="134">
        <f t="shared" si="26"/>
        <v>0</v>
      </c>
      <c r="Q124" s="271"/>
      <c r="R124" s="272"/>
      <c r="S124" s="272"/>
      <c r="T124" s="272"/>
      <c r="U124" s="135"/>
      <c r="V124" s="509">
        <f>IF(P124="","",IF(C124="Ne","",IF(G124="Ne treba raditi na predm.","",IF((P123+P124)&gt;1,40,IF(U124="",IF((P123+P124)&gt;0.9,35,IF((P123+P124)&gt;0.8,30,IF((P123+P124)&gt;0.7,20,IF((P123+P124)&gt;0.6,15,IF((P123+P124)&gt;0.5,10,0))))),IF((U123+U124)&gt;0.94,40,IF((U123+U124)&gt;0.9,35,IF((U123+U124)&gt;0.8,30,IF((U123+U124)&gt;0.7,20,IF((U123+U124)&gt;0.6,15,IF((U123+U124)&gt;0.5,10,0)))))))))))</f>
        <v>0</v>
      </c>
    </row>
    <row r="125" spans="1:24" s="115" customFormat="1" ht="30" customHeight="1" x14ac:dyDescent="0.2">
      <c r="A125" s="466" t="s">
        <v>104</v>
      </c>
      <c r="B125" s="181"/>
      <c r="C125" s="182"/>
      <c r="D125" s="183"/>
      <c r="E125" s="182"/>
      <c r="F125" s="182"/>
      <c r="G125" s="184"/>
      <c r="H125" s="188"/>
      <c r="I125" s="188"/>
      <c r="J125" s="189"/>
      <c r="K125" s="182"/>
      <c r="L125" s="182"/>
      <c r="M125" s="182"/>
      <c r="N125" s="182"/>
      <c r="O125" s="386" t="s">
        <v>170</v>
      </c>
      <c r="P125" s="387">
        <f>P126+P127</f>
        <v>0</v>
      </c>
      <c r="Q125" s="184"/>
      <c r="R125" s="184"/>
      <c r="S125" s="184"/>
      <c r="T125" s="184"/>
      <c r="U125" s="184"/>
      <c r="V125" s="186"/>
      <c r="W125" s="97"/>
      <c r="X125" s="97"/>
    </row>
    <row r="126" spans="1:24" s="115" customFormat="1" x14ac:dyDescent="0.2">
      <c r="A126" s="558" t="s">
        <v>102</v>
      </c>
      <c r="B126" s="559"/>
      <c r="C126" s="157"/>
      <c r="D126" s="154"/>
      <c r="E126" s="148"/>
      <c r="F126" s="508" t="str">
        <f t="shared" ref="F126:F127" si="27">IF(E126="Sudija",1,IF(E126="Stručni saradnik",1,IF(E126="Član VSTV-a",2,"")))</f>
        <v/>
      </c>
      <c r="G126" s="149"/>
      <c r="H126" s="179"/>
      <c r="I126" s="179"/>
      <c r="J126" s="187"/>
      <c r="K126" s="160"/>
      <c r="L126" s="161"/>
      <c r="M126" s="161"/>
      <c r="N126" s="161"/>
      <c r="O126" s="96">
        <f>IF(G126="",0,IF(G126="Ne treba raditi na predm.",1+SUM(L126:N126),(SUM(L126:N126)/G126)))</f>
        <v>0</v>
      </c>
      <c r="P126" s="134">
        <f t="shared" ref="P126:P127" si="28">IF(K126&gt;0,IF(G126="Ne treba raditi na predm.",O126,O126*(J126/(J126-K126))),O126)</f>
        <v>0</v>
      </c>
      <c r="Q126" s="271"/>
      <c r="R126" s="272"/>
      <c r="S126" s="272"/>
      <c r="T126" s="272"/>
      <c r="U126" s="135" t="str">
        <f>IF(Q126="","",(R126+R127)/(Q126+Q127-S126-S127))</f>
        <v/>
      </c>
      <c r="V126" s="136">
        <f>IF(P126="","",IF(C126="Ne","",IF(G126="Ne treba raditi na predm.","",IF((P126+P127)&gt;1,40,IF(U126="",IF((P126+P127)&gt;0.9,35,IF((P126+P127)&gt;0.8,30,IF((P126+P127)&gt;0.7,20,IF((P126+P127)&gt;0.6,15,IF((P126+P127)&gt;0.5,10,0))))),IF((U126+U127)&gt;0.94,40,IF((U126+U127)&gt;0.9,35,IF((U126+U127)&gt;0.8,30,IF((U126+U127)&gt;0.7,20,IF((U126+U127)&gt;0.6,15,IF((U126+U127)&gt;0.5,10,0)))))))))))</f>
        <v>0</v>
      </c>
    </row>
    <row r="127" spans="1:24" s="115" customFormat="1" x14ac:dyDescent="0.2">
      <c r="A127" s="558" t="s">
        <v>103</v>
      </c>
      <c r="B127" s="559"/>
      <c r="C127" s="157"/>
      <c r="D127" s="154"/>
      <c r="E127" s="148"/>
      <c r="F127" s="508" t="str">
        <f t="shared" si="27"/>
        <v/>
      </c>
      <c r="G127" s="149"/>
      <c r="H127" s="179"/>
      <c r="I127" s="179"/>
      <c r="J127" s="187"/>
      <c r="K127" s="160"/>
      <c r="L127" s="161"/>
      <c r="M127" s="161"/>
      <c r="N127" s="161"/>
      <c r="O127" s="96">
        <f>IF(G127="",0,IF(G127="Ne treba raditi na predm.",1+SUM(L127:N127),(SUM(L127:N127)/G127)))</f>
        <v>0</v>
      </c>
      <c r="P127" s="134">
        <f t="shared" si="28"/>
        <v>0</v>
      </c>
      <c r="Q127" s="271"/>
      <c r="R127" s="272"/>
      <c r="S127" s="272"/>
      <c r="T127" s="272"/>
      <c r="U127" s="135"/>
      <c r="V127" s="509">
        <f>IF(P127="","",IF(C127="Ne","",IF(G127="Ne treba raditi na predm.","",IF((P126+P127)&gt;1,40,IF(U127="",IF((P126+P127)&gt;0.9,35,IF((P126+P127)&gt;0.8,30,IF((P126+P127)&gt;0.7,20,IF((P126+P127)&gt;0.6,15,IF((P126+P127)&gt;0.5,10,0))))),IF((U126+U127)&gt;0.94,40,IF((U126+U127)&gt;0.9,35,IF((U126+U127)&gt;0.8,30,IF((U126+U127)&gt;0.7,20,IF((U126+U127)&gt;0.6,15,IF((U126+U127)&gt;0.5,10,0)))))))))))</f>
        <v>0</v>
      </c>
    </row>
    <row r="128" spans="1:24" s="115" customFormat="1" ht="30" customHeight="1" x14ac:dyDescent="0.2">
      <c r="A128" s="466" t="s">
        <v>104</v>
      </c>
      <c r="B128" s="181"/>
      <c r="C128" s="182"/>
      <c r="D128" s="183"/>
      <c r="E128" s="182"/>
      <c r="F128" s="182"/>
      <c r="G128" s="184"/>
      <c r="H128" s="188"/>
      <c r="I128" s="188"/>
      <c r="J128" s="189"/>
      <c r="K128" s="182"/>
      <c r="L128" s="182"/>
      <c r="M128" s="182"/>
      <c r="N128" s="182"/>
      <c r="O128" s="386" t="s">
        <v>170</v>
      </c>
      <c r="P128" s="387">
        <f>P129+P130</f>
        <v>0</v>
      </c>
      <c r="Q128" s="184"/>
      <c r="R128" s="184"/>
      <c r="S128" s="184"/>
      <c r="T128" s="184"/>
      <c r="U128" s="184"/>
      <c r="V128" s="186"/>
      <c r="W128" s="97"/>
      <c r="X128" s="97"/>
    </row>
    <row r="129" spans="1:24" s="115" customFormat="1" x14ac:dyDescent="0.2">
      <c r="A129" s="558" t="s">
        <v>102</v>
      </c>
      <c r="B129" s="559"/>
      <c r="C129" s="157"/>
      <c r="D129" s="154"/>
      <c r="E129" s="148"/>
      <c r="F129" s="508" t="str">
        <f t="shared" ref="F129:F130" si="29">IF(E129="Sudija",1,IF(E129="Stručni saradnik",1,IF(E129="Član VSTV-a",2,"")))</f>
        <v/>
      </c>
      <c r="G129" s="149"/>
      <c r="H129" s="179"/>
      <c r="I129" s="179"/>
      <c r="J129" s="187"/>
      <c r="K129" s="160"/>
      <c r="L129" s="161"/>
      <c r="M129" s="161"/>
      <c r="N129" s="161"/>
      <c r="O129" s="96">
        <f>IF(G129="",0,IF(G129="Ne treba raditi na predm.",1+SUM(L129:N129),(SUM(L129:N129)/G129)))</f>
        <v>0</v>
      </c>
      <c r="P129" s="134">
        <f t="shared" ref="P129:P130" si="30">IF(K129&gt;0,IF(G129="Ne treba raditi na predm.",O129,O129*(J129/(J129-K129))),O129)</f>
        <v>0</v>
      </c>
      <c r="Q129" s="271"/>
      <c r="R129" s="272"/>
      <c r="S129" s="272"/>
      <c r="T129" s="272"/>
      <c r="U129" s="135" t="str">
        <f>IF(Q129="","",(R129+R130)/(Q129+Q130-S129-S130))</f>
        <v/>
      </c>
      <c r="V129" s="136">
        <f>IF(P129="","",IF(C129="Ne","",IF(G129="Ne treba raditi na predm.","",IF((P129+P130)&gt;1,40,IF(U129="",IF((P129+P130)&gt;0.9,35,IF((P129+P130)&gt;0.8,30,IF((P129+P130)&gt;0.7,20,IF((P129+P130)&gt;0.6,15,IF((P129+P130)&gt;0.5,10,0))))),IF((U129+U130)&gt;0.94,40,IF((U129+U130)&gt;0.9,35,IF((U129+U130)&gt;0.8,30,IF((U129+U130)&gt;0.7,20,IF((U129+U130)&gt;0.6,15,IF((U129+U130)&gt;0.5,10,0)))))))))))</f>
        <v>0</v>
      </c>
    </row>
    <row r="130" spans="1:24" s="115" customFormat="1" x14ac:dyDescent="0.2">
      <c r="A130" s="558" t="s">
        <v>103</v>
      </c>
      <c r="B130" s="559"/>
      <c r="C130" s="157"/>
      <c r="D130" s="154"/>
      <c r="E130" s="148"/>
      <c r="F130" s="508" t="str">
        <f t="shared" si="29"/>
        <v/>
      </c>
      <c r="G130" s="149"/>
      <c r="H130" s="179"/>
      <c r="I130" s="179"/>
      <c r="J130" s="187"/>
      <c r="K130" s="160"/>
      <c r="L130" s="161"/>
      <c r="M130" s="161"/>
      <c r="N130" s="161"/>
      <c r="O130" s="96">
        <f>IF(G130="",0,IF(G130="Ne treba raditi na predm.",1+SUM(L130:N130),(SUM(L130:N130)/G130)))</f>
        <v>0</v>
      </c>
      <c r="P130" s="134">
        <f t="shared" si="30"/>
        <v>0</v>
      </c>
      <c r="Q130" s="271"/>
      <c r="R130" s="272"/>
      <c r="S130" s="272"/>
      <c r="T130" s="272"/>
      <c r="U130" s="135"/>
      <c r="V130" s="509">
        <f>IF(P130="","",IF(C130="Ne","",IF(G130="Ne treba raditi na predm.","",IF((P129+P130)&gt;1,40,IF(U130="",IF((P129+P130)&gt;0.9,35,IF((P129+P130)&gt;0.8,30,IF((P129+P130)&gt;0.7,20,IF((P129+P130)&gt;0.6,15,IF((P129+P130)&gt;0.5,10,0))))),IF((U129+U130)&gt;0.94,40,IF((U129+U130)&gt;0.9,35,IF((U129+U130)&gt;0.8,30,IF((U129+U130)&gt;0.7,20,IF((U129+U130)&gt;0.6,15,IF((U129+U130)&gt;0.5,10,0)))))))))))</f>
        <v>0</v>
      </c>
    </row>
    <row r="131" spans="1:24" s="115" customFormat="1" ht="30" customHeight="1" x14ac:dyDescent="0.2">
      <c r="A131" s="466" t="s">
        <v>104</v>
      </c>
      <c r="B131" s="181"/>
      <c r="C131" s="182"/>
      <c r="D131" s="183"/>
      <c r="E131" s="182"/>
      <c r="F131" s="182"/>
      <c r="G131" s="184"/>
      <c r="H131" s="188"/>
      <c r="I131" s="188"/>
      <c r="J131" s="189"/>
      <c r="K131" s="182"/>
      <c r="L131" s="182"/>
      <c r="M131" s="182"/>
      <c r="N131" s="182"/>
      <c r="O131" s="386" t="s">
        <v>170</v>
      </c>
      <c r="P131" s="387">
        <f>P132+P133</f>
        <v>0</v>
      </c>
      <c r="Q131" s="184"/>
      <c r="R131" s="184"/>
      <c r="S131" s="184"/>
      <c r="T131" s="184"/>
      <c r="U131" s="184"/>
      <c r="V131" s="186"/>
      <c r="W131" s="97"/>
      <c r="X131" s="97"/>
    </row>
    <row r="132" spans="1:24" s="115" customFormat="1" x14ac:dyDescent="0.2">
      <c r="A132" s="558" t="s">
        <v>102</v>
      </c>
      <c r="B132" s="559"/>
      <c r="C132" s="157"/>
      <c r="D132" s="154"/>
      <c r="E132" s="148"/>
      <c r="F132" s="508" t="str">
        <f t="shared" ref="F132:F133" si="31">IF(E132="Sudija",1,IF(E132="Stručni saradnik",1,IF(E132="Član VSTV-a",2,"")))</f>
        <v/>
      </c>
      <c r="G132" s="149"/>
      <c r="H132" s="179"/>
      <c r="I132" s="179"/>
      <c r="J132" s="187"/>
      <c r="K132" s="160"/>
      <c r="L132" s="161"/>
      <c r="M132" s="161"/>
      <c r="N132" s="161"/>
      <c r="O132" s="96">
        <f>IF(G132="",0,IF(G132="Ne treba raditi na predm.",1+SUM(L132:N132),(SUM(L132:N132)/G132)))</f>
        <v>0</v>
      </c>
      <c r="P132" s="134">
        <f t="shared" ref="P132:P133" si="32">IF(K132&gt;0,IF(G132="Ne treba raditi na predm.",O132,O132*(J132/(J132-K132))),O132)</f>
        <v>0</v>
      </c>
      <c r="Q132" s="271"/>
      <c r="R132" s="272"/>
      <c r="S132" s="272"/>
      <c r="T132" s="272"/>
      <c r="U132" s="135" t="str">
        <f>IF(Q132="","",(R132+R133)/(Q132+Q133-S132-S133))</f>
        <v/>
      </c>
      <c r="V132" s="136">
        <f>IF(P132="","",IF(C132="Ne","",IF(G132="Ne treba raditi na predm.","",IF((P132+P133)&gt;1,40,IF(U132="",IF((P132+P133)&gt;0.9,35,IF((P132+P133)&gt;0.8,30,IF((P132+P133)&gt;0.7,20,IF((P132+P133)&gt;0.6,15,IF((P132+P133)&gt;0.5,10,0))))),IF((U132+U133)&gt;0.94,40,IF((U132+U133)&gt;0.9,35,IF((U132+U133)&gt;0.8,30,IF((U132+U133)&gt;0.7,20,IF((U132+U133)&gt;0.6,15,IF((U132+U133)&gt;0.5,10,0)))))))))))</f>
        <v>0</v>
      </c>
    </row>
    <row r="133" spans="1:24" s="115" customFormat="1" x14ac:dyDescent="0.2">
      <c r="A133" s="558" t="s">
        <v>103</v>
      </c>
      <c r="B133" s="559"/>
      <c r="C133" s="157"/>
      <c r="D133" s="154"/>
      <c r="E133" s="148"/>
      <c r="F133" s="508" t="str">
        <f t="shared" si="31"/>
        <v/>
      </c>
      <c r="G133" s="149"/>
      <c r="H133" s="179"/>
      <c r="I133" s="179"/>
      <c r="J133" s="187"/>
      <c r="K133" s="160"/>
      <c r="L133" s="161"/>
      <c r="M133" s="161"/>
      <c r="N133" s="161"/>
      <c r="O133" s="96">
        <f>IF(G133="",0,IF(G133="Ne treba raditi na predm.",1+SUM(L133:N133),(SUM(L133:N133)/G133)))</f>
        <v>0</v>
      </c>
      <c r="P133" s="134">
        <f t="shared" si="32"/>
        <v>0</v>
      </c>
      <c r="Q133" s="271"/>
      <c r="R133" s="272"/>
      <c r="S133" s="272"/>
      <c r="T133" s="272"/>
      <c r="U133" s="135"/>
      <c r="V133" s="509">
        <f>IF(P133="","",IF(C133="Ne","",IF(G133="Ne treba raditi na predm.","",IF((P132+P133)&gt;1,40,IF(U133="",IF((P132+P133)&gt;0.9,35,IF((P132+P133)&gt;0.8,30,IF((P132+P133)&gt;0.7,20,IF((P132+P133)&gt;0.6,15,IF((P132+P133)&gt;0.5,10,0))))),IF((U132+U133)&gt;0.94,40,IF((U132+U133)&gt;0.9,35,IF((U132+U133)&gt;0.8,30,IF((U132+U133)&gt;0.7,20,IF((U132+U133)&gt;0.6,15,IF((U132+U133)&gt;0.5,10,0)))))))))))</f>
        <v>0</v>
      </c>
    </row>
    <row r="134" spans="1:24" s="115" customFormat="1" ht="30" customHeight="1" x14ac:dyDescent="0.2">
      <c r="A134" s="466" t="s">
        <v>104</v>
      </c>
      <c r="B134" s="181"/>
      <c r="C134" s="182"/>
      <c r="D134" s="183"/>
      <c r="E134" s="182"/>
      <c r="F134" s="182"/>
      <c r="G134" s="184"/>
      <c r="H134" s="188"/>
      <c r="I134" s="188"/>
      <c r="J134" s="189"/>
      <c r="K134" s="182"/>
      <c r="L134" s="182"/>
      <c r="M134" s="182"/>
      <c r="N134" s="182"/>
      <c r="O134" s="386" t="s">
        <v>170</v>
      </c>
      <c r="P134" s="387">
        <f>P135+P136</f>
        <v>0</v>
      </c>
      <c r="Q134" s="184"/>
      <c r="R134" s="184"/>
      <c r="S134" s="184"/>
      <c r="T134" s="184"/>
      <c r="U134" s="184"/>
      <c r="V134" s="186"/>
      <c r="W134" s="97"/>
      <c r="X134" s="97"/>
    </row>
    <row r="135" spans="1:24" s="115" customFormat="1" x14ac:dyDescent="0.2">
      <c r="A135" s="558" t="s">
        <v>102</v>
      </c>
      <c r="B135" s="559"/>
      <c r="C135" s="157"/>
      <c r="D135" s="154"/>
      <c r="E135" s="148"/>
      <c r="F135" s="508" t="str">
        <f t="shared" ref="F135:F136" si="33">IF(E135="Sudija",1,IF(E135="Stručni saradnik",1,IF(E135="Član VSTV-a",2,"")))</f>
        <v/>
      </c>
      <c r="G135" s="149"/>
      <c r="H135" s="179"/>
      <c r="I135" s="179"/>
      <c r="J135" s="187"/>
      <c r="K135" s="160"/>
      <c r="L135" s="161"/>
      <c r="M135" s="161"/>
      <c r="N135" s="161"/>
      <c r="O135" s="96">
        <f>IF(G135="",0,IF(G135="Ne treba raditi na predm.",1+SUM(L135:N135),(SUM(L135:N135)/G135)))</f>
        <v>0</v>
      </c>
      <c r="P135" s="134">
        <f t="shared" ref="P135:P136" si="34">IF(K135&gt;0,IF(G135="Ne treba raditi na predm.",O135,O135*(J135/(J135-K135))),O135)</f>
        <v>0</v>
      </c>
      <c r="Q135" s="271"/>
      <c r="R135" s="272"/>
      <c r="S135" s="272"/>
      <c r="T135" s="272"/>
      <c r="U135" s="135" t="str">
        <f>IF(Q135="","",(R135+R136)/(Q135+Q136-S135-S136))</f>
        <v/>
      </c>
      <c r="V135" s="136">
        <f>IF(P135="","",IF(C135="Ne","",IF(G135="Ne treba raditi na predm.","",IF((P135+P136)&gt;1,40,IF(U135="",IF((P135+P136)&gt;0.9,35,IF((P135+P136)&gt;0.8,30,IF((P135+P136)&gt;0.7,20,IF((P135+P136)&gt;0.6,15,IF((P135+P136)&gt;0.5,10,0))))),IF((U135+U136)&gt;0.94,40,IF((U135+U136)&gt;0.9,35,IF((U135+U136)&gt;0.8,30,IF((U135+U136)&gt;0.7,20,IF((U135+U136)&gt;0.6,15,IF((U135+U136)&gt;0.5,10,0)))))))))))</f>
        <v>0</v>
      </c>
    </row>
    <row r="136" spans="1:24" s="115" customFormat="1" x14ac:dyDescent="0.2">
      <c r="A136" s="558" t="s">
        <v>103</v>
      </c>
      <c r="B136" s="559"/>
      <c r="C136" s="157"/>
      <c r="D136" s="154"/>
      <c r="E136" s="148"/>
      <c r="F136" s="508" t="str">
        <f t="shared" si="33"/>
        <v/>
      </c>
      <c r="G136" s="149"/>
      <c r="H136" s="179"/>
      <c r="I136" s="179"/>
      <c r="J136" s="187"/>
      <c r="K136" s="160"/>
      <c r="L136" s="161"/>
      <c r="M136" s="161"/>
      <c r="N136" s="161"/>
      <c r="O136" s="96">
        <f>IF(G136="",0,IF(G136="Ne treba raditi na predm.",1+SUM(L136:N136),(SUM(L136:N136)/G136)))</f>
        <v>0</v>
      </c>
      <c r="P136" s="134">
        <f t="shared" si="34"/>
        <v>0</v>
      </c>
      <c r="Q136" s="271"/>
      <c r="R136" s="272"/>
      <c r="S136" s="272"/>
      <c r="T136" s="272"/>
      <c r="U136" s="135"/>
      <c r="V136" s="509">
        <f>IF(P136="","",IF(C136="Ne","",IF(G136="Ne treba raditi na predm.","",IF((P135+P136)&gt;1,40,IF(U136="",IF((P135+P136)&gt;0.9,35,IF((P135+P136)&gt;0.8,30,IF((P135+P136)&gt;0.7,20,IF((P135+P136)&gt;0.6,15,IF((P135+P136)&gt;0.5,10,0))))),IF((U135+U136)&gt;0.94,40,IF((U135+U136)&gt;0.9,35,IF((U135+U136)&gt;0.8,30,IF((U135+U136)&gt;0.7,20,IF((U135+U136)&gt;0.6,15,IF((U135+U136)&gt;0.5,10,0)))))))))))</f>
        <v>0</v>
      </c>
    </row>
    <row r="137" spans="1:24" s="115" customFormat="1" ht="30" customHeight="1" x14ac:dyDescent="0.2">
      <c r="A137" s="466" t="s">
        <v>104</v>
      </c>
      <c r="B137" s="181"/>
      <c r="C137" s="182"/>
      <c r="D137" s="183"/>
      <c r="E137" s="182"/>
      <c r="F137" s="182"/>
      <c r="G137" s="184"/>
      <c r="H137" s="188"/>
      <c r="I137" s="188"/>
      <c r="J137" s="189"/>
      <c r="K137" s="182"/>
      <c r="L137" s="182"/>
      <c r="M137" s="182"/>
      <c r="N137" s="182"/>
      <c r="O137" s="386" t="s">
        <v>170</v>
      </c>
      <c r="P137" s="387">
        <f>P138+P139</f>
        <v>0</v>
      </c>
      <c r="Q137" s="184"/>
      <c r="R137" s="184"/>
      <c r="S137" s="184"/>
      <c r="T137" s="184"/>
      <c r="U137" s="184"/>
      <c r="V137" s="186"/>
      <c r="W137" s="97"/>
      <c r="X137" s="97"/>
    </row>
    <row r="138" spans="1:24" s="115" customFormat="1" x14ac:dyDescent="0.2">
      <c r="A138" s="558" t="s">
        <v>102</v>
      </c>
      <c r="B138" s="559"/>
      <c r="C138" s="157"/>
      <c r="D138" s="154"/>
      <c r="E138" s="148"/>
      <c r="F138" s="508" t="str">
        <f t="shared" ref="F138:F139" si="35">IF(E138="Sudija",1,IF(E138="Stručni saradnik",1,IF(E138="Član VSTV-a",2,"")))</f>
        <v/>
      </c>
      <c r="G138" s="149"/>
      <c r="H138" s="179"/>
      <c r="I138" s="179"/>
      <c r="J138" s="187"/>
      <c r="K138" s="160"/>
      <c r="L138" s="161"/>
      <c r="M138" s="161"/>
      <c r="N138" s="161"/>
      <c r="O138" s="96">
        <f>IF(G138="",0,IF(G138="Ne treba raditi na predm.",1+SUM(L138:N138),(SUM(L138:N138)/G138)))</f>
        <v>0</v>
      </c>
      <c r="P138" s="134">
        <f t="shared" ref="P138:P139" si="36">IF(K138&gt;0,IF(G138="Ne treba raditi na predm.",O138,O138*(J138/(J138-K138))),O138)</f>
        <v>0</v>
      </c>
      <c r="Q138" s="271"/>
      <c r="R138" s="272"/>
      <c r="S138" s="272"/>
      <c r="T138" s="272"/>
      <c r="U138" s="135" t="str">
        <f>IF(Q138="","",(R138+R139)/(Q138+Q139-S138-S139))</f>
        <v/>
      </c>
      <c r="V138" s="136">
        <f>IF(P138="","",IF(C138="Ne","",IF(G138="Ne treba raditi na predm.","",IF((P138+P139)&gt;1,40,IF(U138="",IF((P138+P139)&gt;0.9,35,IF((P138+P139)&gt;0.8,30,IF((P138+P139)&gt;0.7,20,IF((P138+P139)&gt;0.6,15,IF((P138+P139)&gt;0.5,10,0))))),IF((U138+U139)&gt;0.94,40,IF((U138+U139)&gt;0.9,35,IF((U138+U139)&gt;0.8,30,IF((U138+U139)&gt;0.7,20,IF((U138+U139)&gt;0.6,15,IF((U138+U139)&gt;0.5,10,0)))))))))))</f>
        <v>0</v>
      </c>
    </row>
    <row r="139" spans="1:24" s="115" customFormat="1" x14ac:dyDescent="0.2">
      <c r="A139" s="558" t="s">
        <v>103</v>
      </c>
      <c r="B139" s="559"/>
      <c r="C139" s="157"/>
      <c r="D139" s="154"/>
      <c r="E139" s="148"/>
      <c r="F139" s="508" t="str">
        <f t="shared" si="35"/>
        <v/>
      </c>
      <c r="G139" s="149"/>
      <c r="H139" s="179"/>
      <c r="I139" s="179"/>
      <c r="J139" s="187"/>
      <c r="K139" s="160"/>
      <c r="L139" s="161"/>
      <c r="M139" s="161"/>
      <c r="N139" s="161"/>
      <c r="O139" s="96">
        <f>IF(G139="",0,IF(G139="Ne treba raditi na predm.",1+SUM(L139:N139),(SUM(L139:N139)/G139)))</f>
        <v>0</v>
      </c>
      <c r="P139" s="134">
        <f t="shared" si="36"/>
        <v>0</v>
      </c>
      <c r="Q139" s="271"/>
      <c r="R139" s="272"/>
      <c r="S139" s="272"/>
      <c r="T139" s="272"/>
      <c r="U139" s="135"/>
      <c r="V139" s="509">
        <f>IF(P139="","",IF(C139="Ne","",IF(G139="Ne treba raditi na predm.","",IF((P138+P139)&gt;1,40,IF(U139="",IF((P138+P139)&gt;0.9,35,IF((P138+P139)&gt;0.8,30,IF((P138+P139)&gt;0.7,20,IF((P138+P139)&gt;0.6,15,IF((P138+P139)&gt;0.5,10,0))))),IF((U138+U139)&gt;0.94,40,IF((U138+U139)&gt;0.9,35,IF((U138+U139)&gt;0.8,30,IF((U138+U139)&gt;0.7,20,IF((U138+U139)&gt;0.6,15,IF((U138+U139)&gt;0.5,10,0)))))))))))</f>
        <v>0</v>
      </c>
    </row>
    <row r="140" spans="1:24" s="115" customFormat="1" ht="30" customHeight="1" x14ac:dyDescent="0.2">
      <c r="A140" s="466" t="s">
        <v>104</v>
      </c>
      <c r="B140" s="181"/>
      <c r="C140" s="182"/>
      <c r="D140" s="183"/>
      <c r="E140" s="182"/>
      <c r="F140" s="182"/>
      <c r="G140" s="184"/>
      <c r="H140" s="188"/>
      <c r="I140" s="188"/>
      <c r="J140" s="189"/>
      <c r="K140" s="182"/>
      <c r="L140" s="182"/>
      <c r="M140" s="182"/>
      <c r="N140" s="182"/>
      <c r="O140" s="386" t="s">
        <v>170</v>
      </c>
      <c r="P140" s="387">
        <f>P141+P142</f>
        <v>0</v>
      </c>
      <c r="Q140" s="184"/>
      <c r="R140" s="184"/>
      <c r="S140" s="184"/>
      <c r="T140" s="184"/>
      <c r="U140" s="184"/>
      <c r="V140" s="186"/>
      <c r="W140" s="97"/>
      <c r="X140" s="97"/>
    </row>
    <row r="141" spans="1:24" s="115" customFormat="1" x14ac:dyDescent="0.2">
      <c r="A141" s="558" t="s">
        <v>102</v>
      </c>
      <c r="B141" s="559"/>
      <c r="C141" s="157"/>
      <c r="D141" s="154"/>
      <c r="E141" s="148"/>
      <c r="F141" s="508" t="str">
        <f t="shared" ref="F141:F142" si="37">IF(E141="Sudija",1,IF(E141="Stručni saradnik",1,IF(E141="Član VSTV-a",2,"")))</f>
        <v/>
      </c>
      <c r="G141" s="149"/>
      <c r="H141" s="179"/>
      <c r="I141" s="179"/>
      <c r="J141" s="187"/>
      <c r="K141" s="160"/>
      <c r="L141" s="161"/>
      <c r="M141" s="161"/>
      <c r="N141" s="161"/>
      <c r="O141" s="96">
        <f>IF(G141="",0,IF(G141="Ne treba raditi na predm.",1+SUM(L141:N141),(SUM(L141:N141)/G141)))</f>
        <v>0</v>
      </c>
      <c r="P141" s="134">
        <f t="shared" ref="P141:P142" si="38">IF(K141&gt;0,IF(G141="Ne treba raditi na predm.",O141,O141*(J141/(J141-K141))),O141)</f>
        <v>0</v>
      </c>
      <c r="Q141" s="271"/>
      <c r="R141" s="272"/>
      <c r="S141" s="272"/>
      <c r="T141" s="272"/>
      <c r="U141" s="135" t="str">
        <f>IF(Q141="","",(R141+R142)/(Q141+Q142-S141-S142))</f>
        <v/>
      </c>
      <c r="V141" s="136">
        <f>IF(P141="","",IF(C141="Ne","",IF(G141="Ne treba raditi na predm.","",IF((P141+P142)&gt;1,40,IF(U141="",IF((P141+P142)&gt;0.9,35,IF((P141+P142)&gt;0.8,30,IF((P141+P142)&gt;0.7,20,IF((P141+P142)&gt;0.6,15,IF((P141+P142)&gt;0.5,10,0))))),IF((U141+U142)&gt;0.94,40,IF((U141+U142)&gt;0.9,35,IF((U141+U142)&gt;0.8,30,IF((U141+U142)&gt;0.7,20,IF((U141+U142)&gt;0.6,15,IF((U141+U142)&gt;0.5,10,0)))))))))))</f>
        <v>0</v>
      </c>
    </row>
    <row r="142" spans="1:24" s="115" customFormat="1" x14ac:dyDescent="0.2">
      <c r="A142" s="558" t="s">
        <v>103</v>
      </c>
      <c r="B142" s="559"/>
      <c r="C142" s="157"/>
      <c r="D142" s="154"/>
      <c r="E142" s="148"/>
      <c r="F142" s="508" t="str">
        <f t="shared" si="37"/>
        <v/>
      </c>
      <c r="G142" s="149"/>
      <c r="H142" s="179"/>
      <c r="I142" s="179"/>
      <c r="J142" s="187"/>
      <c r="K142" s="160"/>
      <c r="L142" s="161"/>
      <c r="M142" s="161"/>
      <c r="N142" s="161"/>
      <c r="O142" s="96">
        <f>IF(G142="",0,IF(G142="Ne treba raditi na predm.",1+SUM(L142:N142),(SUM(L142:N142)/G142)))</f>
        <v>0</v>
      </c>
      <c r="P142" s="134">
        <f t="shared" si="38"/>
        <v>0</v>
      </c>
      <c r="Q142" s="271"/>
      <c r="R142" s="272"/>
      <c r="S142" s="272"/>
      <c r="T142" s="272"/>
      <c r="U142" s="135"/>
      <c r="V142" s="509">
        <f>IF(P142="","",IF(C142="Ne","",IF(G142="Ne treba raditi na predm.","",IF((P141+P142)&gt;1,40,IF(U142="",IF((P141+P142)&gt;0.9,35,IF((P141+P142)&gt;0.8,30,IF((P141+P142)&gt;0.7,20,IF((P141+P142)&gt;0.6,15,IF((P141+P142)&gt;0.5,10,0))))),IF((U141+U142)&gt;0.94,40,IF((U141+U142)&gt;0.9,35,IF((U141+U142)&gt;0.8,30,IF((U141+U142)&gt;0.7,20,IF((U141+U142)&gt;0.6,15,IF((U141+U142)&gt;0.5,10,0)))))))))))</f>
        <v>0</v>
      </c>
    </row>
    <row r="143" spans="1:24" s="115" customFormat="1" ht="30" customHeight="1" x14ac:dyDescent="0.2">
      <c r="A143" s="466" t="s">
        <v>104</v>
      </c>
      <c r="B143" s="181"/>
      <c r="C143" s="182"/>
      <c r="D143" s="183"/>
      <c r="E143" s="182"/>
      <c r="F143" s="182"/>
      <c r="G143" s="184"/>
      <c r="H143" s="188"/>
      <c r="I143" s="188"/>
      <c r="J143" s="189"/>
      <c r="K143" s="182"/>
      <c r="L143" s="182"/>
      <c r="M143" s="182"/>
      <c r="N143" s="182"/>
      <c r="O143" s="386" t="s">
        <v>170</v>
      </c>
      <c r="P143" s="387">
        <f>P144+P145</f>
        <v>0</v>
      </c>
      <c r="Q143" s="184"/>
      <c r="R143" s="184"/>
      <c r="S143" s="184"/>
      <c r="T143" s="184"/>
      <c r="U143" s="184"/>
      <c r="V143" s="186"/>
      <c r="W143" s="97"/>
      <c r="X143" s="97"/>
    </row>
    <row r="144" spans="1:24" s="115" customFormat="1" x14ac:dyDescent="0.2">
      <c r="A144" s="558" t="s">
        <v>102</v>
      </c>
      <c r="B144" s="559"/>
      <c r="C144" s="157"/>
      <c r="D144" s="154"/>
      <c r="E144" s="148"/>
      <c r="F144" s="508" t="str">
        <f t="shared" ref="F144:F145" si="39">IF(E144="Sudija",1,IF(E144="Stručni saradnik",1,IF(E144="Član VSTV-a",2,"")))</f>
        <v/>
      </c>
      <c r="G144" s="149"/>
      <c r="H144" s="179"/>
      <c r="I144" s="179"/>
      <c r="J144" s="190"/>
      <c r="K144" s="160"/>
      <c r="L144" s="161"/>
      <c r="M144" s="161"/>
      <c r="N144" s="161"/>
      <c r="O144" s="96">
        <f>IF(G144="",0,IF(G144="Ne treba raditi na predm.",1+SUM(L144:N144),(SUM(L144:N144)/G144)))</f>
        <v>0</v>
      </c>
      <c r="P144" s="134">
        <f t="shared" ref="P144:P145" si="40">IF(K144&gt;0,IF(G144="Ne treba raditi na predm.",O144,O144*(J144/(J144-K144))),O144)</f>
        <v>0</v>
      </c>
      <c r="Q144" s="271"/>
      <c r="R144" s="272"/>
      <c r="S144" s="272"/>
      <c r="T144" s="272"/>
      <c r="U144" s="135" t="str">
        <f>IF(Q144="","",(R144+R145)/(Q144+Q145-S144-S145))</f>
        <v/>
      </c>
      <c r="V144" s="136">
        <f>IF(P144="","",IF(C144="Ne","",IF(G144="Ne treba raditi na predm.","",IF((P144+P145)&gt;1,40,IF(U144="",IF((P144+P145)&gt;0.9,35,IF((P144+P145)&gt;0.8,30,IF((P144+P145)&gt;0.7,20,IF((P144+P145)&gt;0.6,15,IF((P144+P145)&gt;0.5,10,0))))),IF((U144+U145)&gt;0.94,40,IF((U144+U145)&gt;0.9,35,IF((U144+U145)&gt;0.8,30,IF((U144+U145)&gt;0.7,20,IF((U144+U145)&gt;0.6,15,IF((U144+U145)&gt;0.5,10,0)))))))))))</f>
        <v>0</v>
      </c>
    </row>
    <row r="145" spans="1:24" s="115" customFormat="1" x14ac:dyDescent="0.2">
      <c r="A145" s="558" t="s">
        <v>103</v>
      </c>
      <c r="B145" s="559"/>
      <c r="C145" s="157"/>
      <c r="D145" s="154"/>
      <c r="E145" s="148"/>
      <c r="F145" s="508" t="str">
        <f t="shared" si="39"/>
        <v/>
      </c>
      <c r="G145" s="149"/>
      <c r="H145" s="179"/>
      <c r="I145" s="179"/>
      <c r="J145" s="190"/>
      <c r="K145" s="160"/>
      <c r="L145" s="161"/>
      <c r="M145" s="161"/>
      <c r="N145" s="161"/>
      <c r="O145" s="96">
        <f>IF(G145="",0,IF(G145="Ne treba raditi na predm.",1+SUM(L145:N145),(SUM(L145:N145)/G145)))</f>
        <v>0</v>
      </c>
      <c r="P145" s="134">
        <f t="shared" si="40"/>
        <v>0</v>
      </c>
      <c r="Q145" s="271"/>
      <c r="R145" s="272"/>
      <c r="S145" s="272"/>
      <c r="T145" s="272"/>
      <c r="U145" s="135"/>
      <c r="V145" s="509">
        <f>IF(P145="","",IF(C145="Ne","",IF(G145="Ne treba raditi na predm.","",IF((P144+P145)&gt;1,40,IF(U145="",IF((P144+P145)&gt;0.9,35,IF((P144+P145)&gt;0.8,30,IF((P144+P145)&gt;0.7,20,IF((P144+P145)&gt;0.6,15,IF((P144+P145)&gt;0.5,10,0))))),IF((U144+U145)&gt;0.94,40,IF((U144+U145)&gt;0.9,35,IF((U144+U145)&gt;0.8,30,IF((U144+U145)&gt;0.7,20,IF((U144+U145)&gt;0.6,15,IF((U144+U145)&gt;0.5,10,0)))))))))))</f>
        <v>0</v>
      </c>
    </row>
    <row r="146" spans="1:24" s="115" customFormat="1" ht="30" customHeight="1" x14ac:dyDescent="0.2">
      <c r="A146" s="466" t="s">
        <v>104</v>
      </c>
      <c r="B146" s="181"/>
      <c r="C146" s="182"/>
      <c r="D146" s="183"/>
      <c r="E146" s="182"/>
      <c r="F146" s="182"/>
      <c r="G146" s="184"/>
      <c r="H146" s="188"/>
      <c r="I146" s="188"/>
      <c r="J146" s="189"/>
      <c r="K146" s="182"/>
      <c r="L146" s="182"/>
      <c r="M146" s="182"/>
      <c r="N146" s="182"/>
      <c r="O146" s="386" t="s">
        <v>170</v>
      </c>
      <c r="P146" s="387">
        <f>P147+P148</f>
        <v>0</v>
      </c>
      <c r="Q146" s="184"/>
      <c r="R146" s="184"/>
      <c r="S146" s="184"/>
      <c r="T146" s="184"/>
      <c r="U146" s="184"/>
      <c r="V146" s="186"/>
      <c r="W146" s="97"/>
      <c r="X146" s="97"/>
    </row>
    <row r="147" spans="1:24" s="115" customFormat="1" x14ac:dyDescent="0.2">
      <c r="A147" s="558" t="s">
        <v>102</v>
      </c>
      <c r="B147" s="559"/>
      <c r="C147" s="157"/>
      <c r="D147" s="154"/>
      <c r="E147" s="148"/>
      <c r="F147" s="508" t="str">
        <f t="shared" ref="F147:F148" si="41">IF(E147="Sudija",1,IF(E147="Stručni saradnik",1,IF(E147="Član VSTV-a",2,"")))</f>
        <v/>
      </c>
      <c r="G147" s="149"/>
      <c r="H147" s="179"/>
      <c r="I147" s="179"/>
      <c r="J147" s="187"/>
      <c r="K147" s="160"/>
      <c r="L147" s="161"/>
      <c r="M147" s="161"/>
      <c r="N147" s="161"/>
      <c r="O147" s="96">
        <f>IF(G147="",0,IF(G147="Ne treba raditi na predm.",1+SUM(L147:N147),(SUM(L147:N147)/G147)))</f>
        <v>0</v>
      </c>
      <c r="P147" s="134">
        <f t="shared" ref="P147:P148" si="42">IF(K147&gt;0,IF(G147="Ne treba raditi na predm.",O147,O147*(J147/(J147-K147))),O147)</f>
        <v>0</v>
      </c>
      <c r="Q147" s="271"/>
      <c r="R147" s="272"/>
      <c r="S147" s="272"/>
      <c r="T147" s="272"/>
      <c r="U147" s="135" t="str">
        <f>IF(Q147="","",(R147+R148)/(Q147+Q148-S147-S148))</f>
        <v/>
      </c>
      <c r="V147" s="136">
        <f>IF(P147="","",IF(C147="Ne","",IF(G147="Ne treba raditi na predm.","",IF((P147+P148)&gt;1,40,IF(U147="",IF((P147+P148)&gt;0.9,35,IF((P147+P148)&gt;0.8,30,IF((P147+P148)&gt;0.7,20,IF((P147+P148)&gt;0.6,15,IF((P147+P148)&gt;0.5,10,0))))),IF((U147+U148)&gt;0.94,40,IF((U147+U148)&gt;0.9,35,IF((U147+U148)&gt;0.8,30,IF((U147+U148)&gt;0.7,20,IF((U147+U148)&gt;0.6,15,IF((U147+U148)&gt;0.5,10,0)))))))))))</f>
        <v>0</v>
      </c>
    </row>
    <row r="148" spans="1:24" s="115" customFormat="1" x14ac:dyDescent="0.2">
      <c r="A148" s="558" t="s">
        <v>103</v>
      </c>
      <c r="B148" s="559"/>
      <c r="C148" s="157"/>
      <c r="D148" s="154"/>
      <c r="E148" s="148"/>
      <c r="F148" s="508" t="str">
        <f t="shared" si="41"/>
        <v/>
      </c>
      <c r="G148" s="149"/>
      <c r="H148" s="179"/>
      <c r="I148" s="179"/>
      <c r="J148" s="187"/>
      <c r="K148" s="160"/>
      <c r="L148" s="161"/>
      <c r="M148" s="161"/>
      <c r="N148" s="161"/>
      <c r="O148" s="96">
        <f>IF(G148="",0,IF(G148="Ne treba raditi na predm.",1+SUM(L148:N148),(SUM(L148:N148)/G148)))</f>
        <v>0</v>
      </c>
      <c r="P148" s="134">
        <f t="shared" si="42"/>
        <v>0</v>
      </c>
      <c r="Q148" s="271"/>
      <c r="R148" s="272"/>
      <c r="S148" s="272"/>
      <c r="T148" s="272"/>
      <c r="U148" s="135"/>
      <c r="V148" s="509">
        <f>IF(P148="","",IF(C148="Ne","",IF(G148="Ne treba raditi na predm.","",IF((P147+P148)&gt;1,40,IF(U148="",IF((P147+P148)&gt;0.9,35,IF((P147+P148)&gt;0.8,30,IF((P147+P148)&gt;0.7,20,IF((P147+P148)&gt;0.6,15,IF((P147+P148)&gt;0.5,10,0))))),IF((U147+U148)&gt;0.94,40,IF((U147+U148)&gt;0.9,35,IF((U147+U148)&gt;0.8,30,IF((U147+U148)&gt;0.7,20,IF((U147+U148)&gt;0.6,15,IF((U147+U148)&gt;0.5,10,0)))))))))))</f>
        <v>0</v>
      </c>
    </row>
    <row r="149" spans="1:24" s="115" customFormat="1" ht="30" customHeight="1" x14ac:dyDescent="0.2">
      <c r="A149" s="466" t="s">
        <v>104</v>
      </c>
      <c r="B149" s="181"/>
      <c r="C149" s="182"/>
      <c r="D149" s="183"/>
      <c r="E149" s="182"/>
      <c r="F149" s="182"/>
      <c r="G149" s="184"/>
      <c r="H149" s="188"/>
      <c r="I149" s="188"/>
      <c r="J149" s="189"/>
      <c r="K149" s="182"/>
      <c r="L149" s="182"/>
      <c r="M149" s="182"/>
      <c r="N149" s="182"/>
      <c r="O149" s="386" t="s">
        <v>170</v>
      </c>
      <c r="P149" s="387">
        <f>P150+P151</f>
        <v>0</v>
      </c>
      <c r="Q149" s="184"/>
      <c r="R149" s="184"/>
      <c r="S149" s="184"/>
      <c r="T149" s="184"/>
      <c r="U149" s="184"/>
      <c r="V149" s="186"/>
      <c r="W149" s="97"/>
      <c r="X149" s="97"/>
    </row>
    <row r="150" spans="1:24" s="115" customFormat="1" x14ac:dyDescent="0.2">
      <c r="A150" s="558" t="s">
        <v>102</v>
      </c>
      <c r="B150" s="559"/>
      <c r="C150" s="157"/>
      <c r="D150" s="154"/>
      <c r="E150" s="148"/>
      <c r="F150" s="508" t="str">
        <f t="shared" ref="F150:F151" si="43">IF(E150="Sudija",1,IF(E150="Stručni saradnik",1,IF(E150="Član VSTV-a",2,"")))</f>
        <v/>
      </c>
      <c r="G150" s="149"/>
      <c r="H150" s="179"/>
      <c r="I150" s="179"/>
      <c r="J150" s="187"/>
      <c r="K150" s="160"/>
      <c r="L150" s="161"/>
      <c r="M150" s="161"/>
      <c r="N150" s="161"/>
      <c r="O150" s="96">
        <f>IF(G150="",0,IF(G150="Ne treba raditi na predm.",1+SUM(L150:N150),(SUM(L150:N150)/G150)))</f>
        <v>0</v>
      </c>
      <c r="P150" s="134">
        <f t="shared" ref="P150:P151" si="44">IF(K150&gt;0,IF(G150="Ne treba raditi na predm.",O150,O150*(J150/(J150-K150))),O150)</f>
        <v>0</v>
      </c>
      <c r="Q150" s="271"/>
      <c r="R150" s="272"/>
      <c r="S150" s="272"/>
      <c r="T150" s="272"/>
      <c r="U150" s="135" t="str">
        <f>IF(Q150="","",(R150+R151)/(Q150+Q151-S150-S151))</f>
        <v/>
      </c>
      <c r="V150" s="136">
        <f>IF(P150="","",IF(C150="Ne","",IF(G150="Ne treba raditi na predm.","",IF((P150+P151)&gt;1,40,IF(U150="",IF((P150+P151)&gt;0.9,35,IF((P150+P151)&gt;0.8,30,IF((P150+P151)&gt;0.7,20,IF((P150+P151)&gt;0.6,15,IF((P150+P151)&gt;0.5,10,0))))),IF((U150+U151)&gt;0.94,40,IF((U150+U151)&gt;0.9,35,IF((U150+U151)&gt;0.8,30,IF((U150+U151)&gt;0.7,20,IF((U150+U151)&gt;0.6,15,IF((U150+U151)&gt;0.5,10,0)))))))))))</f>
        <v>0</v>
      </c>
    </row>
    <row r="151" spans="1:24" s="115" customFormat="1" x14ac:dyDescent="0.2">
      <c r="A151" s="558" t="s">
        <v>103</v>
      </c>
      <c r="B151" s="559"/>
      <c r="C151" s="157"/>
      <c r="D151" s="154"/>
      <c r="E151" s="148"/>
      <c r="F151" s="508" t="str">
        <f t="shared" si="43"/>
        <v/>
      </c>
      <c r="G151" s="149"/>
      <c r="H151" s="179"/>
      <c r="I151" s="179"/>
      <c r="J151" s="187"/>
      <c r="K151" s="160"/>
      <c r="L151" s="161"/>
      <c r="M151" s="161"/>
      <c r="N151" s="161"/>
      <c r="O151" s="96">
        <f>IF(G151="",0,IF(G151="Ne treba raditi na predm.",1+SUM(L151:N151),(SUM(L151:N151)/G151)))</f>
        <v>0</v>
      </c>
      <c r="P151" s="134">
        <f t="shared" si="44"/>
        <v>0</v>
      </c>
      <c r="Q151" s="271"/>
      <c r="R151" s="272"/>
      <c r="S151" s="272"/>
      <c r="T151" s="272"/>
      <c r="U151" s="135"/>
      <c r="V151" s="509">
        <f>IF(P151="","",IF(C151="Ne","",IF(G151="Ne treba raditi na predm.","",IF((P150+P151)&gt;1,40,IF(U151="",IF((P150+P151)&gt;0.9,35,IF((P150+P151)&gt;0.8,30,IF((P150+P151)&gt;0.7,20,IF((P150+P151)&gt;0.6,15,IF((P150+P151)&gt;0.5,10,0))))),IF((U150+U151)&gt;0.94,40,IF((U150+U151)&gt;0.9,35,IF((U150+U151)&gt;0.8,30,IF((U150+U151)&gt;0.7,20,IF((U150+U151)&gt;0.6,15,IF((U150+U151)&gt;0.5,10,0)))))))))))</f>
        <v>0</v>
      </c>
    </row>
    <row r="152" spans="1:24" s="115" customFormat="1" ht="30" customHeight="1" x14ac:dyDescent="0.2">
      <c r="A152" s="466" t="s">
        <v>104</v>
      </c>
      <c r="B152" s="181"/>
      <c r="C152" s="182"/>
      <c r="D152" s="183"/>
      <c r="E152" s="182"/>
      <c r="F152" s="182"/>
      <c r="G152" s="184"/>
      <c r="H152" s="188"/>
      <c r="I152" s="188"/>
      <c r="J152" s="189"/>
      <c r="K152" s="182"/>
      <c r="L152" s="182"/>
      <c r="M152" s="182"/>
      <c r="N152" s="182"/>
      <c r="O152" s="386" t="s">
        <v>170</v>
      </c>
      <c r="P152" s="387">
        <f>P153+P154</f>
        <v>0</v>
      </c>
      <c r="Q152" s="184"/>
      <c r="R152" s="184"/>
      <c r="S152" s="184"/>
      <c r="T152" s="184"/>
      <c r="U152" s="184"/>
      <c r="V152" s="186"/>
      <c r="W152" s="97"/>
      <c r="X152" s="97"/>
    </row>
    <row r="153" spans="1:24" s="115" customFormat="1" x14ac:dyDescent="0.2">
      <c r="A153" s="558" t="s">
        <v>102</v>
      </c>
      <c r="B153" s="559"/>
      <c r="C153" s="157"/>
      <c r="D153" s="154"/>
      <c r="E153" s="148"/>
      <c r="F153" s="508" t="str">
        <f t="shared" ref="F153:F154" si="45">IF(E153="Sudija",1,IF(E153="Stručni saradnik",1,IF(E153="Član VSTV-a",2,"")))</f>
        <v/>
      </c>
      <c r="G153" s="149"/>
      <c r="H153" s="179"/>
      <c r="I153" s="179"/>
      <c r="J153" s="187"/>
      <c r="K153" s="160"/>
      <c r="L153" s="161"/>
      <c r="M153" s="161"/>
      <c r="N153" s="161"/>
      <c r="O153" s="96">
        <f>IF(G153="",0,IF(G153="Ne treba raditi na predm.",1+SUM(L153:N153),(SUM(L153:N153)/G153)))</f>
        <v>0</v>
      </c>
      <c r="P153" s="134">
        <f t="shared" ref="P153:P154" si="46">IF(K153&gt;0,IF(G153="Ne treba raditi na predm.",O153,O153*(J153/(J153-K153))),O153)</f>
        <v>0</v>
      </c>
      <c r="Q153" s="271"/>
      <c r="R153" s="272"/>
      <c r="S153" s="272"/>
      <c r="T153" s="272"/>
      <c r="U153" s="135" t="str">
        <f>IF(Q153="","",(R153+R154)/(Q153+Q154-S153-S154))</f>
        <v/>
      </c>
      <c r="V153" s="136">
        <f>IF(P153="","",IF(C153="Ne","",IF(G153="Ne treba raditi na predm.","",IF((P153+P154)&gt;1,40,IF(U153="",IF((P153+P154)&gt;0.9,35,IF((P153+P154)&gt;0.8,30,IF((P153+P154)&gt;0.7,20,IF((P153+P154)&gt;0.6,15,IF((P153+P154)&gt;0.5,10,0))))),IF((U153+U154)&gt;0.94,40,IF((U153+U154)&gt;0.9,35,IF((U153+U154)&gt;0.8,30,IF((U153+U154)&gt;0.7,20,IF((U153+U154)&gt;0.6,15,IF((U153+U154)&gt;0.5,10,0)))))))))))</f>
        <v>0</v>
      </c>
    </row>
    <row r="154" spans="1:24" s="115" customFormat="1" x14ac:dyDescent="0.2">
      <c r="A154" s="558" t="s">
        <v>103</v>
      </c>
      <c r="B154" s="559"/>
      <c r="C154" s="157"/>
      <c r="D154" s="154"/>
      <c r="E154" s="148"/>
      <c r="F154" s="508" t="str">
        <f t="shared" si="45"/>
        <v/>
      </c>
      <c r="G154" s="149"/>
      <c r="H154" s="179"/>
      <c r="I154" s="179"/>
      <c r="J154" s="187"/>
      <c r="K154" s="160"/>
      <c r="L154" s="161"/>
      <c r="M154" s="161"/>
      <c r="N154" s="161"/>
      <c r="O154" s="96">
        <f>IF(G154="",0,IF(G154="Ne treba raditi na predm.",1+SUM(L154:N154),(SUM(L154:N154)/G154)))</f>
        <v>0</v>
      </c>
      <c r="P154" s="134">
        <f t="shared" si="46"/>
        <v>0</v>
      </c>
      <c r="Q154" s="271"/>
      <c r="R154" s="272"/>
      <c r="S154" s="272"/>
      <c r="T154" s="272"/>
      <c r="U154" s="135"/>
      <c r="V154" s="509">
        <f>IF(P154="","",IF(C154="Ne","",IF(G154="Ne treba raditi na predm.","",IF((P153+P154)&gt;1,40,IF(U154="",IF((P153+P154)&gt;0.9,35,IF((P153+P154)&gt;0.8,30,IF((P153+P154)&gt;0.7,20,IF((P153+P154)&gt;0.6,15,IF((P153+P154)&gt;0.5,10,0))))),IF((U153+U154)&gt;0.94,40,IF((U153+U154)&gt;0.9,35,IF((U153+U154)&gt;0.8,30,IF((U153+U154)&gt;0.7,20,IF((U153+U154)&gt;0.6,15,IF((U153+U154)&gt;0.5,10,0)))))))))))</f>
        <v>0</v>
      </c>
    </row>
    <row r="155" spans="1:24" s="115" customFormat="1" ht="30" customHeight="1" x14ac:dyDescent="0.2">
      <c r="A155" s="466" t="s">
        <v>104</v>
      </c>
      <c r="B155" s="181"/>
      <c r="C155" s="182"/>
      <c r="D155" s="183"/>
      <c r="E155" s="182"/>
      <c r="F155" s="182"/>
      <c r="G155" s="184"/>
      <c r="H155" s="188"/>
      <c r="I155" s="188"/>
      <c r="J155" s="189"/>
      <c r="K155" s="182"/>
      <c r="L155" s="182"/>
      <c r="M155" s="182"/>
      <c r="N155" s="182"/>
      <c r="O155" s="386" t="s">
        <v>170</v>
      </c>
      <c r="P155" s="387">
        <f>P156+P157</f>
        <v>0</v>
      </c>
      <c r="Q155" s="184"/>
      <c r="R155" s="184"/>
      <c r="S155" s="184"/>
      <c r="T155" s="184"/>
      <c r="U155" s="184"/>
      <c r="V155" s="186"/>
      <c r="W155" s="97"/>
      <c r="X155" s="97"/>
    </row>
    <row r="156" spans="1:24" s="115" customFormat="1" x14ac:dyDescent="0.2">
      <c r="A156" s="558" t="s">
        <v>102</v>
      </c>
      <c r="B156" s="559"/>
      <c r="C156" s="157"/>
      <c r="D156" s="154"/>
      <c r="E156" s="148"/>
      <c r="F156" s="508" t="str">
        <f t="shared" ref="F156:F157" si="47">IF(E156="Sudija",1,IF(E156="Stručni saradnik",1,IF(E156="Član VSTV-a",2,"")))</f>
        <v/>
      </c>
      <c r="G156" s="149"/>
      <c r="H156" s="179"/>
      <c r="I156" s="179"/>
      <c r="J156" s="187"/>
      <c r="K156" s="160"/>
      <c r="L156" s="161"/>
      <c r="M156" s="161"/>
      <c r="N156" s="161"/>
      <c r="O156" s="96">
        <f>IF(G156="",0,IF(G156="Ne treba raditi na predm.",1+SUM(L156:N156),(SUM(L156:N156)/G156)))</f>
        <v>0</v>
      </c>
      <c r="P156" s="134">
        <f t="shared" ref="P156:P157" si="48">IF(K156&gt;0,IF(G156="Ne treba raditi na predm.",O156,O156*(J156/(J156-K156))),O156)</f>
        <v>0</v>
      </c>
      <c r="Q156" s="271"/>
      <c r="R156" s="272"/>
      <c r="S156" s="272"/>
      <c r="T156" s="272"/>
      <c r="U156" s="135" t="str">
        <f>IF(Q156="","",(R156+R157)/(Q156+Q157-S156-S157))</f>
        <v/>
      </c>
      <c r="V156" s="136">
        <f>IF(P156="","",IF(C156="Ne","",IF(G156="Ne treba raditi na predm.","",IF((P156+P157)&gt;1,40,IF(U156="",IF((P156+P157)&gt;0.9,35,IF((P156+P157)&gt;0.8,30,IF((P156+P157)&gt;0.7,20,IF((P156+P157)&gt;0.6,15,IF((P156+P157)&gt;0.5,10,0))))),IF((U156+U157)&gt;0.94,40,IF((U156+U157)&gt;0.9,35,IF((U156+U157)&gt;0.8,30,IF((U156+U157)&gt;0.7,20,IF((U156+U157)&gt;0.6,15,IF((U156+U157)&gt;0.5,10,0)))))))))))</f>
        <v>0</v>
      </c>
    </row>
    <row r="157" spans="1:24" s="115" customFormat="1" x14ac:dyDescent="0.2">
      <c r="A157" s="558" t="s">
        <v>103</v>
      </c>
      <c r="B157" s="559"/>
      <c r="C157" s="157"/>
      <c r="D157" s="154"/>
      <c r="E157" s="148"/>
      <c r="F157" s="508" t="str">
        <f t="shared" si="47"/>
        <v/>
      </c>
      <c r="G157" s="149"/>
      <c r="H157" s="179"/>
      <c r="I157" s="179"/>
      <c r="J157" s="187"/>
      <c r="K157" s="160"/>
      <c r="L157" s="161"/>
      <c r="M157" s="161"/>
      <c r="N157" s="161"/>
      <c r="O157" s="96">
        <f>IF(G157="",0,IF(G157="Ne treba raditi na predm.",1+SUM(L157:N157),(SUM(L157:N157)/G157)))</f>
        <v>0</v>
      </c>
      <c r="P157" s="134">
        <f t="shared" si="48"/>
        <v>0</v>
      </c>
      <c r="Q157" s="271"/>
      <c r="R157" s="272"/>
      <c r="S157" s="272"/>
      <c r="T157" s="272"/>
      <c r="U157" s="135"/>
      <c r="V157" s="509">
        <f>IF(P157="","",IF(C157="Ne","",IF(G157="Ne treba raditi na predm.","",IF((P156+P157)&gt;1,40,IF(U157="",IF((P156+P157)&gt;0.9,35,IF((P156+P157)&gt;0.8,30,IF((P156+P157)&gt;0.7,20,IF((P156+P157)&gt;0.6,15,IF((P156+P157)&gt;0.5,10,0))))),IF((U156+U157)&gt;0.94,40,IF((U156+U157)&gt;0.9,35,IF((U156+U157)&gt;0.8,30,IF((U156+U157)&gt;0.7,20,IF((U156+U157)&gt;0.6,15,IF((U156+U157)&gt;0.5,10,0)))))))))))</f>
        <v>0</v>
      </c>
    </row>
    <row r="158" spans="1:24" s="115" customFormat="1" ht="30" customHeight="1" x14ac:dyDescent="0.2">
      <c r="A158" s="466" t="s">
        <v>104</v>
      </c>
      <c r="B158" s="181"/>
      <c r="C158" s="182"/>
      <c r="D158" s="183"/>
      <c r="E158" s="182"/>
      <c r="F158" s="182"/>
      <c r="G158" s="184"/>
      <c r="H158" s="188"/>
      <c r="I158" s="188"/>
      <c r="J158" s="189"/>
      <c r="K158" s="182"/>
      <c r="L158" s="182"/>
      <c r="M158" s="182"/>
      <c r="N158" s="182"/>
      <c r="O158" s="386" t="s">
        <v>170</v>
      </c>
      <c r="P158" s="387">
        <f>P159+P160</f>
        <v>0</v>
      </c>
      <c r="Q158" s="184"/>
      <c r="R158" s="184"/>
      <c r="S158" s="184"/>
      <c r="T158" s="184"/>
      <c r="U158" s="184"/>
      <c r="V158" s="186"/>
      <c r="W158" s="97"/>
      <c r="X158" s="97"/>
    </row>
    <row r="159" spans="1:24" s="115" customFormat="1" x14ac:dyDescent="0.2">
      <c r="A159" s="558" t="s">
        <v>102</v>
      </c>
      <c r="B159" s="559"/>
      <c r="C159" s="157"/>
      <c r="D159" s="154"/>
      <c r="E159" s="148"/>
      <c r="F159" s="508" t="str">
        <f t="shared" ref="F159:F160" si="49">IF(E159="Sudija",1,IF(E159="Stručni saradnik",1,IF(E159="Član VSTV-a",2,"")))</f>
        <v/>
      </c>
      <c r="G159" s="149"/>
      <c r="H159" s="179"/>
      <c r="I159" s="179"/>
      <c r="J159" s="190"/>
      <c r="K159" s="160"/>
      <c r="L159" s="161"/>
      <c r="M159" s="161"/>
      <c r="N159" s="161"/>
      <c r="O159" s="96">
        <f>IF(G159="",0,IF(G159="Ne treba raditi na predm.",1+SUM(L159:N159),(SUM(L159:N159)/G159)))</f>
        <v>0</v>
      </c>
      <c r="P159" s="134">
        <f t="shared" ref="P159:P160" si="50">IF(K159&gt;0,IF(G159="Ne treba raditi na predm.",O159,O159*(J159/(J159-K159))),O159)</f>
        <v>0</v>
      </c>
      <c r="Q159" s="271"/>
      <c r="R159" s="272"/>
      <c r="S159" s="272"/>
      <c r="T159" s="272"/>
      <c r="U159" s="135" t="str">
        <f>IF(Q159="","",(R159+R160)/(Q159+Q160-S159-S160))</f>
        <v/>
      </c>
      <c r="V159" s="136">
        <f>IF(P159="","",IF(C159="Ne","",IF(G159="Ne treba raditi na predm.","",IF((P159+P160)&gt;1,40,IF(U159="",IF((P159+P160)&gt;0.9,35,IF((P159+P160)&gt;0.8,30,IF((P159+P160)&gt;0.7,20,IF((P159+P160)&gt;0.6,15,IF((P159+P160)&gt;0.5,10,0))))),IF((U159+U160)&gt;0.94,40,IF((U159+U160)&gt;0.9,35,IF((U159+U160)&gt;0.8,30,IF((U159+U160)&gt;0.7,20,IF((U159+U160)&gt;0.6,15,IF((U159+U160)&gt;0.5,10,0)))))))))))</f>
        <v>0</v>
      </c>
    </row>
    <row r="160" spans="1:24" s="115" customFormat="1" x14ac:dyDescent="0.2">
      <c r="A160" s="558" t="s">
        <v>103</v>
      </c>
      <c r="B160" s="559"/>
      <c r="C160" s="157"/>
      <c r="D160" s="154"/>
      <c r="E160" s="148"/>
      <c r="F160" s="508" t="str">
        <f t="shared" si="49"/>
        <v/>
      </c>
      <c r="G160" s="149"/>
      <c r="H160" s="179"/>
      <c r="I160" s="179"/>
      <c r="J160" s="190"/>
      <c r="K160" s="160"/>
      <c r="L160" s="161"/>
      <c r="M160" s="161"/>
      <c r="N160" s="161"/>
      <c r="O160" s="96">
        <f>IF(G160="",0,IF(G160="Ne treba raditi na predm.",1+SUM(L160:N160),(SUM(L160:N160)/G160)))</f>
        <v>0</v>
      </c>
      <c r="P160" s="134">
        <f t="shared" si="50"/>
        <v>0</v>
      </c>
      <c r="Q160" s="271"/>
      <c r="R160" s="272"/>
      <c r="S160" s="272"/>
      <c r="T160" s="272"/>
      <c r="U160" s="135"/>
      <c r="V160" s="509">
        <f>IF(P160="","",IF(C160="Ne","",IF(G160="Ne treba raditi na predm.","",IF((P159+P160)&gt;1,40,IF(U160="",IF((P159+P160)&gt;0.9,35,IF((P159+P160)&gt;0.8,30,IF((P159+P160)&gt;0.7,20,IF((P159+P160)&gt;0.6,15,IF((P159+P160)&gt;0.5,10,0))))),IF((U159+U160)&gt;0.94,40,IF((U159+U160)&gt;0.9,35,IF((U159+U160)&gt;0.8,30,IF((U159+U160)&gt;0.7,20,IF((U159+U160)&gt;0.6,15,IF((U159+U160)&gt;0.5,10,0)))))))))))</f>
        <v>0</v>
      </c>
    </row>
    <row r="161" spans="1:24" s="115" customFormat="1" ht="30" customHeight="1" x14ac:dyDescent="0.2">
      <c r="A161" s="466" t="s">
        <v>104</v>
      </c>
      <c r="B161" s="181"/>
      <c r="C161" s="182"/>
      <c r="D161" s="183"/>
      <c r="E161" s="182"/>
      <c r="F161" s="182"/>
      <c r="G161" s="184"/>
      <c r="H161" s="188"/>
      <c r="I161" s="188"/>
      <c r="J161" s="189"/>
      <c r="K161" s="182"/>
      <c r="L161" s="182"/>
      <c r="M161" s="182"/>
      <c r="N161" s="182"/>
      <c r="O161" s="386" t="s">
        <v>170</v>
      </c>
      <c r="P161" s="387">
        <f>P162+P163</f>
        <v>0</v>
      </c>
      <c r="Q161" s="184"/>
      <c r="R161" s="184"/>
      <c r="S161" s="184"/>
      <c r="T161" s="184"/>
      <c r="U161" s="184"/>
      <c r="V161" s="186"/>
      <c r="W161" s="97"/>
      <c r="X161" s="97"/>
    </row>
    <row r="162" spans="1:24" s="115" customFormat="1" x14ac:dyDescent="0.2">
      <c r="A162" s="558" t="s">
        <v>102</v>
      </c>
      <c r="B162" s="559"/>
      <c r="C162" s="157"/>
      <c r="D162" s="154"/>
      <c r="E162" s="148"/>
      <c r="F162" s="508" t="str">
        <f t="shared" ref="F162:F163" si="51">IF(E162="Sudija",1,IF(E162="Stručni saradnik",1,IF(E162="Član VSTV-a",2,"")))</f>
        <v/>
      </c>
      <c r="G162" s="149"/>
      <c r="H162" s="179"/>
      <c r="I162" s="179"/>
      <c r="J162" s="190"/>
      <c r="K162" s="160"/>
      <c r="L162" s="161"/>
      <c r="M162" s="161"/>
      <c r="N162" s="161"/>
      <c r="O162" s="96">
        <f>IF(G162="",0,IF(G162="Ne treba raditi na predm.",1+SUM(L162:N162),(SUM(L162:N162)/G162)))</f>
        <v>0</v>
      </c>
      <c r="P162" s="134">
        <f t="shared" ref="P162:P163" si="52">IF(K162&gt;0,IF(G162="Ne treba raditi na predm.",O162,O162*(J162/(J162-K162))),O162)</f>
        <v>0</v>
      </c>
      <c r="Q162" s="271"/>
      <c r="R162" s="272"/>
      <c r="S162" s="272"/>
      <c r="T162" s="272"/>
      <c r="U162" s="135" t="str">
        <f>IF(Q162="","",(R162+R163)/(Q162+Q163-S162-S163))</f>
        <v/>
      </c>
      <c r="V162" s="136">
        <f>IF(P162="","",IF(C162="Ne","",IF(G162="Ne treba raditi na predm.","",IF((P162+P163)&gt;1,40,IF(U162="",IF((P162+P163)&gt;0.9,35,IF((P162+P163)&gt;0.8,30,IF((P162+P163)&gt;0.7,20,IF((P162+P163)&gt;0.6,15,IF((P162+P163)&gt;0.5,10,0))))),IF((U162+U163)&gt;0.94,40,IF((U162+U163)&gt;0.9,35,IF((U162+U163)&gt;0.8,30,IF((U162+U163)&gt;0.7,20,IF((U162+U163)&gt;0.6,15,IF((U162+U163)&gt;0.5,10,0)))))))))))</f>
        <v>0</v>
      </c>
    </row>
    <row r="163" spans="1:24" s="115" customFormat="1" x14ac:dyDescent="0.2">
      <c r="A163" s="558" t="s">
        <v>103</v>
      </c>
      <c r="B163" s="559"/>
      <c r="C163" s="157"/>
      <c r="D163" s="154"/>
      <c r="E163" s="148"/>
      <c r="F163" s="508" t="str">
        <f t="shared" si="51"/>
        <v/>
      </c>
      <c r="G163" s="149"/>
      <c r="H163" s="179"/>
      <c r="I163" s="179"/>
      <c r="J163" s="190"/>
      <c r="K163" s="160"/>
      <c r="L163" s="161"/>
      <c r="M163" s="161"/>
      <c r="N163" s="161"/>
      <c r="O163" s="96">
        <f>IF(G163="",0,IF(G163="Ne treba raditi na predm.",1+SUM(L163:N163),(SUM(L163:N163)/G163)))</f>
        <v>0</v>
      </c>
      <c r="P163" s="134">
        <f t="shared" si="52"/>
        <v>0</v>
      </c>
      <c r="Q163" s="271"/>
      <c r="R163" s="272"/>
      <c r="S163" s="272"/>
      <c r="T163" s="272"/>
      <c r="U163" s="135"/>
      <c r="V163" s="509">
        <f>IF(P163="","",IF(C163="Ne","",IF(G163="Ne treba raditi na predm.","",IF((P162+P163)&gt;1,40,IF(U163="",IF((P162+P163)&gt;0.9,35,IF((P162+P163)&gt;0.8,30,IF((P162+P163)&gt;0.7,20,IF((P162+P163)&gt;0.6,15,IF((P162+P163)&gt;0.5,10,0))))),IF((U162+U163)&gt;0.94,40,IF((U162+U163)&gt;0.9,35,IF((U162+U163)&gt;0.8,30,IF((U162+U163)&gt;0.7,20,IF((U162+U163)&gt;0.6,15,IF((U162+U163)&gt;0.5,10,0)))))))))))</f>
        <v>0</v>
      </c>
    </row>
    <row r="164" spans="1:24" s="115" customFormat="1" ht="30" customHeight="1" x14ac:dyDescent="0.2">
      <c r="A164" s="466" t="s">
        <v>104</v>
      </c>
      <c r="B164" s="181"/>
      <c r="C164" s="182"/>
      <c r="D164" s="183"/>
      <c r="E164" s="182"/>
      <c r="F164" s="182"/>
      <c r="G164" s="184"/>
      <c r="H164" s="188"/>
      <c r="I164" s="188"/>
      <c r="J164" s="189"/>
      <c r="K164" s="182"/>
      <c r="L164" s="182"/>
      <c r="M164" s="182"/>
      <c r="N164" s="182"/>
      <c r="O164" s="386" t="s">
        <v>170</v>
      </c>
      <c r="P164" s="387">
        <f>P165+P166</f>
        <v>0</v>
      </c>
      <c r="Q164" s="184"/>
      <c r="R164" s="184"/>
      <c r="S164" s="184"/>
      <c r="T164" s="184"/>
      <c r="U164" s="184"/>
      <c r="V164" s="186"/>
      <c r="W164" s="97"/>
      <c r="X164" s="97"/>
    </row>
    <row r="165" spans="1:24" s="115" customFormat="1" x14ac:dyDescent="0.2">
      <c r="A165" s="558" t="s">
        <v>102</v>
      </c>
      <c r="B165" s="559"/>
      <c r="C165" s="157"/>
      <c r="D165" s="154"/>
      <c r="E165" s="148"/>
      <c r="F165" s="508" t="str">
        <f t="shared" ref="F165:F166" si="53">IF(E165="Sudija",1,IF(E165="Stručni saradnik",1,IF(E165="Član VSTV-a",2,"")))</f>
        <v/>
      </c>
      <c r="G165" s="149"/>
      <c r="H165" s="179"/>
      <c r="I165" s="179"/>
      <c r="J165" s="190"/>
      <c r="K165" s="160"/>
      <c r="L165" s="161"/>
      <c r="M165" s="161"/>
      <c r="N165" s="161"/>
      <c r="O165" s="96">
        <f>IF(G165="",0,IF(G165="Ne treba raditi na predm.",1+SUM(L165:N165),(SUM(L165:N165)/G165)))</f>
        <v>0</v>
      </c>
      <c r="P165" s="134">
        <f t="shared" ref="P165:P166" si="54">IF(K165&gt;0,IF(G165="Ne treba raditi na predm.",O165,O165*(J165/(J165-K165))),O165)</f>
        <v>0</v>
      </c>
      <c r="Q165" s="271"/>
      <c r="R165" s="272"/>
      <c r="S165" s="272"/>
      <c r="T165" s="272"/>
      <c r="U165" s="135" t="str">
        <f>IF(Q165="","",(R165+R166)/(Q165+Q166-S165-S166))</f>
        <v/>
      </c>
      <c r="V165" s="136">
        <f>IF(P165="","",IF(C165="Ne","",IF(G165="Ne treba raditi na predm.","",IF((P165+P166)&gt;1,40,IF(U165="",IF((P165+P166)&gt;0.9,35,IF((P165+P166)&gt;0.8,30,IF((P165+P166)&gt;0.7,20,IF((P165+P166)&gt;0.6,15,IF((P165+P166)&gt;0.5,10,0))))),IF((U165+U166)&gt;0.94,40,IF((U165+U166)&gt;0.9,35,IF((U165+U166)&gt;0.8,30,IF((U165+U166)&gt;0.7,20,IF((U165+U166)&gt;0.6,15,IF((U165+U166)&gt;0.5,10,0)))))))))))</f>
        <v>0</v>
      </c>
    </row>
    <row r="166" spans="1:24" s="115" customFormat="1" x14ac:dyDescent="0.2">
      <c r="A166" s="558" t="s">
        <v>103</v>
      </c>
      <c r="B166" s="559"/>
      <c r="C166" s="157"/>
      <c r="D166" s="154"/>
      <c r="E166" s="148"/>
      <c r="F166" s="508" t="str">
        <f t="shared" si="53"/>
        <v/>
      </c>
      <c r="G166" s="149"/>
      <c r="H166" s="179"/>
      <c r="I166" s="179"/>
      <c r="J166" s="190"/>
      <c r="K166" s="160"/>
      <c r="L166" s="161"/>
      <c r="M166" s="161"/>
      <c r="N166" s="161"/>
      <c r="O166" s="96">
        <f>IF(G166="",0,IF(G166="Ne treba raditi na predm.",1+SUM(L166:N166),(SUM(L166:N166)/G166)))</f>
        <v>0</v>
      </c>
      <c r="P166" s="134">
        <f t="shared" si="54"/>
        <v>0</v>
      </c>
      <c r="Q166" s="271"/>
      <c r="R166" s="272"/>
      <c r="S166" s="272"/>
      <c r="T166" s="272"/>
      <c r="U166" s="135"/>
      <c r="V166" s="509">
        <f>IF(P166="","",IF(C166="Ne","",IF(G166="Ne treba raditi na predm.","",IF((P165+P166)&gt;1,40,IF(U166="",IF((P165+P166)&gt;0.9,35,IF((P165+P166)&gt;0.8,30,IF((P165+P166)&gt;0.7,20,IF((P165+P166)&gt;0.6,15,IF((P165+P166)&gt;0.5,10,0))))),IF((U165+U166)&gt;0.94,40,IF((U165+U166)&gt;0.9,35,IF((U165+U166)&gt;0.8,30,IF((U165+U166)&gt;0.7,20,IF((U165+U166)&gt;0.6,15,IF((U165+U166)&gt;0.5,10,0)))))))))))</f>
        <v>0</v>
      </c>
    </row>
    <row r="167" spans="1:24" s="115" customFormat="1" ht="30" customHeight="1" x14ac:dyDescent="0.2">
      <c r="A167" s="466" t="s">
        <v>104</v>
      </c>
      <c r="B167" s="181"/>
      <c r="C167" s="182"/>
      <c r="D167" s="183"/>
      <c r="E167" s="182"/>
      <c r="F167" s="182"/>
      <c r="G167" s="184"/>
      <c r="H167" s="188"/>
      <c r="I167" s="188"/>
      <c r="J167" s="189"/>
      <c r="K167" s="182"/>
      <c r="L167" s="182"/>
      <c r="M167" s="182"/>
      <c r="N167" s="182"/>
      <c r="O167" s="386" t="s">
        <v>170</v>
      </c>
      <c r="P167" s="387">
        <f>P168+P169</f>
        <v>0</v>
      </c>
      <c r="Q167" s="184"/>
      <c r="R167" s="184"/>
      <c r="S167" s="184"/>
      <c r="T167" s="184"/>
      <c r="U167" s="184"/>
      <c r="V167" s="186"/>
      <c r="W167" s="97"/>
      <c r="X167" s="97"/>
    </row>
    <row r="168" spans="1:24" s="115" customFormat="1" x14ac:dyDescent="0.2">
      <c r="A168" s="558" t="s">
        <v>102</v>
      </c>
      <c r="B168" s="559"/>
      <c r="C168" s="157"/>
      <c r="D168" s="154"/>
      <c r="E168" s="148"/>
      <c r="F168" s="508" t="str">
        <f t="shared" ref="F168:F169" si="55">IF(E168="Sudija",1,IF(E168="Stručni saradnik",1,IF(E168="Član VSTV-a",2,"")))</f>
        <v/>
      </c>
      <c r="G168" s="149"/>
      <c r="H168" s="179"/>
      <c r="I168" s="179"/>
      <c r="J168" s="190"/>
      <c r="K168" s="160"/>
      <c r="L168" s="161"/>
      <c r="M168" s="161"/>
      <c r="N168" s="161"/>
      <c r="O168" s="96">
        <f>IF(G168="",0,IF(G168="Ne treba raditi na predm.",1+SUM(L168:N168),(SUM(L168:N168)/G168)))</f>
        <v>0</v>
      </c>
      <c r="P168" s="134">
        <f t="shared" ref="P168:P169" si="56">IF(K168&gt;0,IF(G168="Ne treba raditi na predm.",O168,O168*(J168/(J168-K168))),O168)</f>
        <v>0</v>
      </c>
      <c r="Q168" s="271"/>
      <c r="R168" s="272"/>
      <c r="S168" s="272"/>
      <c r="T168" s="272"/>
      <c r="U168" s="135" t="str">
        <f>IF(Q168="","",(R168+R169)/(Q168+Q169-S168-S169))</f>
        <v/>
      </c>
      <c r="V168" s="136">
        <f>IF(P168="","",IF(C168="Ne","",IF(G168="Ne treba raditi na predm.","",IF((P168+P169)&gt;1,40,IF(U168="",IF((P168+P169)&gt;0.9,35,IF((P168+P169)&gt;0.8,30,IF((P168+P169)&gt;0.7,20,IF((P168+P169)&gt;0.6,15,IF((P168+P169)&gt;0.5,10,0))))),IF((U168+U169)&gt;0.94,40,IF((U168+U169)&gt;0.9,35,IF((U168+U169)&gt;0.8,30,IF((U168+U169)&gt;0.7,20,IF((U168+U169)&gt;0.6,15,IF((U168+U169)&gt;0.5,10,0)))))))))))</f>
        <v>0</v>
      </c>
    </row>
    <row r="169" spans="1:24" s="115" customFormat="1" x14ac:dyDescent="0.2">
      <c r="A169" s="558" t="s">
        <v>103</v>
      </c>
      <c r="B169" s="559"/>
      <c r="C169" s="157"/>
      <c r="D169" s="154"/>
      <c r="E169" s="148"/>
      <c r="F169" s="508" t="str">
        <f t="shared" si="55"/>
        <v/>
      </c>
      <c r="G169" s="149"/>
      <c r="H169" s="179"/>
      <c r="I169" s="179"/>
      <c r="J169" s="190"/>
      <c r="K169" s="160"/>
      <c r="L169" s="161"/>
      <c r="M169" s="161"/>
      <c r="N169" s="161"/>
      <c r="O169" s="96">
        <f>IF(G169="",0,IF(G169="Ne treba raditi na predm.",1+SUM(L169:N169),(SUM(L169:N169)/G169)))</f>
        <v>0</v>
      </c>
      <c r="P169" s="134">
        <f t="shared" si="56"/>
        <v>0</v>
      </c>
      <c r="Q169" s="271"/>
      <c r="R169" s="272"/>
      <c r="S169" s="272"/>
      <c r="T169" s="272"/>
      <c r="U169" s="135"/>
      <c r="V169" s="509">
        <f>IF(P169="","",IF(C169="Ne","",IF(G169="Ne treba raditi na predm.","",IF((P168+P169)&gt;1,40,IF(U169="",IF((P168+P169)&gt;0.9,35,IF((P168+P169)&gt;0.8,30,IF((P168+P169)&gt;0.7,20,IF((P168+P169)&gt;0.6,15,IF((P168+P169)&gt;0.5,10,0))))),IF((U168+U169)&gt;0.94,40,IF((U168+U169)&gt;0.9,35,IF((U168+U169)&gt;0.8,30,IF((U168+U169)&gt;0.7,20,IF((U168+U169)&gt;0.6,15,IF((U168+U169)&gt;0.5,10,0)))))))))))</f>
        <v>0</v>
      </c>
    </row>
    <row r="170" spans="1:24" s="115" customFormat="1" ht="30" customHeight="1" x14ac:dyDescent="0.2">
      <c r="A170" s="466" t="s">
        <v>104</v>
      </c>
      <c r="B170" s="181"/>
      <c r="C170" s="182"/>
      <c r="D170" s="183"/>
      <c r="E170" s="182"/>
      <c r="F170" s="182"/>
      <c r="G170" s="184"/>
      <c r="H170" s="188"/>
      <c r="I170" s="188"/>
      <c r="J170" s="189"/>
      <c r="K170" s="182"/>
      <c r="L170" s="182"/>
      <c r="M170" s="182"/>
      <c r="N170" s="182"/>
      <c r="O170" s="386" t="s">
        <v>170</v>
      </c>
      <c r="P170" s="387">
        <f>P171+P172</f>
        <v>0</v>
      </c>
      <c r="Q170" s="184"/>
      <c r="R170" s="184"/>
      <c r="S170" s="184"/>
      <c r="T170" s="184"/>
      <c r="U170" s="184"/>
      <c r="V170" s="186"/>
      <c r="W170" s="97"/>
      <c r="X170" s="97"/>
    </row>
    <row r="171" spans="1:24" s="115" customFormat="1" x14ac:dyDescent="0.2">
      <c r="A171" s="558" t="s">
        <v>102</v>
      </c>
      <c r="B171" s="559"/>
      <c r="C171" s="157"/>
      <c r="D171" s="154"/>
      <c r="E171" s="148"/>
      <c r="F171" s="508" t="str">
        <f t="shared" ref="F171:F172" si="57">IF(E171="Sudija",1,IF(E171="Stručni saradnik",1,IF(E171="Član VSTV-a",2,"")))</f>
        <v/>
      </c>
      <c r="G171" s="156"/>
      <c r="H171" s="179"/>
      <c r="I171" s="179"/>
      <c r="J171" s="190"/>
      <c r="K171" s="160"/>
      <c r="L171" s="161"/>
      <c r="M171" s="161"/>
      <c r="N171" s="161"/>
      <c r="O171" s="96">
        <f>IF(G171="",0,IF(G171="Ne treba raditi na predm.",1+SUM(L171:N171),(SUM(L171:N171)/G171)))</f>
        <v>0</v>
      </c>
      <c r="P171" s="134">
        <f t="shared" ref="P171:P172" si="58">IF(K171&gt;0,IF(G171="Ne treba raditi na predm.",O171,O171*(J171/(J171-K171))),O171)</f>
        <v>0</v>
      </c>
      <c r="Q171" s="271"/>
      <c r="R171" s="272"/>
      <c r="S171" s="272"/>
      <c r="T171" s="272"/>
      <c r="U171" s="135" t="str">
        <f>IF(Q171="","",(R171+R172)/(Q171+Q172-S171-S172))</f>
        <v/>
      </c>
      <c r="V171" s="136">
        <f>IF(P171="","",IF(C171="Ne","",IF(G171="Ne treba raditi na predm.","",IF((P171+P172)&gt;1,40,IF(U171="",IF((P171+P172)&gt;0.9,35,IF((P171+P172)&gt;0.8,30,IF((P171+P172)&gt;0.7,20,IF((P171+P172)&gt;0.6,15,IF((P171+P172)&gt;0.5,10,0))))),IF((U171+U172)&gt;0.94,40,IF((U171+U172)&gt;0.9,35,IF((U171+U172)&gt;0.8,30,IF((U171+U172)&gt;0.7,20,IF((U171+U172)&gt;0.6,15,IF((U171+U172)&gt;0.5,10,0)))))))))))</f>
        <v>0</v>
      </c>
    </row>
    <row r="172" spans="1:24" s="115" customFormat="1" x14ac:dyDescent="0.2">
      <c r="A172" s="558" t="s">
        <v>103</v>
      </c>
      <c r="B172" s="559"/>
      <c r="C172" s="157"/>
      <c r="D172" s="154"/>
      <c r="E172" s="148"/>
      <c r="F172" s="508" t="str">
        <f t="shared" si="57"/>
        <v/>
      </c>
      <c r="G172" s="156"/>
      <c r="H172" s="179"/>
      <c r="I172" s="179"/>
      <c r="J172" s="190"/>
      <c r="K172" s="160"/>
      <c r="L172" s="161"/>
      <c r="M172" s="161"/>
      <c r="N172" s="161"/>
      <c r="O172" s="96">
        <f>IF(G172="",0,IF(G172="Ne treba raditi na predm.",1+SUM(L172:N172),(SUM(L172:N172)/G172)))</f>
        <v>0</v>
      </c>
      <c r="P172" s="134">
        <f t="shared" si="58"/>
        <v>0</v>
      </c>
      <c r="Q172" s="271"/>
      <c r="R172" s="272"/>
      <c r="S172" s="272"/>
      <c r="T172" s="272"/>
      <c r="U172" s="135"/>
      <c r="V172" s="509">
        <f>IF(P172="","",IF(C172="Ne","",IF(G172="Ne treba raditi na predm.","",IF((P171+P172)&gt;1,40,IF(U172="",IF((P171+P172)&gt;0.9,35,IF((P171+P172)&gt;0.8,30,IF((P171+P172)&gt;0.7,20,IF((P171+P172)&gt;0.6,15,IF((P171+P172)&gt;0.5,10,0))))),IF((U171+U172)&gt;0.94,40,IF((U171+U172)&gt;0.9,35,IF((U171+U172)&gt;0.8,30,IF((U171+U172)&gt;0.7,20,IF((U171+U172)&gt;0.6,15,IF((U171+U172)&gt;0.5,10,0)))))))))))</f>
        <v>0</v>
      </c>
    </row>
    <row r="173" spans="1:24" s="115" customFormat="1" ht="30" customHeight="1" x14ac:dyDescent="0.2">
      <c r="A173" s="466" t="s">
        <v>104</v>
      </c>
      <c r="B173" s="181"/>
      <c r="C173" s="182"/>
      <c r="D173" s="183"/>
      <c r="E173" s="182"/>
      <c r="F173" s="182"/>
      <c r="G173" s="184"/>
      <c r="H173" s="188"/>
      <c r="I173" s="188"/>
      <c r="J173" s="189"/>
      <c r="K173" s="182"/>
      <c r="L173" s="182"/>
      <c r="M173" s="182"/>
      <c r="N173" s="182"/>
      <c r="O173" s="386" t="s">
        <v>170</v>
      </c>
      <c r="P173" s="387">
        <f>P174+P175</f>
        <v>0</v>
      </c>
      <c r="Q173" s="184"/>
      <c r="R173" s="184"/>
      <c r="S173" s="184"/>
      <c r="T173" s="184"/>
      <c r="U173" s="184"/>
      <c r="V173" s="186"/>
      <c r="W173" s="97"/>
      <c r="X173" s="97"/>
    </row>
    <row r="174" spans="1:24" s="115" customFormat="1" x14ac:dyDescent="0.2">
      <c r="A174" s="558" t="s">
        <v>102</v>
      </c>
      <c r="B174" s="559"/>
      <c r="C174" s="157"/>
      <c r="D174" s="154"/>
      <c r="E174" s="148"/>
      <c r="F174" s="508" t="str">
        <f t="shared" ref="F174:F175" si="59">IF(E174="Sudija",1,IF(E174="Stručni saradnik",1,IF(E174="Član VSTV-a",2,"")))</f>
        <v/>
      </c>
      <c r="G174" s="156"/>
      <c r="H174" s="179"/>
      <c r="I174" s="179"/>
      <c r="J174" s="190"/>
      <c r="K174" s="160"/>
      <c r="L174" s="161"/>
      <c r="M174" s="161"/>
      <c r="N174" s="161"/>
      <c r="O174" s="96">
        <f>IF(G174="",0,IF(G174="Ne treba raditi na predm.",1+SUM(L174:N174),(SUM(L174:N174)/G174)))</f>
        <v>0</v>
      </c>
      <c r="P174" s="134">
        <f t="shared" ref="P174:P175" si="60">IF(K174&gt;0,IF(G174="Ne treba raditi na predm.",O174,O174*(J174/(J174-K174))),O174)</f>
        <v>0</v>
      </c>
      <c r="Q174" s="271"/>
      <c r="R174" s="272"/>
      <c r="S174" s="272"/>
      <c r="T174" s="272"/>
      <c r="U174" s="135" t="str">
        <f>IF(Q174="","",(R174+R175)/(Q174+Q175-S174-S175))</f>
        <v/>
      </c>
      <c r="V174" s="136">
        <f>IF(P174="","",IF(C174="Ne","",IF(G174="Ne treba raditi na predm.","",IF((P174+P175)&gt;1,40,IF(U174="",IF((P174+P175)&gt;0.9,35,IF((P174+P175)&gt;0.8,30,IF((P174+P175)&gt;0.7,20,IF((P174+P175)&gt;0.6,15,IF((P174+P175)&gt;0.5,10,0))))),IF((U174+U175)&gt;0.94,40,IF((U174+U175)&gt;0.9,35,IF((U174+U175)&gt;0.8,30,IF((U174+U175)&gt;0.7,20,IF((U174+U175)&gt;0.6,15,IF((U174+U175)&gt;0.5,10,0)))))))))))</f>
        <v>0</v>
      </c>
    </row>
    <row r="175" spans="1:24" s="115" customFormat="1" x14ac:dyDescent="0.2">
      <c r="A175" s="558" t="s">
        <v>103</v>
      </c>
      <c r="B175" s="559"/>
      <c r="C175" s="157"/>
      <c r="D175" s="154"/>
      <c r="E175" s="148"/>
      <c r="F175" s="508" t="str">
        <f t="shared" si="59"/>
        <v/>
      </c>
      <c r="G175" s="156"/>
      <c r="H175" s="179"/>
      <c r="I175" s="179"/>
      <c r="J175" s="190"/>
      <c r="K175" s="160"/>
      <c r="L175" s="161"/>
      <c r="M175" s="161"/>
      <c r="N175" s="161"/>
      <c r="O175" s="96">
        <f>IF(G175="",0,IF(G175="Ne treba raditi na predm.",1+SUM(L175:N175),(SUM(L175:N175)/G175)))</f>
        <v>0</v>
      </c>
      <c r="P175" s="134">
        <f t="shared" si="60"/>
        <v>0</v>
      </c>
      <c r="Q175" s="271"/>
      <c r="R175" s="272"/>
      <c r="S175" s="272"/>
      <c r="T175" s="272"/>
      <c r="U175" s="135"/>
      <c r="V175" s="509">
        <f>IF(P175="","",IF(C175="Ne","",IF(G175="Ne treba raditi na predm.","",IF((P174+P175)&gt;1,40,IF(U175="",IF((P174+P175)&gt;0.9,35,IF((P174+P175)&gt;0.8,30,IF((P174+P175)&gt;0.7,20,IF((P174+P175)&gt;0.6,15,IF((P174+P175)&gt;0.5,10,0))))),IF((U174+U175)&gt;0.94,40,IF((U174+U175)&gt;0.9,35,IF((U174+U175)&gt;0.8,30,IF((U174+U175)&gt;0.7,20,IF((U174+U175)&gt;0.6,15,IF((U174+U175)&gt;0.5,10,0)))))))))))</f>
        <v>0</v>
      </c>
    </row>
    <row r="176" spans="1:24" s="115" customFormat="1" ht="30" customHeight="1" x14ac:dyDescent="0.2">
      <c r="A176" s="466" t="s">
        <v>104</v>
      </c>
      <c r="B176" s="181"/>
      <c r="C176" s="182"/>
      <c r="D176" s="183"/>
      <c r="E176" s="182"/>
      <c r="F176" s="182"/>
      <c r="G176" s="184"/>
      <c r="H176" s="188"/>
      <c r="I176" s="188"/>
      <c r="J176" s="189"/>
      <c r="K176" s="182"/>
      <c r="L176" s="182"/>
      <c r="M176" s="182"/>
      <c r="N176" s="182"/>
      <c r="O176" s="386" t="s">
        <v>170</v>
      </c>
      <c r="P176" s="387">
        <f>P177+P178</f>
        <v>0</v>
      </c>
      <c r="Q176" s="184"/>
      <c r="R176" s="184"/>
      <c r="S176" s="184"/>
      <c r="T176" s="184"/>
      <c r="U176" s="184"/>
      <c r="V176" s="186"/>
      <c r="W176" s="97"/>
      <c r="X176" s="97"/>
    </row>
    <row r="177" spans="1:24" s="115" customFormat="1" x14ac:dyDescent="0.2">
      <c r="A177" s="558" t="s">
        <v>102</v>
      </c>
      <c r="B177" s="559"/>
      <c r="C177" s="157"/>
      <c r="D177" s="154"/>
      <c r="E177" s="148"/>
      <c r="F177" s="508" t="str">
        <f t="shared" ref="F177:F178" si="61">IF(E177="Sudija",1,IF(E177="Stručni saradnik",1,IF(E177="Član VSTV-a",2,"")))</f>
        <v/>
      </c>
      <c r="G177" s="156"/>
      <c r="H177" s="179"/>
      <c r="I177" s="179"/>
      <c r="J177" s="190"/>
      <c r="K177" s="160"/>
      <c r="L177" s="161"/>
      <c r="M177" s="161"/>
      <c r="N177" s="161"/>
      <c r="O177" s="96">
        <f>IF(G177="",0,IF(G177="Ne treba raditi na predm.",1+SUM(L177:N177),(SUM(L177:N177)/G177)))</f>
        <v>0</v>
      </c>
      <c r="P177" s="134">
        <f t="shared" ref="P177:P178" si="62">IF(K177&gt;0,IF(G177="Ne treba raditi na predm.",O177,O177*(J177/(J177-K177))),O177)</f>
        <v>0</v>
      </c>
      <c r="Q177" s="271"/>
      <c r="R177" s="272"/>
      <c r="S177" s="272"/>
      <c r="T177" s="272"/>
      <c r="U177" s="135" t="str">
        <f>IF(Q177="","",(R177+R178)/(Q177+Q178-S177-S178))</f>
        <v/>
      </c>
      <c r="V177" s="136">
        <f>IF(P177="","",IF(C177="Ne","",IF(G177="Ne treba raditi na predm.","",IF((P177+P178)&gt;1,40,IF(U177="",IF((P177+P178)&gt;0.9,35,IF((P177+P178)&gt;0.8,30,IF((P177+P178)&gt;0.7,20,IF((P177+P178)&gt;0.6,15,IF((P177+P178)&gt;0.5,10,0))))),IF((U177+U178)&gt;0.94,40,IF((U177+U178)&gt;0.9,35,IF((U177+U178)&gt;0.8,30,IF((U177+U178)&gt;0.7,20,IF((U177+U178)&gt;0.6,15,IF((U177+U178)&gt;0.5,10,0)))))))))))</f>
        <v>0</v>
      </c>
    </row>
    <row r="178" spans="1:24" s="115" customFormat="1" x14ac:dyDescent="0.2">
      <c r="A178" s="558" t="s">
        <v>103</v>
      </c>
      <c r="B178" s="559"/>
      <c r="C178" s="157"/>
      <c r="D178" s="154"/>
      <c r="E178" s="148"/>
      <c r="F178" s="508" t="str">
        <f t="shared" si="61"/>
        <v/>
      </c>
      <c r="G178" s="156"/>
      <c r="H178" s="179"/>
      <c r="I178" s="179"/>
      <c r="J178" s="190"/>
      <c r="K178" s="160"/>
      <c r="L178" s="161"/>
      <c r="M178" s="161"/>
      <c r="N178" s="161"/>
      <c r="O178" s="96">
        <f>IF(G178="",0,IF(G178="Ne treba raditi na predm.",1+SUM(L178:N178),(SUM(L178:N178)/G178)))</f>
        <v>0</v>
      </c>
      <c r="P178" s="134">
        <f t="shared" si="62"/>
        <v>0</v>
      </c>
      <c r="Q178" s="271"/>
      <c r="R178" s="272"/>
      <c r="S178" s="272"/>
      <c r="T178" s="272"/>
      <c r="U178" s="135"/>
      <c r="V178" s="509">
        <f>IF(P178="","",IF(C178="Ne","",IF(G178="Ne treba raditi na predm.","",IF((P177+P178)&gt;1,40,IF(U178="",IF((P177+P178)&gt;0.9,35,IF((P177+P178)&gt;0.8,30,IF((P177+P178)&gt;0.7,20,IF((P177+P178)&gt;0.6,15,IF((P177+P178)&gt;0.5,10,0))))),IF((U177+U178)&gt;0.94,40,IF((U177+U178)&gt;0.9,35,IF((U177+U178)&gt;0.8,30,IF((U177+U178)&gt;0.7,20,IF((U177+U178)&gt;0.6,15,IF((U177+U178)&gt;0.5,10,0)))))))))))</f>
        <v>0</v>
      </c>
    </row>
    <row r="179" spans="1:24" s="115" customFormat="1" ht="30" customHeight="1" x14ac:dyDescent="0.2">
      <c r="A179" s="466" t="s">
        <v>104</v>
      </c>
      <c r="B179" s="181"/>
      <c r="C179" s="182"/>
      <c r="D179" s="183"/>
      <c r="E179" s="182"/>
      <c r="F179" s="182"/>
      <c r="G179" s="184"/>
      <c r="H179" s="188"/>
      <c r="I179" s="188"/>
      <c r="J179" s="189"/>
      <c r="K179" s="182"/>
      <c r="L179" s="182"/>
      <c r="M179" s="182"/>
      <c r="N179" s="182"/>
      <c r="O179" s="386" t="s">
        <v>170</v>
      </c>
      <c r="P179" s="387">
        <f>P180+P181</f>
        <v>0</v>
      </c>
      <c r="Q179" s="184"/>
      <c r="R179" s="184"/>
      <c r="S179" s="184"/>
      <c r="T179" s="184"/>
      <c r="U179" s="184"/>
      <c r="V179" s="186"/>
      <c r="W179" s="97"/>
      <c r="X179" s="97"/>
    </row>
    <row r="180" spans="1:24" s="115" customFormat="1" x14ac:dyDescent="0.2">
      <c r="A180" s="558" t="s">
        <v>102</v>
      </c>
      <c r="B180" s="559"/>
      <c r="C180" s="157"/>
      <c r="D180" s="154"/>
      <c r="E180" s="148"/>
      <c r="F180" s="508" t="str">
        <f t="shared" ref="F180:F181" si="63">IF(E180="Sudija",1,IF(E180="Stručni saradnik",1,IF(E180="Član VSTV-a",2,"")))</f>
        <v/>
      </c>
      <c r="G180" s="156"/>
      <c r="H180" s="179"/>
      <c r="I180" s="179"/>
      <c r="J180" s="190"/>
      <c r="K180" s="160"/>
      <c r="L180" s="161"/>
      <c r="M180" s="161"/>
      <c r="N180" s="161"/>
      <c r="O180" s="96">
        <f>IF(G180="",0,IF(G180="Ne treba raditi na predm.",1+SUM(L180:N180),(SUM(L180:N180)/G180)))</f>
        <v>0</v>
      </c>
      <c r="P180" s="134">
        <f t="shared" ref="P180:P181" si="64">IF(K180&gt;0,IF(G180="Ne treba raditi na predm.",O180,O180*(J180/(J180-K180))),O180)</f>
        <v>0</v>
      </c>
      <c r="Q180" s="271"/>
      <c r="R180" s="272"/>
      <c r="S180" s="272"/>
      <c r="T180" s="272"/>
      <c r="U180" s="135" t="str">
        <f>IF(Q180="","",(R180+R181)/(Q180+Q181-S180-S181))</f>
        <v/>
      </c>
      <c r="V180" s="136">
        <f>IF(P180="","",IF(C180="Ne","",IF(G180="Ne treba raditi na predm.","",IF((P180+P181)&gt;1,40,IF(U180="",IF((P180+P181)&gt;0.9,35,IF((P180+P181)&gt;0.8,30,IF((P180+P181)&gt;0.7,20,IF((P180+P181)&gt;0.6,15,IF((P180+P181)&gt;0.5,10,0))))),IF((U180+U181)&gt;0.94,40,IF((U180+U181)&gt;0.9,35,IF((U180+U181)&gt;0.8,30,IF((U180+U181)&gt;0.7,20,IF((U180+U181)&gt;0.6,15,IF((U180+U181)&gt;0.5,10,0)))))))))))</f>
        <v>0</v>
      </c>
    </row>
    <row r="181" spans="1:24" s="115" customFormat="1" ht="15.75" thickBot="1" x14ac:dyDescent="0.25">
      <c r="A181" s="590" t="s">
        <v>103</v>
      </c>
      <c r="B181" s="591"/>
      <c r="C181" s="467"/>
      <c r="D181" s="427"/>
      <c r="E181" s="511"/>
      <c r="F181" s="508" t="str">
        <f t="shared" si="63"/>
        <v/>
      </c>
      <c r="G181" s="430"/>
      <c r="H181" s="431"/>
      <c r="I181" s="431"/>
      <c r="J181" s="468"/>
      <c r="K181" s="469"/>
      <c r="L181" s="470"/>
      <c r="M181" s="470"/>
      <c r="N181" s="470"/>
      <c r="O181" s="434">
        <f>IF(G181="",0,IF(G181="Ne treba raditi na predm.",1+SUM(L181:N181),(SUM(L181:N181)/G181)))</f>
        <v>0</v>
      </c>
      <c r="P181" s="437">
        <f t="shared" si="64"/>
        <v>0</v>
      </c>
      <c r="Q181" s="435"/>
      <c r="R181" s="436"/>
      <c r="S181" s="436"/>
      <c r="T181" s="436"/>
      <c r="U181" s="437"/>
      <c r="V181" s="510">
        <f>IF(P181="","",IF(C181="Ne","",IF(G181="Ne treba raditi na predm.","",IF((P180+P181)&gt;1,40,IF(U181="",IF((P180+P181)&gt;0.9,35,IF((P180+P181)&gt;0.8,30,IF((P180+P181)&gt;0.7,20,IF((P180+P181)&gt;0.6,15,IF((P180+P181)&gt;0.5,10,0))))),IF((U180+U181)&gt;0.94,40,IF((U180+U181)&gt;0.9,35,IF((U180+U181)&gt;0.8,30,IF((U180+U181)&gt;0.7,20,IF((U180+U181)&gt;0.6,15,IF((U180+U181)&gt;0.5,10,0)))))))))))</f>
        <v>0</v>
      </c>
    </row>
    <row r="182" spans="1:24" s="170" customFormat="1" x14ac:dyDescent="0.25">
      <c r="A182" s="162"/>
      <c r="B182" s="163"/>
      <c r="C182" s="280"/>
      <c r="D182" s="280"/>
      <c r="E182" s="164"/>
      <c r="F182" s="164"/>
      <c r="G182" s="165"/>
      <c r="H182" s="165"/>
      <c r="I182" s="165"/>
      <c r="J182" s="166"/>
      <c r="K182" s="162"/>
      <c r="L182" s="167"/>
      <c r="M182" s="167"/>
      <c r="N182" s="167"/>
      <c r="O182" s="101"/>
      <c r="P182" s="168"/>
      <c r="Q182" s="168"/>
      <c r="R182" s="168"/>
      <c r="S182" s="168"/>
      <c r="T182" s="168"/>
      <c r="U182" s="168"/>
      <c r="V182" s="169"/>
      <c r="W182" s="100"/>
      <c r="X182" s="100"/>
    </row>
    <row r="183" spans="1:24" s="118" customFormat="1" ht="15" customHeight="1" x14ac:dyDescent="0.25">
      <c r="A183" s="282"/>
      <c r="B183" s="269"/>
      <c r="C183" s="296"/>
      <c r="D183" s="296"/>
      <c r="E183" s="296"/>
      <c r="F183" s="296"/>
      <c r="G183" s="296"/>
      <c r="H183" s="297"/>
      <c r="I183" s="297"/>
      <c r="J183" s="173"/>
      <c r="K183" s="173"/>
      <c r="L183" s="173"/>
      <c r="M183" s="173"/>
      <c r="N183" s="173"/>
      <c r="O183" s="173"/>
      <c r="P183" s="102"/>
      <c r="Q183" s="102"/>
      <c r="R183" s="281"/>
      <c r="S183" s="281"/>
      <c r="T183" s="281"/>
      <c r="U183" s="281"/>
    </row>
    <row r="184" spans="1:24" ht="66.75" customHeight="1" x14ac:dyDescent="0.25">
      <c r="B184" s="594" t="s">
        <v>250</v>
      </c>
      <c r="C184" s="594"/>
      <c r="D184" s="594"/>
      <c r="E184" s="594"/>
      <c r="F184" s="594"/>
      <c r="G184" s="594"/>
      <c r="H184" s="594"/>
      <c r="I184" s="594"/>
      <c r="J184" s="594"/>
      <c r="K184" s="594"/>
      <c r="L184" s="594"/>
      <c r="M184" s="594"/>
      <c r="N184" s="594"/>
      <c r="O184" s="594"/>
      <c r="P184" s="594"/>
      <c r="Q184" s="594"/>
      <c r="R184" s="594"/>
      <c r="S184" s="594"/>
      <c r="T184" s="594"/>
      <c r="U184" s="594"/>
    </row>
    <row r="185" spans="1:24" ht="15" customHeight="1" x14ac:dyDescent="0.25">
      <c r="B185" s="419"/>
      <c r="C185" s="419"/>
      <c r="D185" s="419"/>
      <c r="E185" s="419"/>
      <c r="F185" s="419"/>
      <c r="G185" s="419"/>
      <c r="H185" s="419"/>
      <c r="I185" s="419"/>
      <c r="J185" s="419"/>
      <c r="K185" s="419"/>
      <c r="L185" s="419"/>
      <c r="M185" s="419"/>
      <c r="N185" s="419"/>
      <c r="O185" s="419"/>
      <c r="P185" s="419"/>
      <c r="Q185" s="419"/>
      <c r="R185" s="419"/>
      <c r="S185" s="419"/>
      <c r="T185" s="419"/>
      <c r="U185" s="419"/>
    </row>
    <row r="186" spans="1:24" ht="36.75" customHeight="1" x14ac:dyDescent="0.25">
      <c r="B186" s="594" t="s">
        <v>203</v>
      </c>
      <c r="C186" s="594"/>
      <c r="D186" s="594"/>
      <c r="E186" s="594"/>
      <c r="F186" s="594"/>
      <c r="G186" s="594"/>
      <c r="H186" s="594"/>
      <c r="I186" s="594"/>
      <c r="J186" s="594"/>
      <c r="K186" s="594"/>
      <c r="L186" s="594"/>
      <c r="M186" s="594"/>
      <c r="N186" s="594"/>
      <c r="O186" s="594"/>
      <c r="P186" s="594"/>
      <c r="Q186" s="594"/>
      <c r="R186" s="594"/>
      <c r="S186" s="594"/>
      <c r="T186" s="594"/>
      <c r="U186" s="594"/>
    </row>
    <row r="187" spans="1:24" ht="15" customHeight="1" x14ac:dyDescent="0.25">
      <c r="B187" s="419"/>
      <c r="C187" s="419"/>
      <c r="D187" s="419"/>
      <c r="E187" s="419"/>
      <c r="F187" s="419"/>
      <c r="G187" s="419"/>
      <c r="H187" s="419"/>
      <c r="I187" s="419"/>
      <c r="J187" s="419"/>
      <c r="K187" s="419"/>
      <c r="L187" s="419"/>
      <c r="M187" s="419"/>
      <c r="N187" s="419"/>
      <c r="O187" s="419"/>
      <c r="P187" s="419"/>
      <c r="Q187" s="419"/>
      <c r="R187" s="419"/>
      <c r="S187" s="419"/>
      <c r="T187" s="419"/>
      <c r="U187" s="419"/>
    </row>
    <row r="188" spans="1:24" ht="50.25" customHeight="1" x14ac:dyDescent="0.25">
      <c r="B188" s="592" t="s">
        <v>256</v>
      </c>
      <c r="C188" s="592"/>
      <c r="D188" s="592"/>
      <c r="E188" s="592"/>
      <c r="F188" s="592"/>
      <c r="G188" s="592"/>
      <c r="H188" s="592"/>
      <c r="I188" s="592"/>
      <c r="J188" s="592"/>
      <c r="K188" s="592"/>
      <c r="L188" s="592"/>
      <c r="M188" s="592"/>
      <c r="N188" s="592"/>
      <c r="O188" s="592"/>
      <c r="P188" s="592"/>
      <c r="Q188" s="592"/>
      <c r="R188" s="592"/>
      <c r="S188" s="592"/>
      <c r="T188" s="592"/>
      <c r="U188" s="592"/>
    </row>
    <row r="189" spans="1:24" ht="50.25" customHeight="1" x14ac:dyDescent="0.25">
      <c r="B189" s="592"/>
      <c r="C189" s="592"/>
      <c r="D189" s="592"/>
      <c r="E189" s="592"/>
      <c r="F189" s="592"/>
      <c r="G189" s="592"/>
      <c r="H189" s="592"/>
      <c r="I189" s="592"/>
      <c r="J189" s="592"/>
      <c r="K189" s="592"/>
      <c r="L189" s="592"/>
      <c r="M189" s="592"/>
      <c r="N189" s="592"/>
      <c r="O189" s="592"/>
      <c r="P189" s="592"/>
      <c r="Q189" s="592"/>
      <c r="R189" s="592"/>
      <c r="S189" s="592"/>
      <c r="T189" s="592"/>
      <c r="U189" s="592"/>
    </row>
    <row r="190" spans="1:24" ht="59.25" customHeight="1" x14ac:dyDescent="0.25">
      <c r="B190" s="592" t="s">
        <v>225</v>
      </c>
      <c r="C190" s="592"/>
      <c r="D190" s="592"/>
      <c r="E190" s="592"/>
      <c r="F190" s="592"/>
      <c r="G190" s="592"/>
      <c r="H190" s="592"/>
      <c r="I190" s="592"/>
      <c r="J190" s="592"/>
      <c r="K190" s="592"/>
      <c r="L190" s="592"/>
      <c r="M190" s="592"/>
      <c r="N190" s="592"/>
      <c r="O190" s="592"/>
      <c r="P190" s="592"/>
      <c r="Q190" s="592"/>
      <c r="R190" s="592"/>
      <c r="S190" s="592"/>
      <c r="T190" s="592"/>
      <c r="U190" s="592"/>
      <c r="V190" s="592"/>
    </row>
    <row r="191" spans="1:24" ht="10.5" customHeight="1" x14ac:dyDescent="0.25">
      <c r="B191" s="507"/>
      <c r="C191" s="507"/>
      <c r="D191" s="507"/>
      <c r="E191" s="507"/>
      <c r="F191" s="507"/>
      <c r="G191" s="507"/>
      <c r="H191" s="507"/>
      <c r="I191" s="507"/>
      <c r="J191" s="507"/>
      <c r="K191" s="507"/>
      <c r="L191" s="507"/>
      <c r="M191" s="507"/>
      <c r="N191" s="507"/>
      <c r="O191" s="507"/>
      <c r="P191" s="507"/>
      <c r="Q191" s="507"/>
      <c r="R191" s="507"/>
      <c r="S191" s="507"/>
      <c r="T191" s="507"/>
      <c r="U191" s="507"/>
    </row>
    <row r="192" spans="1:24" ht="48.75" customHeight="1" x14ac:dyDescent="0.25">
      <c r="B192" s="592" t="s">
        <v>230</v>
      </c>
      <c r="C192" s="592"/>
      <c r="D192" s="592"/>
      <c r="E192" s="592"/>
      <c r="F192" s="592"/>
      <c r="G192" s="592"/>
      <c r="H192" s="592"/>
      <c r="I192" s="592"/>
      <c r="J192" s="592"/>
      <c r="K192" s="592"/>
      <c r="L192" s="592"/>
      <c r="M192" s="592"/>
      <c r="N192" s="592"/>
      <c r="O192" s="592"/>
      <c r="P192" s="592"/>
      <c r="Q192" s="592"/>
      <c r="R192" s="592"/>
      <c r="S192" s="592"/>
      <c r="T192" s="592"/>
      <c r="U192" s="592"/>
      <c r="V192" s="592"/>
    </row>
    <row r="193" spans="2:21" ht="15" customHeight="1" x14ac:dyDescent="0.25">
      <c r="B193" s="487"/>
      <c r="C193" s="418"/>
      <c r="D193" s="418"/>
      <c r="E193" s="418"/>
      <c r="F193" s="418"/>
      <c r="G193" s="418"/>
      <c r="H193" s="418"/>
      <c r="I193" s="418"/>
      <c r="J193" s="418"/>
      <c r="K193" s="418"/>
      <c r="L193" s="418"/>
      <c r="M193" s="418"/>
      <c r="N193" s="418"/>
      <c r="O193" s="418"/>
      <c r="P193" s="418"/>
      <c r="Q193" s="418"/>
      <c r="R193" s="418"/>
      <c r="S193" s="418"/>
      <c r="T193" s="418"/>
      <c r="U193" s="418"/>
    </row>
    <row r="194" spans="2:21" ht="15" customHeight="1" x14ac:dyDescent="0.25">
      <c r="B194" s="383" t="s">
        <v>231</v>
      </c>
    </row>
    <row r="195" spans="2:21" ht="15" customHeight="1" x14ac:dyDescent="0.25"/>
    <row r="196" spans="2:21" ht="15" customHeight="1" x14ac:dyDescent="0.25">
      <c r="B196" s="383" t="s">
        <v>232</v>
      </c>
    </row>
    <row r="197" spans="2:21" ht="15" customHeight="1" x14ac:dyDescent="0.25">
      <c r="B197" s="383"/>
    </row>
    <row r="198" spans="2:21" ht="15" customHeight="1" x14ac:dyDescent="0.25">
      <c r="B198" s="471" t="s">
        <v>249</v>
      </c>
    </row>
    <row r="199" spans="2:21" s="485" customFormat="1" ht="30" customHeight="1" x14ac:dyDescent="0.25">
      <c r="B199" s="593" t="s">
        <v>254</v>
      </c>
      <c r="C199" s="593"/>
      <c r="D199" s="593"/>
      <c r="E199" s="486"/>
      <c r="F199" s="486"/>
      <c r="G199" s="486"/>
      <c r="H199" s="486"/>
      <c r="I199" s="486"/>
      <c r="J199" s="486"/>
      <c r="K199" s="486"/>
      <c r="L199" s="486"/>
      <c r="M199" s="486"/>
    </row>
    <row r="201" spans="2:21" x14ac:dyDescent="0.25">
      <c r="B201" s="383" t="s">
        <v>220</v>
      </c>
    </row>
  </sheetData>
  <sheetProtection algorithmName="SHA-512" hashValue="rFDjtG6Ww/E5x1VkiPJlO4JZpx10CTgLPh7d1fCWXNHsdRs8cXl5As7xkswXvOpXw8BuJ9Q8YSQPWYw9qsMqng==" saltValue="pzDlMt6a2YkYKzsrTKerTA==" spinCount="100000" sheet="1" insertRows="0"/>
  <mergeCells count="91">
    <mergeCell ref="B192:V192"/>
    <mergeCell ref="A157:B157"/>
    <mergeCell ref="A159:B159"/>
    <mergeCell ref="B199:D199"/>
    <mergeCell ref="B190:V190"/>
    <mergeCell ref="A160:B160"/>
    <mergeCell ref="A166:B166"/>
    <mergeCell ref="A168:B168"/>
    <mergeCell ref="A169:B169"/>
    <mergeCell ref="A174:B174"/>
    <mergeCell ref="A175:B175"/>
    <mergeCell ref="A171:B171"/>
    <mergeCell ref="A172:B172"/>
    <mergeCell ref="B184:U184"/>
    <mergeCell ref="B186:U186"/>
    <mergeCell ref="B188:U189"/>
    <mergeCell ref="A180:B180"/>
    <mergeCell ref="A148:B148"/>
    <mergeCell ref="A150:B150"/>
    <mergeCell ref="A151:B151"/>
    <mergeCell ref="A153:B153"/>
    <mergeCell ref="A154:B154"/>
    <mergeCell ref="A177:B177"/>
    <mergeCell ref="A178:B178"/>
    <mergeCell ref="A165:B165"/>
    <mergeCell ref="A162:B162"/>
    <mergeCell ref="A163:B163"/>
    <mergeCell ref="A156:B156"/>
    <mergeCell ref="A181:B181"/>
    <mergeCell ref="C97:E97"/>
    <mergeCell ref="A121:B121"/>
    <mergeCell ref="A129:B129"/>
    <mergeCell ref="A130:B130"/>
    <mergeCell ref="A123:B123"/>
    <mergeCell ref="A112:B112"/>
    <mergeCell ref="A114:B114"/>
    <mergeCell ref="A115:B115"/>
    <mergeCell ref="A117:B117"/>
    <mergeCell ref="A118:B118"/>
    <mergeCell ref="A120:B120"/>
    <mergeCell ref="A124:B124"/>
    <mergeCell ref="A126:B126"/>
    <mergeCell ref="A127:B127"/>
    <mergeCell ref="A132:B132"/>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 ref="O5:O6"/>
    <mergeCell ref="P5:P6"/>
    <mergeCell ref="K5:K6"/>
    <mergeCell ref="L5:L6"/>
    <mergeCell ref="A101:O101"/>
    <mergeCell ref="C98:E98"/>
    <mergeCell ref="C96:E96"/>
    <mergeCell ref="C93:E93"/>
    <mergeCell ref="C92:E92"/>
    <mergeCell ref="C95:E95"/>
    <mergeCell ref="C94:E94"/>
    <mergeCell ref="N5:N6"/>
    <mergeCell ref="C88:E88"/>
    <mergeCell ref="C89:E89"/>
    <mergeCell ref="C90:E90"/>
    <mergeCell ref="C91:E91"/>
    <mergeCell ref="M5:M6"/>
    <mergeCell ref="Q100:U100"/>
    <mergeCell ref="A106:V106"/>
    <mergeCell ref="A108:B108"/>
    <mergeCell ref="A109:B109"/>
    <mergeCell ref="A111:B111"/>
    <mergeCell ref="A133:B133"/>
    <mergeCell ref="A135:B135"/>
    <mergeCell ref="A136:B136"/>
    <mergeCell ref="A138:B138"/>
    <mergeCell ref="A139:B139"/>
    <mergeCell ref="A147:B147"/>
    <mergeCell ref="A141:B141"/>
    <mergeCell ref="A142:B142"/>
    <mergeCell ref="A144:B144"/>
    <mergeCell ref="A145:B145"/>
  </mergeCells>
  <conditionalFormatting sqref="I28:I75 I81:I83">
    <cfRule type="expression" dxfId="182" priority="245">
      <formula>AND(G28=1,I28&gt;0,I28&lt;1)</formula>
    </cfRule>
  </conditionalFormatting>
  <conditionalFormatting sqref="G84:G86 G102:G105 G99:G100">
    <cfRule type="expression" dxfId="181" priority="243">
      <formula>AND(F84=1,G84&gt;0,G84&lt;1)</formula>
    </cfRule>
  </conditionalFormatting>
  <conditionalFormatting sqref="H108:H109">
    <cfRule type="expression" dxfId="180" priority="241">
      <formula>AND(G108=1,H108&gt;0,H108&lt;1)</formula>
    </cfRule>
  </conditionalFormatting>
  <conditionalFormatting sqref="I108:I109">
    <cfRule type="expression" dxfId="179" priority="242">
      <formula>AND(G108=1,I108&gt;0,I108&lt;1)</formula>
    </cfRule>
  </conditionalFormatting>
  <conditionalFormatting sqref="H111">
    <cfRule type="expression" dxfId="178" priority="232">
      <formula>AND(G111=1,H111&gt;0,H111&lt;1)</formula>
    </cfRule>
  </conditionalFormatting>
  <conditionalFormatting sqref="I111">
    <cfRule type="expression" dxfId="177" priority="233">
      <formula>AND(G111=1,I111&gt;0,I111&lt;1)</formula>
    </cfRule>
  </conditionalFormatting>
  <conditionalFormatting sqref="Q108:Q109 Q81:Q83">
    <cfRule type="cellIs" dxfId="176" priority="227" operator="notEqual">
      <formula>R81+S81+T81</formula>
    </cfRule>
  </conditionalFormatting>
  <conditionalFormatting sqref="Q123:Q124 Q120:Q121 Q117:Q118 Q114:Q115 Q111:Q112">
    <cfRule type="cellIs" dxfId="175" priority="226" operator="notEqual">
      <formula>R111+S111+T111</formula>
    </cfRule>
  </conditionalFormatting>
  <conditionalFormatting sqref="Q8:Q75">
    <cfRule type="cellIs" dxfId="174" priority="225" operator="notEqual">
      <formula>R8+S8+T8</formula>
    </cfRule>
  </conditionalFormatting>
  <conditionalFormatting sqref="G28:G73">
    <cfRule type="expression" dxfId="173" priority="223">
      <formula>AND(F28=1,G28&gt;0,G28&lt;1)</formula>
    </cfRule>
  </conditionalFormatting>
  <conditionalFormatting sqref="Q126:Q127">
    <cfRule type="cellIs" dxfId="172" priority="219" operator="notEqual">
      <formula>R126+S126+T126</formula>
    </cfRule>
  </conditionalFormatting>
  <conditionalFormatting sqref="Q129:Q130">
    <cfRule type="cellIs" dxfId="171" priority="215" operator="notEqual">
      <formula>R129+S129+T129</formula>
    </cfRule>
  </conditionalFormatting>
  <conditionalFormatting sqref="H177:H178">
    <cfRule type="expression" dxfId="170" priority="212">
      <formula>AND(G177=1,H177&gt;0,H177&lt;1)</formula>
    </cfRule>
  </conditionalFormatting>
  <conditionalFormatting sqref="I177:I178">
    <cfRule type="expression" dxfId="169" priority="213">
      <formula>AND(G177=1,I177&gt;0,I177&lt;1)</formula>
    </cfRule>
  </conditionalFormatting>
  <conditionalFormatting sqref="Q177:Q178">
    <cfRule type="cellIs" dxfId="168" priority="211" operator="notEqual">
      <formula>R177+S177+T177</formula>
    </cfRule>
  </conditionalFormatting>
  <conditionalFormatting sqref="H180:H181">
    <cfRule type="expression" dxfId="167" priority="208">
      <formula>AND(G180=1,H180&gt;0,H180&lt;1)</formula>
    </cfRule>
  </conditionalFormatting>
  <conditionalFormatting sqref="I180:I181">
    <cfRule type="expression" dxfId="166" priority="209">
      <formula>AND(G180=1,I180&gt;0,I180&lt;1)</formula>
    </cfRule>
  </conditionalFormatting>
  <conditionalFormatting sqref="Q180:Q181">
    <cfRule type="cellIs" dxfId="165" priority="207" operator="notEqual">
      <formula>R180+S180+T180</formula>
    </cfRule>
  </conditionalFormatting>
  <conditionalFormatting sqref="Q102">
    <cfRule type="cellIs" dxfId="164" priority="205" operator="notEqual">
      <formula>R102+S102+T102</formula>
    </cfRule>
  </conditionalFormatting>
  <conditionalFormatting sqref="I77">
    <cfRule type="expression" dxfId="163" priority="204">
      <formula>AND(G77=1,I77&gt;0,I77&lt;1)</formula>
    </cfRule>
  </conditionalFormatting>
  <conditionalFormatting sqref="Q77">
    <cfRule type="cellIs" dxfId="162" priority="203" operator="notEqual">
      <formula>R77+S77+T77</formula>
    </cfRule>
  </conditionalFormatting>
  <conditionalFormatting sqref="I76">
    <cfRule type="expression" dxfId="161" priority="202">
      <formula>AND(G76=1,I76&gt;0,I76&lt;1)</formula>
    </cfRule>
  </conditionalFormatting>
  <conditionalFormatting sqref="Q76">
    <cfRule type="cellIs" dxfId="160" priority="201" operator="notEqual">
      <formula>R76+S76+T76</formula>
    </cfRule>
  </conditionalFormatting>
  <conditionalFormatting sqref="I80">
    <cfRule type="expression" dxfId="159" priority="200">
      <formula>AND(G80=1,I80&gt;0,I80&lt;1)</formula>
    </cfRule>
  </conditionalFormatting>
  <conditionalFormatting sqref="Q80">
    <cfRule type="cellIs" dxfId="158" priority="199" operator="notEqual">
      <formula>R80+S80+T80</formula>
    </cfRule>
  </conditionalFormatting>
  <conditionalFormatting sqref="I79">
    <cfRule type="expression" dxfId="157" priority="196">
      <formula>AND(G79=1,I79&gt;0,I79&lt;1)</formula>
    </cfRule>
  </conditionalFormatting>
  <conditionalFormatting sqref="Q79">
    <cfRule type="cellIs" dxfId="156" priority="195" operator="notEqual">
      <formula>R79+S79+T79</formula>
    </cfRule>
  </conditionalFormatting>
  <conditionalFormatting sqref="I78">
    <cfRule type="expression" dxfId="155" priority="194">
      <formula>AND(G78=1,I78&gt;0,I78&lt;1)</formula>
    </cfRule>
  </conditionalFormatting>
  <conditionalFormatting sqref="Q78">
    <cfRule type="cellIs" dxfId="154" priority="193" operator="notEqual">
      <formula>R78+S78+T78</formula>
    </cfRule>
  </conditionalFormatting>
  <conditionalFormatting sqref="G87:G88">
    <cfRule type="expression" dxfId="153" priority="192">
      <formula>AND(F87=1,G87&gt;0,G87&lt;1)</formula>
    </cfRule>
  </conditionalFormatting>
  <conditionalFormatting sqref="G89:G98">
    <cfRule type="expression" dxfId="152" priority="185">
      <formula>AND(F89=1,G89&gt;0,G89&lt;1)</formula>
    </cfRule>
  </conditionalFormatting>
  <conditionalFormatting sqref="H144:H145">
    <cfRule type="expression" dxfId="151" priority="179">
      <formula>AND(G144=1,H144&gt;0,H144&lt;1)</formula>
    </cfRule>
  </conditionalFormatting>
  <conditionalFormatting sqref="I144:I145">
    <cfRule type="expression" dxfId="150" priority="180">
      <formula>AND(G144=1,I144&gt;0,I144&lt;1)</formula>
    </cfRule>
  </conditionalFormatting>
  <conditionalFormatting sqref="Q144:Q145 Q141:Q142 Q138:Q139 Q135:Q136 Q132:Q133">
    <cfRule type="cellIs" dxfId="149" priority="173" operator="notEqual">
      <formula>R132+S132+T132</formula>
    </cfRule>
  </conditionalFormatting>
  <conditionalFormatting sqref="H165:H166">
    <cfRule type="expression" dxfId="148" priority="170">
      <formula>AND(G165=1,H165&gt;0,H165&lt;1)</formula>
    </cfRule>
  </conditionalFormatting>
  <conditionalFormatting sqref="I165:I166">
    <cfRule type="expression" dxfId="147" priority="171">
      <formula>AND(G165=1,I165&gt;0,I165&lt;1)</formula>
    </cfRule>
  </conditionalFormatting>
  <conditionalFormatting sqref="Q165:Q166">
    <cfRule type="cellIs" dxfId="146" priority="169" operator="notEqual">
      <formula>R165+S165+T165</formula>
    </cfRule>
  </conditionalFormatting>
  <conditionalFormatting sqref="H168:H169">
    <cfRule type="expression" dxfId="145" priority="166">
      <formula>AND(G168=1,H168&gt;0,H168&lt;1)</formula>
    </cfRule>
  </conditionalFormatting>
  <conditionalFormatting sqref="I168:I169">
    <cfRule type="expression" dxfId="144" priority="167">
      <formula>AND(G168=1,I168&gt;0,I168&lt;1)</formula>
    </cfRule>
  </conditionalFormatting>
  <conditionalFormatting sqref="Q168:Q169">
    <cfRule type="cellIs" dxfId="143" priority="165" operator="notEqual">
      <formula>R168+S168+T168</formula>
    </cfRule>
  </conditionalFormatting>
  <conditionalFormatting sqref="H174:H175">
    <cfRule type="expression" dxfId="142" priority="162">
      <formula>AND(G174=1,H174&gt;0,H174&lt;1)</formula>
    </cfRule>
  </conditionalFormatting>
  <conditionalFormatting sqref="I174:I175">
    <cfRule type="expression" dxfId="141" priority="163">
      <formula>AND(G174=1,I174&gt;0,I174&lt;1)</formula>
    </cfRule>
  </conditionalFormatting>
  <conditionalFormatting sqref="Q174:Q175">
    <cfRule type="cellIs" dxfId="140" priority="161" operator="notEqual">
      <formula>R174+S174+T174</formula>
    </cfRule>
  </conditionalFormatting>
  <conditionalFormatting sqref="H171:H172">
    <cfRule type="expression" dxfId="139" priority="158">
      <formula>AND(G171=1,H171&gt;0,H171&lt;1)</formula>
    </cfRule>
  </conditionalFormatting>
  <conditionalFormatting sqref="I171:I172">
    <cfRule type="expression" dxfId="138" priority="159">
      <formula>AND(G171=1,I171&gt;0,I171&lt;1)</formula>
    </cfRule>
  </conditionalFormatting>
  <conditionalFormatting sqref="Q171:Q172">
    <cfRule type="cellIs" dxfId="137" priority="157" operator="notEqual">
      <formula>R171+S171+T171</formula>
    </cfRule>
  </conditionalFormatting>
  <conditionalFormatting sqref="H162:H163">
    <cfRule type="expression" dxfId="136" priority="154">
      <formula>AND(G162=1,H162&gt;0,H162&lt;1)</formula>
    </cfRule>
  </conditionalFormatting>
  <conditionalFormatting sqref="I162:I163">
    <cfRule type="expression" dxfId="135" priority="155">
      <formula>AND(G162=1,I162&gt;0,I162&lt;1)</formula>
    </cfRule>
  </conditionalFormatting>
  <conditionalFormatting sqref="Q162:Q163">
    <cfRule type="cellIs" dxfId="134" priority="153" operator="notEqual">
      <formula>R162+S162+T162</formula>
    </cfRule>
  </conditionalFormatting>
  <conditionalFormatting sqref="H153:H154">
    <cfRule type="expression" dxfId="133" priority="151">
      <formula>AND(G153=1,H153&gt;0,H153&lt;1)</formula>
    </cfRule>
  </conditionalFormatting>
  <conditionalFormatting sqref="I153:I154">
    <cfRule type="expression" dxfId="132" priority="152">
      <formula>AND(G153=1,I153&gt;0,I153&lt;1)</formula>
    </cfRule>
  </conditionalFormatting>
  <conditionalFormatting sqref="H156:H157">
    <cfRule type="expression" dxfId="131" priority="149">
      <formula>AND(G156=1,H156&gt;0,H156&lt;1)</formula>
    </cfRule>
  </conditionalFormatting>
  <conditionalFormatting sqref="I156:I157">
    <cfRule type="expression" dxfId="130" priority="150">
      <formula>AND(G156=1,I156&gt;0,I156&lt;1)</formula>
    </cfRule>
  </conditionalFormatting>
  <conditionalFormatting sqref="H159:H160">
    <cfRule type="expression" dxfId="129" priority="147">
      <formula>AND(G159=1,H159&gt;0,H159&lt;1)</formula>
    </cfRule>
  </conditionalFormatting>
  <conditionalFormatting sqref="I159:I160">
    <cfRule type="expression" dxfId="128" priority="148">
      <formula>AND(G159=1,I159&gt;0,I159&lt;1)</formula>
    </cfRule>
  </conditionalFormatting>
  <conditionalFormatting sqref="H147:H148">
    <cfRule type="expression" dxfId="127" priority="144">
      <formula>AND(G147=1,H147&gt;0,H147&lt;1)</formula>
    </cfRule>
  </conditionalFormatting>
  <conditionalFormatting sqref="I147:I148">
    <cfRule type="expression" dxfId="126" priority="145">
      <formula>AND(G147=1,I147&gt;0,I147&lt;1)</formula>
    </cfRule>
  </conditionalFormatting>
  <conditionalFormatting sqref="H150:H151">
    <cfRule type="expression" dxfId="125" priority="142">
      <formula>AND(G150=1,H150&gt;0,H150&lt;1)</formula>
    </cfRule>
  </conditionalFormatting>
  <conditionalFormatting sqref="I150:I151">
    <cfRule type="expression" dxfId="124" priority="143">
      <formula>AND(G150=1,I150&gt;0,I150&lt;1)</formula>
    </cfRule>
  </conditionalFormatting>
  <conditionalFormatting sqref="Q159:Q160 Q156:Q157 Q153:Q154 Q150:Q151 Q147:Q148">
    <cfRule type="cellIs" dxfId="123" priority="141" operator="notEqual">
      <formula>R147+S147+T147</formula>
    </cfRule>
  </conditionalFormatting>
  <conditionalFormatting sqref="I10:I11">
    <cfRule type="expression" dxfId="122" priority="139">
      <formula>AND(G10=1,I10&gt;0,I10&lt;1)</formula>
    </cfRule>
  </conditionalFormatting>
  <conditionalFormatting sqref="H12:H27">
    <cfRule type="expression" dxfId="121" priority="136">
      <formula>AND(G12=1,H12&gt;0,H12&lt;1)</formula>
    </cfRule>
  </conditionalFormatting>
  <conditionalFormatting sqref="I12:I27">
    <cfRule type="expression" dxfId="120" priority="137">
      <formula>AND(G12=1,I12&gt;0,I12&lt;1)</formula>
    </cfRule>
  </conditionalFormatting>
  <conditionalFormatting sqref="H112">
    <cfRule type="expression" dxfId="119" priority="132">
      <formula>AND(G112=1,H112&gt;0,H112&lt;1)</formula>
    </cfRule>
  </conditionalFormatting>
  <conditionalFormatting sqref="I112">
    <cfRule type="expression" dxfId="118" priority="133">
      <formula>AND(G112=1,I112&gt;0,I112&lt;1)</formula>
    </cfRule>
  </conditionalFormatting>
  <conditionalFormatting sqref="H114">
    <cfRule type="expression" dxfId="117" priority="130">
      <formula>AND(G114=1,H114&gt;0,H114&lt;1)</formula>
    </cfRule>
  </conditionalFormatting>
  <conditionalFormatting sqref="I114">
    <cfRule type="expression" dxfId="116" priority="131">
      <formula>AND(G114=1,I114&gt;0,I114&lt;1)</formula>
    </cfRule>
  </conditionalFormatting>
  <conditionalFormatting sqref="H115">
    <cfRule type="expression" dxfId="115" priority="128">
      <formula>AND(G115=1,H115&gt;0,H115&lt;1)</formula>
    </cfRule>
  </conditionalFormatting>
  <conditionalFormatting sqref="I115">
    <cfRule type="expression" dxfId="114" priority="129">
      <formula>AND(G115=1,I115&gt;0,I115&lt;1)</formula>
    </cfRule>
  </conditionalFormatting>
  <conditionalFormatting sqref="H117">
    <cfRule type="expression" dxfId="113" priority="126">
      <formula>AND(G117=1,H117&gt;0,H117&lt;1)</formula>
    </cfRule>
  </conditionalFormatting>
  <conditionalFormatting sqref="I117">
    <cfRule type="expression" dxfId="112" priority="127">
      <formula>AND(G117=1,I117&gt;0,I117&lt;1)</formula>
    </cfRule>
  </conditionalFormatting>
  <conditionalFormatting sqref="H118">
    <cfRule type="expression" dxfId="111" priority="124">
      <formula>AND(G118=1,H118&gt;0,H118&lt;1)</formula>
    </cfRule>
  </conditionalFormatting>
  <conditionalFormatting sqref="I118">
    <cfRule type="expression" dxfId="110" priority="125">
      <formula>AND(G118=1,I118&gt;0,I118&lt;1)</formula>
    </cfRule>
  </conditionalFormatting>
  <conditionalFormatting sqref="H120">
    <cfRule type="expression" dxfId="109" priority="122">
      <formula>AND(G120=1,H120&gt;0,H120&lt;1)</formula>
    </cfRule>
  </conditionalFormatting>
  <conditionalFormatting sqref="I120">
    <cfRule type="expression" dxfId="108" priority="123">
      <formula>AND(G120=1,I120&gt;0,I120&lt;1)</formula>
    </cfRule>
  </conditionalFormatting>
  <conditionalFormatting sqref="H121">
    <cfRule type="expression" dxfId="107" priority="120">
      <formula>AND(G121=1,H121&gt;0,H121&lt;1)</formula>
    </cfRule>
  </conditionalFormatting>
  <conditionalFormatting sqref="I121">
    <cfRule type="expression" dxfId="106" priority="121">
      <formula>AND(G121=1,I121&gt;0,I121&lt;1)</formula>
    </cfRule>
  </conditionalFormatting>
  <conditionalFormatting sqref="H123">
    <cfRule type="expression" dxfId="105" priority="118">
      <formula>AND(G123=1,H123&gt;0,H123&lt;1)</formula>
    </cfRule>
  </conditionalFormatting>
  <conditionalFormatting sqref="I123">
    <cfRule type="expression" dxfId="104" priority="119">
      <formula>AND(G123=1,I123&gt;0,I123&lt;1)</formula>
    </cfRule>
  </conditionalFormatting>
  <conditionalFormatting sqref="H124">
    <cfRule type="expression" dxfId="103" priority="116">
      <formula>AND(G124=1,H124&gt;0,H124&lt;1)</formula>
    </cfRule>
  </conditionalFormatting>
  <conditionalFormatting sqref="I124">
    <cfRule type="expression" dxfId="102" priority="117">
      <formula>AND(G124=1,I124&gt;0,I124&lt;1)</formula>
    </cfRule>
  </conditionalFormatting>
  <conditionalFormatting sqref="H126">
    <cfRule type="expression" dxfId="101" priority="114">
      <formula>AND(G126=1,H126&gt;0,H126&lt;1)</formula>
    </cfRule>
  </conditionalFormatting>
  <conditionalFormatting sqref="I126">
    <cfRule type="expression" dxfId="100" priority="115">
      <formula>AND(G126=1,I126&gt;0,I126&lt;1)</formula>
    </cfRule>
  </conditionalFormatting>
  <conditionalFormatting sqref="H127">
    <cfRule type="expression" dxfId="99" priority="112">
      <formula>AND(G127=1,H127&gt;0,H127&lt;1)</formula>
    </cfRule>
  </conditionalFormatting>
  <conditionalFormatting sqref="I127">
    <cfRule type="expression" dxfId="98" priority="113">
      <formula>AND(G127=1,I127&gt;0,I127&lt;1)</formula>
    </cfRule>
  </conditionalFormatting>
  <conditionalFormatting sqref="H129">
    <cfRule type="expression" dxfId="97" priority="110">
      <formula>AND(G129=1,H129&gt;0,H129&lt;1)</formula>
    </cfRule>
  </conditionalFormatting>
  <conditionalFormatting sqref="I129">
    <cfRule type="expression" dxfId="96" priority="111">
      <formula>AND(G129=1,I129&gt;0,I129&lt;1)</formula>
    </cfRule>
  </conditionalFormatting>
  <conditionalFormatting sqref="H130">
    <cfRule type="expression" dxfId="95" priority="108">
      <formula>AND(G130=1,H130&gt;0,H130&lt;1)</formula>
    </cfRule>
  </conditionalFormatting>
  <conditionalFormatting sqref="I130">
    <cfRule type="expression" dxfId="94" priority="109">
      <formula>AND(G130=1,I130&gt;0,I130&lt;1)</formula>
    </cfRule>
  </conditionalFormatting>
  <conditionalFormatting sqref="H132">
    <cfRule type="expression" dxfId="93" priority="106">
      <formula>AND(G132=1,H132&gt;0,H132&lt;1)</formula>
    </cfRule>
  </conditionalFormatting>
  <conditionalFormatting sqref="I132">
    <cfRule type="expression" dxfId="92" priority="107">
      <formula>AND(G132=1,I132&gt;0,I132&lt;1)</formula>
    </cfRule>
  </conditionalFormatting>
  <conditionalFormatting sqref="H133">
    <cfRule type="expression" dxfId="91" priority="104">
      <formula>AND(G133=1,H133&gt;0,H133&lt;1)</formula>
    </cfRule>
  </conditionalFormatting>
  <conditionalFormatting sqref="I133">
    <cfRule type="expression" dxfId="90" priority="105">
      <formula>AND(G133=1,I133&gt;0,I133&lt;1)</formula>
    </cfRule>
  </conditionalFormatting>
  <conditionalFormatting sqref="H135">
    <cfRule type="expression" dxfId="89" priority="102">
      <formula>AND(G135=1,H135&gt;0,H135&lt;1)</formula>
    </cfRule>
  </conditionalFormatting>
  <conditionalFormatting sqref="I135">
    <cfRule type="expression" dxfId="88" priority="103">
      <formula>AND(G135=1,I135&gt;0,I135&lt;1)</formula>
    </cfRule>
  </conditionalFormatting>
  <conditionalFormatting sqref="H136">
    <cfRule type="expression" dxfId="87" priority="100">
      <formula>AND(G136=1,H136&gt;0,H136&lt;1)</formula>
    </cfRule>
  </conditionalFormatting>
  <conditionalFormatting sqref="I136">
    <cfRule type="expression" dxfId="86" priority="101">
      <formula>AND(G136=1,I136&gt;0,I136&lt;1)</formula>
    </cfRule>
  </conditionalFormatting>
  <conditionalFormatting sqref="H138">
    <cfRule type="expression" dxfId="85" priority="98">
      <formula>AND(G138=1,H138&gt;0,H138&lt;1)</formula>
    </cfRule>
  </conditionalFormatting>
  <conditionalFormatting sqref="I138">
    <cfRule type="expression" dxfId="84" priority="99">
      <formula>AND(G138=1,I138&gt;0,I138&lt;1)</formula>
    </cfRule>
  </conditionalFormatting>
  <conditionalFormatting sqref="H139">
    <cfRule type="expression" dxfId="83" priority="96">
      <formula>AND(G139=1,H139&gt;0,H139&lt;1)</formula>
    </cfRule>
  </conditionalFormatting>
  <conditionalFormatting sqref="I139">
    <cfRule type="expression" dxfId="82" priority="97">
      <formula>AND(G139=1,I139&gt;0,I139&lt;1)</formula>
    </cfRule>
  </conditionalFormatting>
  <conditionalFormatting sqref="H141">
    <cfRule type="expression" dxfId="81" priority="94">
      <formula>AND(G141=1,H141&gt;0,H141&lt;1)</formula>
    </cfRule>
  </conditionalFormatting>
  <conditionalFormatting sqref="I141">
    <cfRule type="expression" dxfId="80" priority="95">
      <formula>AND(G141=1,I141&gt;0,I141&lt;1)</formula>
    </cfRule>
  </conditionalFormatting>
  <conditionalFormatting sqref="H142">
    <cfRule type="expression" dxfId="79" priority="92">
      <formula>AND(G142=1,H142&gt;0,H142&lt;1)</formula>
    </cfRule>
  </conditionalFormatting>
  <conditionalFormatting sqref="I142">
    <cfRule type="expression" dxfId="78" priority="93">
      <formula>AND(G142=1,I142&gt;0,I142&lt;1)</formula>
    </cfRule>
  </conditionalFormatting>
  <conditionalFormatting sqref="H9">
    <cfRule type="expression" dxfId="77" priority="90">
      <formula>AND(G9=1,H9&gt;0,H9&lt;1)</formula>
    </cfRule>
  </conditionalFormatting>
  <conditionalFormatting sqref="I9">
    <cfRule type="expression" dxfId="76" priority="91">
      <formula>AND(G9=1,I9&gt;0,I9&lt;1)</formula>
    </cfRule>
  </conditionalFormatting>
  <conditionalFormatting sqref="G10:G73">
    <cfRule type="expression" dxfId="75" priority="76">
      <formula>AND(F10=2,G10&gt;0,G10&lt;&gt;0.5)</formula>
    </cfRule>
    <cfRule type="expression" dxfId="74" priority="138">
      <formula>AND(F10=1,G10&gt;0,G10&lt;1)</formula>
    </cfRule>
  </conditionalFormatting>
  <conditionalFormatting sqref="G109">
    <cfRule type="expression" dxfId="73" priority="75">
      <formula>AND(F109=1,G109&gt;0,G109&lt;1)</formula>
    </cfRule>
  </conditionalFormatting>
  <conditionalFormatting sqref="G109">
    <cfRule type="expression" dxfId="72" priority="73">
      <formula>AND(F109=2,G109&gt;0,G109&lt;&gt;0.5)</formula>
    </cfRule>
    <cfRule type="expression" dxfId="71" priority="74">
      <formula>AND(F109=1,G109&gt;0,G109&lt;1)</formula>
    </cfRule>
  </conditionalFormatting>
  <conditionalFormatting sqref="G111:G112">
    <cfRule type="expression" dxfId="70" priority="72">
      <formula>AND(F111=1,G111&gt;0,G111&lt;1)</formula>
    </cfRule>
  </conditionalFormatting>
  <conditionalFormatting sqref="G111:G112">
    <cfRule type="expression" dxfId="69" priority="70">
      <formula>AND(F111=2,G111&gt;0,G111&lt;&gt;0.5)</formula>
    </cfRule>
    <cfRule type="expression" dxfId="68" priority="71">
      <formula>AND(F111=1,G111&gt;0,G111&lt;1)</formula>
    </cfRule>
  </conditionalFormatting>
  <conditionalFormatting sqref="G114:G115">
    <cfRule type="expression" dxfId="67" priority="69">
      <formula>AND(F114=1,G114&gt;0,G114&lt;1)</formula>
    </cfRule>
  </conditionalFormatting>
  <conditionalFormatting sqref="G114:G115">
    <cfRule type="expression" dxfId="66" priority="67">
      <formula>AND(F114=2,G114&gt;0,G114&lt;&gt;0.5)</formula>
    </cfRule>
    <cfRule type="expression" dxfId="65" priority="68">
      <formula>AND(F114=1,G114&gt;0,G114&lt;1)</formula>
    </cfRule>
  </conditionalFormatting>
  <conditionalFormatting sqref="G117:G118">
    <cfRule type="expression" dxfId="64" priority="66">
      <formula>AND(F117=1,G117&gt;0,G117&lt;1)</formula>
    </cfRule>
  </conditionalFormatting>
  <conditionalFormatting sqref="G117:G118">
    <cfRule type="expression" dxfId="63" priority="64">
      <formula>AND(F117=2,G117&gt;0,G117&lt;&gt;0.5)</formula>
    </cfRule>
    <cfRule type="expression" dxfId="62" priority="65">
      <formula>AND(F117=1,G117&gt;0,G117&lt;1)</formula>
    </cfRule>
  </conditionalFormatting>
  <conditionalFormatting sqref="G120:G121">
    <cfRule type="expression" dxfId="61" priority="63">
      <formula>AND(F120=1,G120&gt;0,G120&lt;1)</formula>
    </cfRule>
  </conditionalFormatting>
  <conditionalFormatting sqref="G120:G121">
    <cfRule type="expression" dxfId="60" priority="61">
      <formula>AND(F120=2,G120&gt;0,G120&lt;&gt;0.5)</formula>
    </cfRule>
    <cfRule type="expression" dxfId="59" priority="62">
      <formula>AND(F120=1,G120&gt;0,G120&lt;1)</formula>
    </cfRule>
  </conditionalFormatting>
  <conditionalFormatting sqref="G123:G124">
    <cfRule type="expression" dxfId="58" priority="60">
      <formula>AND(F123=1,G123&gt;0,G123&lt;1)</formula>
    </cfRule>
  </conditionalFormatting>
  <conditionalFormatting sqref="G123:G124">
    <cfRule type="expression" dxfId="57" priority="58">
      <formula>AND(F123=2,G123&gt;0,G123&lt;&gt;0.5)</formula>
    </cfRule>
    <cfRule type="expression" dxfId="56" priority="59">
      <formula>AND(F123=1,G123&gt;0,G123&lt;1)</formula>
    </cfRule>
  </conditionalFormatting>
  <conditionalFormatting sqref="G126:G127">
    <cfRule type="expression" dxfId="55" priority="57">
      <formula>AND(F126=1,G126&gt;0,G126&lt;1)</formula>
    </cfRule>
  </conditionalFormatting>
  <conditionalFormatting sqref="G126:G127">
    <cfRule type="expression" dxfId="54" priority="55">
      <formula>AND(F126=2,G126&gt;0,G126&lt;&gt;0.5)</formula>
    </cfRule>
    <cfRule type="expression" dxfId="53" priority="56">
      <formula>AND(F126=1,G126&gt;0,G126&lt;1)</formula>
    </cfRule>
  </conditionalFormatting>
  <conditionalFormatting sqref="G129:G130">
    <cfRule type="expression" dxfId="52" priority="54">
      <formula>AND(F129=1,G129&gt;0,G129&lt;1)</formula>
    </cfRule>
  </conditionalFormatting>
  <conditionalFormatting sqref="G129:G130">
    <cfRule type="expression" dxfId="51" priority="52">
      <formula>AND(F129=2,G129&gt;0,G129&lt;&gt;0.5)</formula>
    </cfRule>
    <cfRule type="expression" dxfId="50" priority="53">
      <formula>AND(F129=1,G129&gt;0,G129&lt;1)</formula>
    </cfRule>
  </conditionalFormatting>
  <conditionalFormatting sqref="G132:G133">
    <cfRule type="expression" dxfId="49" priority="51">
      <formula>AND(F132=1,G132&gt;0,G132&lt;1)</formula>
    </cfRule>
  </conditionalFormatting>
  <conditionalFormatting sqref="G132:G133">
    <cfRule type="expression" dxfId="48" priority="49">
      <formula>AND(F132=2,G132&gt;0,G132&lt;&gt;0.5)</formula>
    </cfRule>
    <cfRule type="expression" dxfId="47" priority="50">
      <formula>AND(F132=1,G132&gt;0,G132&lt;1)</formula>
    </cfRule>
  </conditionalFormatting>
  <conditionalFormatting sqref="G135:G136">
    <cfRule type="expression" dxfId="46" priority="48">
      <formula>AND(F135=1,G135&gt;0,G135&lt;1)</formula>
    </cfRule>
  </conditionalFormatting>
  <conditionalFormatting sqref="G135:G136">
    <cfRule type="expression" dxfId="45" priority="46">
      <formula>AND(F135=2,G135&gt;0,G135&lt;&gt;0.5)</formula>
    </cfRule>
    <cfRule type="expression" dxfId="44" priority="47">
      <formula>AND(F135=1,G135&gt;0,G135&lt;1)</formula>
    </cfRule>
  </conditionalFormatting>
  <conditionalFormatting sqref="G138:G139">
    <cfRule type="expression" dxfId="43" priority="45">
      <formula>AND(F138=1,G138&gt;0,G138&lt;1)</formula>
    </cfRule>
  </conditionalFormatting>
  <conditionalFormatting sqref="G138:G139">
    <cfRule type="expression" dxfId="42" priority="43">
      <formula>AND(F138=2,G138&gt;0,G138&lt;&gt;0.5)</formula>
    </cfRule>
    <cfRule type="expression" dxfId="41" priority="44">
      <formula>AND(F138=1,G138&gt;0,G138&lt;1)</formula>
    </cfRule>
  </conditionalFormatting>
  <conditionalFormatting sqref="G141:G142">
    <cfRule type="expression" dxfId="40" priority="42">
      <formula>AND(F141=1,G141&gt;0,G141&lt;1)</formula>
    </cfRule>
  </conditionalFormatting>
  <conditionalFormatting sqref="G141:G142">
    <cfRule type="expression" dxfId="39" priority="40">
      <formula>AND(F141=2,G141&gt;0,G141&lt;&gt;0.5)</formula>
    </cfRule>
    <cfRule type="expression" dxfId="38" priority="41">
      <formula>AND(F141=1,G141&gt;0,G141&lt;1)</formula>
    </cfRule>
  </conditionalFormatting>
  <conditionalFormatting sqref="G144:G145">
    <cfRule type="expression" dxfId="37" priority="39">
      <formula>AND(F144=1,G144&gt;0,G144&lt;1)</formula>
    </cfRule>
  </conditionalFormatting>
  <conditionalFormatting sqref="G144:G145">
    <cfRule type="expression" dxfId="36" priority="37">
      <formula>AND(F144=2,G144&gt;0,G144&lt;&gt;0.5)</formula>
    </cfRule>
    <cfRule type="expression" dxfId="35" priority="38">
      <formula>AND(F144=1,G144&gt;0,G144&lt;1)</formula>
    </cfRule>
  </conditionalFormatting>
  <conditionalFormatting sqref="G147:G148">
    <cfRule type="expression" dxfId="34" priority="36">
      <formula>AND(F147=1,G147&gt;0,G147&lt;1)</formula>
    </cfRule>
  </conditionalFormatting>
  <conditionalFormatting sqref="G147:G148">
    <cfRule type="expression" dxfId="33" priority="34">
      <formula>AND(F147=2,G147&gt;0,G147&lt;&gt;0.5)</formula>
    </cfRule>
    <cfRule type="expression" dxfId="32" priority="35">
      <formula>AND(F147=1,G147&gt;0,G147&lt;1)</formula>
    </cfRule>
  </conditionalFormatting>
  <conditionalFormatting sqref="G150:G151">
    <cfRule type="expression" dxfId="31" priority="33">
      <formula>AND(F150=1,G150&gt;0,G150&lt;1)</formula>
    </cfRule>
  </conditionalFormatting>
  <conditionalFormatting sqref="G150:G151">
    <cfRule type="expression" dxfId="30" priority="31">
      <formula>AND(F150=2,G150&gt;0,G150&lt;&gt;0.5)</formula>
    </cfRule>
    <cfRule type="expression" dxfId="29" priority="32">
      <formula>AND(F150=1,G150&gt;0,G150&lt;1)</formula>
    </cfRule>
  </conditionalFormatting>
  <conditionalFormatting sqref="G153:G154">
    <cfRule type="expression" dxfId="28" priority="30">
      <formula>AND(F153=1,G153&gt;0,G153&lt;1)</formula>
    </cfRule>
  </conditionalFormatting>
  <conditionalFormatting sqref="G153:G154">
    <cfRule type="expression" dxfId="27" priority="28">
      <formula>AND(F153=2,G153&gt;0,G153&lt;&gt;0.5)</formula>
    </cfRule>
    <cfRule type="expression" dxfId="26" priority="29">
      <formula>AND(F153=1,G153&gt;0,G153&lt;1)</formula>
    </cfRule>
  </conditionalFormatting>
  <conditionalFormatting sqref="G156:G157">
    <cfRule type="expression" dxfId="25" priority="27">
      <formula>AND(F156=1,G156&gt;0,G156&lt;1)</formula>
    </cfRule>
  </conditionalFormatting>
  <conditionalFormatting sqref="G156:G157">
    <cfRule type="expression" dxfId="24" priority="25">
      <formula>AND(F156=2,G156&gt;0,G156&lt;&gt;0.5)</formula>
    </cfRule>
    <cfRule type="expression" dxfId="23" priority="26">
      <formula>AND(F156=1,G156&gt;0,G156&lt;1)</formula>
    </cfRule>
  </conditionalFormatting>
  <conditionalFormatting sqref="G159:G160">
    <cfRule type="expression" dxfId="22" priority="24">
      <formula>AND(F159=1,G159&gt;0,G159&lt;1)</formula>
    </cfRule>
  </conditionalFormatting>
  <conditionalFormatting sqref="G159:G160">
    <cfRule type="expression" dxfId="21" priority="22">
      <formula>AND(F159=2,G159&gt;0,G159&lt;&gt;0.5)</formula>
    </cfRule>
    <cfRule type="expression" dxfId="20" priority="23">
      <formula>AND(F159=1,G159&gt;0,G159&lt;1)</formula>
    </cfRule>
  </conditionalFormatting>
  <conditionalFormatting sqref="G162:G163">
    <cfRule type="expression" dxfId="19" priority="21">
      <formula>AND(F162=1,G162&gt;0,G162&lt;1)</formula>
    </cfRule>
  </conditionalFormatting>
  <conditionalFormatting sqref="G162:G163">
    <cfRule type="expression" dxfId="18" priority="19">
      <formula>AND(F162=2,G162&gt;0,G162&lt;&gt;0.5)</formula>
    </cfRule>
    <cfRule type="expression" dxfId="17" priority="20">
      <formula>AND(F162=1,G162&gt;0,G162&lt;1)</formula>
    </cfRule>
  </conditionalFormatting>
  <conditionalFormatting sqref="G165:G166">
    <cfRule type="expression" dxfId="16" priority="18">
      <formula>AND(F165=1,G165&gt;0,G165&lt;1)</formula>
    </cfRule>
  </conditionalFormatting>
  <conditionalFormatting sqref="G165:G166">
    <cfRule type="expression" dxfId="15" priority="16">
      <formula>AND(F165=2,G165&gt;0,G165&lt;&gt;0.5)</formula>
    </cfRule>
    <cfRule type="expression" dxfId="14" priority="17">
      <formula>AND(F165=1,G165&gt;0,G165&lt;1)</formula>
    </cfRule>
  </conditionalFormatting>
  <conditionalFormatting sqref="G168:G169">
    <cfRule type="expression" dxfId="13" priority="15">
      <formula>AND(F168=1,G168&gt;0,G168&lt;1)</formula>
    </cfRule>
  </conditionalFormatting>
  <conditionalFormatting sqref="G168:G169">
    <cfRule type="expression" dxfId="12" priority="13">
      <formula>AND(F168=2,G168&gt;0,G168&lt;&gt;0.5)</formula>
    </cfRule>
    <cfRule type="expression" dxfId="11" priority="14">
      <formula>AND(F168=1,G168&gt;0,G168&lt;1)</formula>
    </cfRule>
  </conditionalFormatting>
  <dataValidations count="8">
    <dataValidation type="list" allowBlank="1" showInputMessage="1" showErrorMessage="1" sqref="G8 G108">
      <formula1>$W$8:$AA$8</formula1>
    </dataValidation>
    <dataValidation type="list" allowBlank="1" showInputMessage="1" showErrorMessage="1" sqref="C8 C180:C181 C177:C178 C10:C83 C126:C127 C123:C124 C111:C112 C108:C109 C114:C115 C120:C121 C117:C118 C129:C130 C165:C166 C171:C172 C132:C133 C135:C136 C141:C142 C138:C139 C174:C175 C168:C169 C162:C163 C144:C145 C147:C148 C150:C151 C156:C157 C153:C154 C159:C160">
      <formula1>$W$10:$X$10</formula1>
    </dataValidation>
    <dataValidation type="list" allowBlank="1" showInputMessage="1" showErrorMessage="1" sqref="E102:E105 E84:E86 E99:E100">
      <formula1>$R$5:$U$5</formula1>
    </dataValidation>
    <dataValidation type="list" allowBlank="1" showInputMessage="1" showErrorMessage="1" sqref="C102:C105 C84:C86 C99:C100">
      <formula1>$R$10:$S$10</formula1>
    </dataValidation>
    <dataValidation type="list" allowBlank="1" showInputMessage="1" showErrorMessage="1" sqref="E87">
      <formula1>$R$8:$U$8</formula1>
    </dataValidation>
    <dataValidation type="list" allowBlank="1" showInputMessage="1" showErrorMessage="1" sqref="C87">
      <formula1>$R$13:$S$13</formula1>
    </dataValidation>
    <dataValidation type="list" allowBlank="1" showInputMessage="1" showErrorMessage="1" sqref="E10:E83 E109 E111:E112 E114:E115 E117:E118 E120:E121 E123:E124 E126:E127 E129:E130 E132:E133 E135:E136 E138:E139 E141:E142 E144:E145 E147:E148 E150:E151 E153:E154 E156:E157 E159:E160 E162:E163 E165:E166 E168:E169 E171:E172 E174:E175 E177:E178 E180:E181">
      <formula1>$W$5:$AA$5</formula1>
    </dataValidation>
    <dataValidation type="list" allowBlank="1" showInputMessage="1" showErrorMessage="1" sqref="G109 G123:G124 G150:G151 G147:G148 G144:G145 G141:G142 G138:G139 G159:G160 G162:G163 G10:G73 G135:G136 G153:G154 G132:G133 G168:G169 G156:G157 G129:G130 G126:G127 G117:G118 G114:G115 G165:G166 G111:G112 G120:G121">
      <formula1>$W$7:$AD$7</formula1>
    </dataValidation>
  </dataValidations>
  <hyperlinks>
    <hyperlink ref="B199" r:id="rId1"/>
  </hyperlinks>
  <pageMargins left="0.7" right="0.7" top="0.75" bottom="0.75" header="0.3" footer="0.3"/>
  <pageSetup paperSize="8" scale="65" fitToHeight="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5"/>
  <sheetViews>
    <sheetView showGridLines="0" view="pageBreakPreview" zoomScale="85" zoomScaleNormal="76" zoomScaleSheetLayoutView="85" workbookViewId="0">
      <pane ySplit="8" topLeftCell="A9" activePane="bottomLeft" state="frozen"/>
      <selection activeCell="B9" sqref="B9"/>
      <selection pane="bottomLeft" activeCell="D10" sqref="D10"/>
    </sheetView>
  </sheetViews>
  <sheetFormatPr defaultRowHeight="15" x14ac:dyDescent="0.25"/>
  <cols>
    <col min="1" max="1" width="5.7109375" style="118" customWidth="1"/>
    <col min="2" max="3" width="19" style="118" customWidth="1"/>
    <col min="4" max="4" width="13.85546875" style="118" customWidth="1"/>
    <col min="5" max="9" width="12.28515625" style="350" customWidth="1"/>
    <col min="10" max="10" width="15.42578125" style="350" customWidth="1"/>
    <col min="11" max="12" width="12.28515625" style="350" customWidth="1"/>
    <col min="13" max="13" width="22.28515625" style="217" customWidth="1"/>
    <col min="14" max="14" width="12.28515625" style="118" customWidth="1"/>
    <col min="15" max="15" width="12.28515625" style="217" customWidth="1"/>
    <col min="16" max="16" width="12.28515625" style="118" customWidth="1"/>
    <col min="17" max="17" width="12.28515625" style="220" customWidth="1"/>
    <col min="18" max="20" width="9.140625" style="118" hidden="1" customWidth="1"/>
    <col min="21" max="21" width="9.140625" style="217" hidden="1" customWidth="1"/>
    <col min="22" max="22" width="9.140625" style="217" customWidth="1"/>
    <col min="23" max="27" width="9.140625" style="118" customWidth="1"/>
    <col min="28" max="16384" width="9.140625" style="118"/>
  </cols>
  <sheetData>
    <row r="1" spans="1:22" s="212" customFormat="1" ht="21" customHeight="1" x14ac:dyDescent="0.25">
      <c r="A1" s="211" t="str">
        <f>+'Tabela I'!A1</f>
        <v>Kantonalni/Okružni sud:</v>
      </c>
      <c r="D1" s="404">
        <f>+'Tabela I'!C1</f>
        <v>0</v>
      </c>
      <c r="E1" s="343"/>
      <c r="F1" s="354"/>
      <c r="G1" s="343"/>
      <c r="H1" s="343"/>
      <c r="I1" s="343"/>
      <c r="J1" s="343"/>
      <c r="K1" s="343"/>
      <c r="L1" s="343"/>
      <c r="M1" s="213"/>
      <c r="O1" s="213"/>
    </row>
    <row r="2" spans="1:22" s="212" customFormat="1" ht="18" customHeight="1" x14ac:dyDescent="0.25">
      <c r="A2" s="214" t="s">
        <v>28</v>
      </c>
      <c r="D2" s="369" t="str">
        <f>+'Tabela I'!B2</f>
        <v>1.1.2024.-31.12.2024.</v>
      </c>
      <c r="E2" s="343"/>
      <c r="F2" s="355"/>
      <c r="G2" s="357"/>
      <c r="H2" s="360"/>
      <c r="I2" s="361"/>
      <c r="J2" s="361"/>
      <c r="K2" s="343"/>
      <c r="L2" s="343"/>
      <c r="M2" s="213"/>
      <c r="O2" s="213"/>
    </row>
    <row r="3" spans="1:22" ht="18.75" customHeight="1" x14ac:dyDescent="0.25">
      <c r="A3" s="472" t="s">
        <v>223</v>
      </c>
      <c r="B3" s="215"/>
      <c r="C3" s="215"/>
      <c r="D3" s="215"/>
      <c r="E3" s="344"/>
      <c r="F3" s="344"/>
      <c r="G3" s="344"/>
      <c r="H3" s="344"/>
      <c r="I3" s="344"/>
      <c r="J3" s="344"/>
      <c r="K3" s="344"/>
      <c r="L3" s="344"/>
      <c r="M3" s="216"/>
      <c r="N3" s="215"/>
      <c r="O3" s="216"/>
      <c r="P3" s="215"/>
      <c r="Q3" s="215"/>
    </row>
    <row r="4" spans="1:22" ht="0.75" customHeight="1" x14ac:dyDescent="0.25">
      <c r="A4" s="218"/>
      <c r="B4" s="172"/>
      <c r="C4" s="172"/>
      <c r="D4" s="172"/>
      <c r="E4" s="345"/>
      <c r="F4" s="345"/>
      <c r="G4" s="345"/>
      <c r="H4" s="345"/>
      <c r="I4" s="345"/>
      <c r="J4" s="362"/>
      <c r="K4" s="362"/>
      <c r="L4" s="219"/>
    </row>
    <row r="5" spans="1:22" ht="5.25" customHeight="1" thickBot="1" x14ac:dyDescent="0.3">
      <c r="A5" s="218"/>
      <c r="B5" s="172"/>
      <c r="C5" s="172"/>
      <c r="D5" s="172"/>
      <c r="E5" s="345"/>
      <c r="F5" s="345"/>
      <c r="G5" s="345"/>
      <c r="H5" s="345"/>
      <c r="I5" s="345"/>
      <c r="J5" s="362"/>
      <c r="K5" s="362"/>
      <c r="L5" s="219"/>
    </row>
    <row r="6" spans="1:22" s="221" customFormat="1" ht="92.25" customHeight="1" x14ac:dyDescent="0.2">
      <c r="A6" s="606" t="s">
        <v>78</v>
      </c>
      <c r="B6" s="608" t="s">
        <v>204</v>
      </c>
      <c r="C6" s="610" t="s">
        <v>80</v>
      </c>
      <c r="D6" s="612" t="s">
        <v>239</v>
      </c>
      <c r="E6" s="614" t="s">
        <v>131</v>
      </c>
      <c r="F6" s="619" t="s">
        <v>75</v>
      </c>
      <c r="G6" s="602" t="s">
        <v>132</v>
      </c>
      <c r="H6" s="602" t="s">
        <v>20</v>
      </c>
      <c r="I6" s="602" t="s">
        <v>29</v>
      </c>
      <c r="J6" s="614" t="s">
        <v>71</v>
      </c>
      <c r="K6" s="602" t="s">
        <v>21</v>
      </c>
      <c r="L6" s="602" t="s">
        <v>69</v>
      </c>
      <c r="M6" s="621" t="s">
        <v>212</v>
      </c>
      <c r="N6" s="604" t="s">
        <v>213</v>
      </c>
      <c r="O6" s="621" t="s">
        <v>214</v>
      </c>
      <c r="P6" s="604" t="s">
        <v>215</v>
      </c>
      <c r="Q6" s="624" t="s">
        <v>133</v>
      </c>
      <c r="U6" s="222"/>
      <c r="V6" s="222"/>
    </row>
    <row r="7" spans="1:22" s="221" customFormat="1" ht="15.75" customHeight="1" x14ac:dyDescent="0.2">
      <c r="A7" s="607"/>
      <c r="B7" s="609"/>
      <c r="C7" s="611"/>
      <c r="D7" s="613"/>
      <c r="E7" s="615"/>
      <c r="F7" s="620"/>
      <c r="G7" s="603"/>
      <c r="H7" s="603" t="s">
        <v>19</v>
      </c>
      <c r="I7" s="603"/>
      <c r="J7" s="615"/>
      <c r="K7" s="603"/>
      <c r="L7" s="603"/>
      <c r="M7" s="622"/>
      <c r="N7" s="605"/>
      <c r="O7" s="622"/>
      <c r="P7" s="605"/>
      <c r="Q7" s="625"/>
      <c r="U7" s="222"/>
      <c r="V7" s="222"/>
    </row>
    <row r="8" spans="1:22" s="230" customFormat="1" ht="13.5" customHeight="1" thickBot="1" x14ac:dyDescent="0.25">
      <c r="A8" s="223" t="s">
        <v>8</v>
      </c>
      <c r="B8" s="224" t="s">
        <v>9</v>
      </c>
      <c r="C8" s="224" t="s">
        <v>10</v>
      </c>
      <c r="D8" s="225" t="s">
        <v>12</v>
      </c>
      <c r="E8" s="226" t="s">
        <v>17</v>
      </c>
      <c r="F8" s="226" t="s">
        <v>18</v>
      </c>
      <c r="G8" s="358" t="s">
        <v>24</v>
      </c>
      <c r="H8" s="358" t="s">
        <v>74</v>
      </c>
      <c r="I8" s="358" t="s">
        <v>64</v>
      </c>
      <c r="J8" s="358" t="s">
        <v>65</v>
      </c>
      <c r="K8" s="358" t="s">
        <v>66</v>
      </c>
      <c r="L8" s="226" t="s">
        <v>81</v>
      </c>
      <c r="M8" s="228" t="s">
        <v>82</v>
      </c>
      <c r="N8" s="228" t="s">
        <v>83</v>
      </c>
      <c r="O8" s="228" t="s">
        <v>84</v>
      </c>
      <c r="P8" s="227" t="s">
        <v>85</v>
      </c>
      <c r="Q8" s="229" t="s">
        <v>86</v>
      </c>
      <c r="U8" s="231"/>
      <c r="V8" s="231"/>
    </row>
    <row r="9" spans="1:22" ht="4.5" customHeight="1" thickBot="1" x14ac:dyDescent="0.3">
      <c r="C9" s="232"/>
      <c r="D9" s="232"/>
      <c r="E9" s="346"/>
      <c r="F9" s="234"/>
      <c r="G9" s="346"/>
      <c r="H9" s="346"/>
      <c r="I9" s="346"/>
      <c r="J9" s="346"/>
      <c r="K9" s="346"/>
      <c r="L9" s="346"/>
      <c r="M9" s="235"/>
      <c r="N9" s="233"/>
      <c r="O9" s="235"/>
    </row>
    <row r="10" spans="1:22" x14ac:dyDescent="0.25">
      <c r="A10" s="236">
        <v>1</v>
      </c>
      <c r="B10" s="237" t="str">
        <f>IF('Tabela II'!B8="","",'Tabela II'!B8)</f>
        <v/>
      </c>
      <c r="C10" s="238" t="s">
        <v>134</v>
      </c>
      <c r="D10" s="237"/>
      <c r="E10" s="347"/>
      <c r="F10" s="239">
        <f>SUM(H10:L10)</f>
        <v>0</v>
      </c>
      <c r="G10" s="347"/>
      <c r="H10" s="347"/>
      <c r="I10" s="347"/>
      <c r="J10" s="347"/>
      <c r="K10" s="347"/>
      <c r="L10" s="347"/>
      <c r="M10" s="240" t="str">
        <f>IF(D10="","",IF(D10="Nije ocijenjen ili Ne treba raditi na predmetima","",IF(D10="Ocijenjen",IF(F10&lt;10,"Član 20. stav 7. Kriterija",(K10+(L10/2))/(F10)))))</f>
        <v/>
      </c>
      <c r="N10" s="241" t="str">
        <f>IF(D10="","",IF(D10="Nije ocijenjen ili Ne treba raditi na predmetima","",IF(D10="Ocijenjen",IF(M10="Član 20. stav 7. Kriterija","",IF(M10&gt;0.4,0,IF(M10&gt;0.3,4,IF(M10&gt;0.2,8,IF(M10&gt;0.1,12,IF(M10&lt;=0.1,15,)))))))))</f>
        <v/>
      </c>
      <c r="O10" s="240" t="str">
        <f>IF(D10="","",IF(D10="Nije ocijenjen ili Ne treba raditi na predmetima","",IF(D10="Ocijenjen",IF(E10=0,"",((K10+J10+(L10/2))/(E10))))))</f>
        <v/>
      </c>
      <c r="P10" s="241" t="str">
        <f>IF(D10="","",IF(D10="Nije ocijenjen ili Ne treba raditi na predmetima","",IF(D10="Ocijenjen",IF(O10&gt;0.2,0,IF(O10&gt;0.15,1,IF(O10&gt;0.1,2,IF(O10&gt;0.06,3,IF(O10&gt;0.03,4,IF(O10&lt;=0.03,5,)))))))))</f>
        <v/>
      </c>
      <c r="Q10" s="242" t="str">
        <f>IF(D10="","",IF(D10="Nije ocijenjen ili Ne treba raditi na predmetima","",IF(D10="Ocijenjen",IF(M10="Član 20. stav 7. Kriterija",P10,N10+P10))))</f>
        <v/>
      </c>
      <c r="U10" s="243" t="s">
        <v>135</v>
      </c>
    </row>
    <row r="11" spans="1:22" x14ac:dyDescent="0.25">
      <c r="A11" s="244">
        <v>2</v>
      </c>
      <c r="B11" s="245" t="str">
        <f>IF('Tabela II'!B10="","",'Tabela II'!B10)</f>
        <v/>
      </c>
      <c r="C11" s="245"/>
      <c r="D11" s="245"/>
      <c r="E11" s="348"/>
      <c r="F11" s="246">
        <f t="shared" ref="F11:F74" si="0">SUM(H11:L11)</f>
        <v>0</v>
      </c>
      <c r="G11" s="348"/>
      <c r="H11" s="348"/>
      <c r="I11" s="348"/>
      <c r="J11" s="348"/>
      <c r="K11" s="348"/>
      <c r="L11" s="348"/>
      <c r="M11" s="247" t="str">
        <f>IF(D11="","",IF(D11="Nije ocijenjen","",IF(D11="Ocijenjen",IF(F11&lt;10,"Član 17. stav 7. Kriterija",(K11+(L11/2))/(F11)))))</f>
        <v/>
      </c>
      <c r="N11" s="248" t="str">
        <f>IF(D11="","",IF(D11="Nije ocijenjen","",IF(D11="Ocijenjen",IF(M11="Član 17. stav 7. Kriterija","",IF(M11&gt;0.4,0,IF(M11&gt;0.3,8,IF(M11&gt;0.2,16,IF(M11&gt;0.1,24,IF(M11&lt;=0.1,30,)))))))))</f>
        <v/>
      </c>
      <c r="O11" s="247" t="str">
        <f>IF(D11="","",IF(D11="Nije ocijenjen","",IF(D11="Ocijenjen",IF(E11=0,"",((K11+J11+(L11/2))/(E11))))))</f>
        <v/>
      </c>
      <c r="P11" s="248" t="str">
        <f>IF(D11="","",IF(D11="Nije ocijenjen","",IF(D11="Ocijenjen",IF(O11&gt;0.2,0,IF(O11&gt;0.15,2,IF(O11&gt;0.1,4,IF(O11&gt;0.06,6,IF(O11&gt;0.03,8,IF(O11&lt;=0.03,10,)))))))))</f>
        <v/>
      </c>
      <c r="Q11" s="249" t="str">
        <f>IF(D11="","",IF(D11="Nije ocijenjen","",IF(D11="Ocijenjen",IF(M11="Član 17. stav 7. Kriterija",P11,N11+P11))))</f>
        <v/>
      </c>
      <c r="S11" s="118" t="s">
        <v>87</v>
      </c>
      <c r="U11" s="243" t="s">
        <v>136</v>
      </c>
    </row>
    <row r="12" spans="1:22" x14ac:dyDescent="0.25">
      <c r="A12" s="244">
        <v>3</v>
      </c>
      <c r="B12" s="245" t="str">
        <f>IF('Tabela II'!B11="","",'Tabela II'!B11)</f>
        <v/>
      </c>
      <c r="C12" s="245"/>
      <c r="D12" s="245"/>
      <c r="E12" s="348"/>
      <c r="F12" s="246">
        <f t="shared" si="0"/>
        <v>0</v>
      </c>
      <c r="G12" s="348"/>
      <c r="H12" s="348"/>
      <c r="I12" s="348"/>
      <c r="J12" s="348"/>
      <c r="K12" s="348"/>
      <c r="L12" s="348"/>
      <c r="M12" s="247" t="str">
        <f t="shared" ref="M12:M74" si="1">IF(D12="","",IF(D12="Nije ocijenjen","",IF(D12="Ocijenjen",IF(F12&lt;10,"Član 17. stav 7. Kriterija",(K12+(L12/2))/(F12)))))</f>
        <v/>
      </c>
      <c r="N12" s="248" t="str">
        <f t="shared" ref="N12:N74" si="2">IF(D12="","",IF(D12="Nije ocijenjen","",IF(D12="Ocijenjen",IF(M12="Član 17. stav 7. Kriterija","",IF(M12&gt;0.4,0,IF(M12&gt;0.3,8,IF(M12&gt;0.2,16,IF(M12&gt;0.1,24,IF(M12&lt;=0.1,30,)))))))))</f>
        <v/>
      </c>
      <c r="O12" s="247" t="str">
        <f t="shared" ref="O12:O74" si="3">IF(D12="","",IF(D12="Nije ocijenjen","",IF(D12="Ocijenjen",IF(E12=0,"",((K12+J12+(L12/2))/(E12))))))</f>
        <v/>
      </c>
      <c r="P12" s="248" t="str">
        <f t="shared" ref="P12:P74" si="4">IF(D12="","",IF(D12="Nije ocijenjen","",IF(D12="Ocijenjen",IF(O12&gt;0.2,0,IF(O12&gt;0.15,2,IF(O12&gt;0.1,4,IF(O12&gt;0.06,6,IF(O12&gt;0.03,8,IF(O12&lt;=0.03,10,)))))))))</f>
        <v/>
      </c>
      <c r="Q12" s="249" t="str">
        <f t="shared" ref="Q12:Q74" si="5">IF(D12="","",IF(D12="Nije ocijenjen","",IF(D12="Ocijenjen",IF(M12="Član 17. stav 7. Kriterija",P12,N12+P12))))</f>
        <v/>
      </c>
      <c r="S12" s="118" t="s">
        <v>88</v>
      </c>
    </row>
    <row r="13" spans="1:22" x14ac:dyDescent="0.25">
      <c r="A13" s="244">
        <v>4</v>
      </c>
      <c r="B13" s="245" t="str">
        <f>IF('Tabela II'!B12="","",'Tabela II'!B12)</f>
        <v/>
      </c>
      <c r="C13" s="245"/>
      <c r="D13" s="245"/>
      <c r="E13" s="348"/>
      <c r="F13" s="246">
        <f t="shared" si="0"/>
        <v>0</v>
      </c>
      <c r="G13" s="348"/>
      <c r="H13" s="348"/>
      <c r="I13" s="348"/>
      <c r="J13" s="348"/>
      <c r="K13" s="348"/>
      <c r="L13" s="348"/>
      <c r="M13" s="247" t="str">
        <f t="shared" si="1"/>
        <v/>
      </c>
      <c r="N13" s="248" t="str">
        <f t="shared" si="2"/>
        <v/>
      </c>
      <c r="O13" s="247" t="str">
        <f t="shared" si="3"/>
        <v/>
      </c>
      <c r="P13" s="248" t="str">
        <f t="shared" si="4"/>
        <v/>
      </c>
      <c r="Q13" s="249" t="str">
        <f t="shared" si="5"/>
        <v/>
      </c>
      <c r="S13" s="490" t="s">
        <v>92</v>
      </c>
    </row>
    <row r="14" spans="1:22" x14ac:dyDescent="0.25">
      <c r="A14" s="244">
        <v>5</v>
      </c>
      <c r="B14" s="245" t="str">
        <f>IF('Tabela II'!B13="","",'Tabela II'!B13)</f>
        <v/>
      </c>
      <c r="C14" s="245"/>
      <c r="D14" s="245"/>
      <c r="E14" s="348"/>
      <c r="F14" s="246">
        <f t="shared" si="0"/>
        <v>0</v>
      </c>
      <c r="G14" s="348"/>
      <c r="H14" s="348"/>
      <c r="I14" s="348"/>
      <c r="J14" s="348"/>
      <c r="K14" s="348"/>
      <c r="L14" s="348"/>
      <c r="M14" s="247" t="str">
        <f t="shared" si="1"/>
        <v/>
      </c>
      <c r="N14" s="248" t="str">
        <f t="shared" si="2"/>
        <v/>
      </c>
      <c r="O14" s="247" t="str">
        <f t="shared" si="3"/>
        <v/>
      </c>
      <c r="P14" s="248" t="str">
        <f t="shared" si="4"/>
        <v/>
      </c>
      <c r="Q14" s="249" t="str">
        <f t="shared" si="5"/>
        <v/>
      </c>
      <c r="S14" s="490" t="s">
        <v>93</v>
      </c>
    </row>
    <row r="15" spans="1:22" x14ac:dyDescent="0.25">
      <c r="A15" s="244">
        <v>6</v>
      </c>
      <c r="B15" s="245" t="str">
        <f>IF('Tabela II'!B14="","",'Tabela II'!B14)</f>
        <v/>
      </c>
      <c r="C15" s="245"/>
      <c r="D15" s="245"/>
      <c r="E15" s="348"/>
      <c r="F15" s="246">
        <f t="shared" si="0"/>
        <v>0</v>
      </c>
      <c r="G15" s="348"/>
      <c r="H15" s="348"/>
      <c r="I15" s="348"/>
      <c r="J15" s="348"/>
      <c r="K15" s="348"/>
      <c r="L15" s="348"/>
      <c r="M15" s="247" t="str">
        <f t="shared" si="1"/>
        <v/>
      </c>
      <c r="N15" s="248" t="str">
        <f t="shared" si="2"/>
        <v/>
      </c>
      <c r="O15" s="247" t="str">
        <f t="shared" si="3"/>
        <v/>
      </c>
      <c r="P15" s="248" t="str">
        <f t="shared" si="4"/>
        <v/>
      </c>
      <c r="Q15" s="249" t="str">
        <f t="shared" si="5"/>
        <v/>
      </c>
    </row>
    <row r="16" spans="1:22" x14ac:dyDescent="0.25">
      <c r="A16" s="244">
        <v>7</v>
      </c>
      <c r="B16" s="245" t="str">
        <f>IF('Tabela II'!B15="","",'Tabela II'!B15)</f>
        <v/>
      </c>
      <c r="C16" s="245"/>
      <c r="D16" s="245"/>
      <c r="E16" s="348"/>
      <c r="F16" s="246">
        <f t="shared" si="0"/>
        <v>0</v>
      </c>
      <c r="G16" s="348"/>
      <c r="H16" s="348"/>
      <c r="I16" s="348"/>
      <c r="J16" s="348"/>
      <c r="K16" s="348"/>
      <c r="L16" s="348"/>
      <c r="M16" s="247" t="str">
        <f t="shared" si="1"/>
        <v/>
      </c>
      <c r="N16" s="248" t="str">
        <f t="shared" si="2"/>
        <v/>
      </c>
      <c r="O16" s="247" t="str">
        <f t="shared" si="3"/>
        <v/>
      </c>
      <c r="P16" s="248" t="str">
        <f t="shared" si="4"/>
        <v/>
      </c>
      <c r="Q16" s="249" t="str">
        <f t="shared" si="5"/>
        <v/>
      </c>
    </row>
    <row r="17" spans="1:21" x14ac:dyDescent="0.25">
      <c r="A17" s="244">
        <v>8</v>
      </c>
      <c r="B17" s="245" t="str">
        <f>IF('Tabela II'!B16="","",'Tabela II'!B16)</f>
        <v/>
      </c>
      <c r="C17" s="245"/>
      <c r="D17" s="245"/>
      <c r="E17" s="348"/>
      <c r="F17" s="246">
        <f t="shared" si="0"/>
        <v>0</v>
      </c>
      <c r="G17" s="348"/>
      <c r="H17" s="348"/>
      <c r="I17" s="348"/>
      <c r="J17" s="348"/>
      <c r="K17" s="348"/>
      <c r="L17" s="348"/>
      <c r="M17" s="247" t="str">
        <f t="shared" si="1"/>
        <v/>
      </c>
      <c r="N17" s="248" t="str">
        <f t="shared" si="2"/>
        <v/>
      </c>
      <c r="O17" s="247" t="str">
        <f t="shared" si="3"/>
        <v/>
      </c>
      <c r="P17" s="248" t="str">
        <f t="shared" si="4"/>
        <v/>
      </c>
      <c r="Q17" s="249" t="str">
        <f t="shared" si="5"/>
        <v/>
      </c>
      <c r="U17" s="243" t="s">
        <v>135</v>
      </c>
    </row>
    <row r="18" spans="1:21" x14ac:dyDescent="0.25">
      <c r="A18" s="244">
        <v>9</v>
      </c>
      <c r="B18" s="245" t="str">
        <f>IF('Tabela II'!B17="","",'Tabela II'!B17)</f>
        <v/>
      </c>
      <c r="C18" s="245"/>
      <c r="D18" s="245"/>
      <c r="E18" s="348"/>
      <c r="F18" s="246">
        <f t="shared" si="0"/>
        <v>0</v>
      </c>
      <c r="G18" s="348"/>
      <c r="H18" s="348"/>
      <c r="I18" s="348"/>
      <c r="J18" s="348"/>
      <c r="K18" s="348"/>
      <c r="L18" s="348"/>
      <c r="M18" s="247" t="str">
        <f t="shared" si="1"/>
        <v/>
      </c>
      <c r="N18" s="248" t="str">
        <f t="shared" si="2"/>
        <v/>
      </c>
      <c r="O18" s="247" t="str">
        <f t="shared" si="3"/>
        <v/>
      </c>
      <c r="P18" s="248" t="str">
        <f t="shared" si="4"/>
        <v/>
      </c>
      <c r="Q18" s="249" t="str">
        <f t="shared" si="5"/>
        <v/>
      </c>
      <c r="U18" s="243" t="s">
        <v>238</v>
      </c>
    </row>
    <row r="19" spans="1:21" x14ac:dyDescent="0.25">
      <c r="A19" s="244">
        <v>10</v>
      </c>
      <c r="B19" s="245" t="str">
        <f>IF('Tabela II'!B18="","",'Tabela II'!B18)</f>
        <v/>
      </c>
      <c r="C19" s="245"/>
      <c r="D19" s="245"/>
      <c r="E19" s="348"/>
      <c r="F19" s="246">
        <f t="shared" si="0"/>
        <v>0</v>
      </c>
      <c r="G19" s="348"/>
      <c r="H19" s="348"/>
      <c r="I19" s="348"/>
      <c r="J19" s="348"/>
      <c r="K19" s="348"/>
      <c r="L19" s="348"/>
      <c r="M19" s="247" t="str">
        <f t="shared" si="1"/>
        <v/>
      </c>
      <c r="N19" s="248" t="str">
        <f t="shared" si="2"/>
        <v/>
      </c>
      <c r="O19" s="247" t="str">
        <f t="shared" si="3"/>
        <v/>
      </c>
      <c r="P19" s="248" t="str">
        <f t="shared" si="4"/>
        <v/>
      </c>
      <c r="Q19" s="249" t="str">
        <f t="shared" si="5"/>
        <v/>
      </c>
    </row>
    <row r="20" spans="1:21" x14ac:dyDescent="0.25">
      <c r="A20" s="244">
        <v>11</v>
      </c>
      <c r="B20" s="245" t="str">
        <f>IF('Tabela II'!B19="","",'Tabela II'!B19)</f>
        <v/>
      </c>
      <c r="C20" s="245"/>
      <c r="D20" s="245"/>
      <c r="E20" s="348"/>
      <c r="F20" s="246">
        <f t="shared" si="0"/>
        <v>0</v>
      </c>
      <c r="G20" s="348"/>
      <c r="H20" s="348"/>
      <c r="I20" s="348"/>
      <c r="J20" s="348"/>
      <c r="K20" s="348"/>
      <c r="L20" s="348"/>
      <c r="M20" s="247" t="str">
        <f t="shared" si="1"/>
        <v/>
      </c>
      <c r="N20" s="248" t="str">
        <f t="shared" si="2"/>
        <v/>
      </c>
      <c r="O20" s="247" t="str">
        <f t="shared" si="3"/>
        <v/>
      </c>
      <c r="P20" s="248" t="str">
        <f t="shared" si="4"/>
        <v/>
      </c>
      <c r="Q20" s="249" t="str">
        <f t="shared" si="5"/>
        <v/>
      </c>
    </row>
    <row r="21" spans="1:21" x14ac:dyDescent="0.25">
      <c r="A21" s="244">
        <v>12</v>
      </c>
      <c r="B21" s="245" t="str">
        <f>IF('Tabela II'!B20="","",'Tabela II'!B20)</f>
        <v/>
      </c>
      <c r="C21" s="245"/>
      <c r="D21" s="245"/>
      <c r="E21" s="348"/>
      <c r="F21" s="246">
        <f t="shared" si="0"/>
        <v>0</v>
      </c>
      <c r="G21" s="348"/>
      <c r="H21" s="348"/>
      <c r="I21" s="348"/>
      <c r="J21" s="348"/>
      <c r="K21" s="348"/>
      <c r="L21" s="348"/>
      <c r="M21" s="247" t="str">
        <f t="shared" si="1"/>
        <v/>
      </c>
      <c r="N21" s="248" t="str">
        <f t="shared" si="2"/>
        <v/>
      </c>
      <c r="O21" s="247" t="str">
        <f t="shared" si="3"/>
        <v/>
      </c>
      <c r="P21" s="248" t="str">
        <f t="shared" si="4"/>
        <v/>
      </c>
      <c r="Q21" s="249" t="str">
        <f t="shared" si="5"/>
        <v/>
      </c>
    </row>
    <row r="22" spans="1:21" x14ac:dyDescent="0.25">
      <c r="A22" s="244">
        <v>13</v>
      </c>
      <c r="B22" s="245" t="str">
        <f>IF('Tabela II'!B21="","",'Tabela II'!B21)</f>
        <v/>
      </c>
      <c r="C22" s="245"/>
      <c r="D22" s="245"/>
      <c r="E22" s="348"/>
      <c r="F22" s="246">
        <f t="shared" si="0"/>
        <v>0</v>
      </c>
      <c r="G22" s="348"/>
      <c r="H22" s="348"/>
      <c r="I22" s="348"/>
      <c r="J22" s="348"/>
      <c r="K22" s="348"/>
      <c r="L22" s="348"/>
      <c r="M22" s="247" t="str">
        <f t="shared" si="1"/>
        <v/>
      </c>
      <c r="N22" s="248" t="str">
        <f t="shared" si="2"/>
        <v/>
      </c>
      <c r="O22" s="247" t="str">
        <f t="shared" si="3"/>
        <v/>
      </c>
      <c r="P22" s="248" t="str">
        <f t="shared" si="4"/>
        <v/>
      </c>
      <c r="Q22" s="249" t="str">
        <f t="shared" si="5"/>
        <v/>
      </c>
    </row>
    <row r="23" spans="1:21" x14ac:dyDescent="0.25">
      <c r="A23" s="244">
        <v>14</v>
      </c>
      <c r="B23" s="245" t="str">
        <f>IF('Tabela II'!B22="","",'Tabela II'!B22)</f>
        <v/>
      </c>
      <c r="C23" s="245"/>
      <c r="D23" s="245"/>
      <c r="E23" s="348"/>
      <c r="F23" s="246">
        <f t="shared" si="0"/>
        <v>0</v>
      </c>
      <c r="G23" s="348"/>
      <c r="H23" s="348"/>
      <c r="I23" s="348"/>
      <c r="J23" s="348"/>
      <c r="K23" s="348"/>
      <c r="L23" s="348"/>
      <c r="M23" s="247" t="str">
        <f t="shared" si="1"/>
        <v/>
      </c>
      <c r="N23" s="248" t="str">
        <f t="shared" si="2"/>
        <v/>
      </c>
      <c r="O23" s="247" t="str">
        <f t="shared" si="3"/>
        <v/>
      </c>
      <c r="P23" s="248" t="str">
        <f t="shared" si="4"/>
        <v/>
      </c>
      <c r="Q23" s="249" t="str">
        <f t="shared" si="5"/>
        <v/>
      </c>
    </row>
    <row r="24" spans="1:21" x14ac:dyDescent="0.25">
      <c r="A24" s="244">
        <v>15</v>
      </c>
      <c r="B24" s="245" t="str">
        <f>IF('Tabela II'!B23="","",'Tabela II'!B23)</f>
        <v/>
      </c>
      <c r="C24" s="245"/>
      <c r="D24" s="245"/>
      <c r="E24" s="348"/>
      <c r="F24" s="246">
        <f t="shared" si="0"/>
        <v>0</v>
      </c>
      <c r="G24" s="348"/>
      <c r="H24" s="348"/>
      <c r="I24" s="348"/>
      <c r="J24" s="348"/>
      <c r="K24" s="348"/>
      <c r="L24" s="348"/>
      <c r="M24" s="247" t="str">
        <f t="shared" si="1"/>
        <v/>
      </c>
      <c r="N24" s="248" t="str">
        <f t="shared" si="2"/>
        <v/>
      </c>
      <c r="O24" s="247" t="str">
        <f t="shared" si="3"/>
        <v/>
      </c>
      <c r="P24" s="248" t="str">
        <f t="shared" si="4"/>
        <v/>
      </c>
      <c r="Q24" s="249" t="str">
        <f t="shared" si="5"/>
        <v/>
      </c>
    </row>
    <row r="25" spans="1:21" x14ac:dyDescent="0.25">
      <c r="A25" s="244">
        <v>16</v>
      </c>
      <c r="B25" s="245" t="str">
        <f>IF('Tabela II'!B24="","",'Tabela II'!B24)</f>
        <v/>
      </c>
      <c r="C25" s="245"/>
      <c r="D25" s="245"/>
      <c r="E25" s="348"/>
      <c r="F25" s="246">
        <f t="shared" si="0"/>
        <v>0</v>
      </c>
      <c r="G25" s="348"/>
      <c r="H25" s="348"/>
      <c r="I25" s="348"/>
      <c r="J25" s="348"/>
      <c r="K25" s="348"/>
      <c r="L25" s="348"/>
      <c r="M25" s="247" t="str">
        <f t="shared" si="1"/>
        <v/>
      </c>
      <c r="N25" s="248" t="str">
        <f t="shared" si="2"/>
        <v/>
      </c>
      <c r="O25" s="247" t="str">
        <f t="shared" si="3"/>
        <v/>
      </c>
      <c r="P25" s="248" t="str">
        <f t="shared" si="4"/>
        <v/>
      </c>
      <c r="Q25" s="249" t="str">
        <f t="shared" si="5"/>
        <v/>
      </c>
    </row>
    <row r="26" spans="1:21" x14ac:dyDescent="0.25">
      <c r="A26" s="244">
        <v>17</v>
      </c>
      <c r="B26" s="245" t="str">
        <f>IF('Tabela II'!B25="","",'Tabela II'!B25)</f>
        <v/>
      </c>
      <c r="C26" s="245"/>
      <c r="D26" s="245"/>
      <c r="E26" s="348"/>
      <c r="F26" s="246">
        <f t="shared" si="0"/>
        <v>0</v>
      </c>
      <c r="G26" s="348"/>
      <c r="H26" s="348"/>
      <c r="I26" s="348"/>
      <c r="J26" s="348"/>
      <c r="K26" s="348"/>
      <c r="L26" s="348"/>
      <c r="M26" s="247" t="str">
        <f t="shared" si="1"/>
        <v/>
      </c>
      <c r="N26" s="248" t="str">
        <f t="shared" si="2"/>
        <v/>
      </c>
      <c r="O26" s="247" t="str">
        <f t="shared" si="3"/>
        <v/>
      </c>
      <c r="P26" s="248" t="str">
        <f t="shared" si="4"/>
        <v/>
      </c>
      <c r="Q26" s="249" t="str">
        <f t="shared" si="5"/>
        <v/>
      </c>
    </row>
    <row r="27" spans="1:21" x14ac:dyDescent="0.25">
      <c r="A27" s="244">
        <v>18</v>
      </c>
      <c r="B27" s="245" t="str">
        <f>IF('Tabela II'!B26="","",'Tabela II'!B26)</f>
        <v/>
      </c>
      <c r="C27" s="245"/>
      <c r="D27" s="245"/>
      <c r="E27" s="348"/>
      <c r="F27" s="246">
        <f t="shared" si="0"/>
        <v>0</v>
      </c>
      <c r="G27" s="348"/>
      <c r="H27" s="348"/>
      <c r="I27" s="348"/>
      <c r="J27" s="348"/>
      <c r="K27" s="348"/>
      <c r="L27" s="348"/>
      <c r="M27" s="247" t="str">
        <f t="shared" si="1"/>
        <v/>
      </c>
      <c r="N27" s="248" t="str">
        <f t="shared" si="2"/>
        <v/>
      </c>
      <c r="O27" s="247" t="str">
        <f t="shared" si="3"/>
        <v/>
      </c>
      <c r="P27" s="248" t="str">
        <f t="shared" si="4"/>
        <v/>
      </c>
      <c r="Q27" s="249" t="str">
        <f t="shared" si="5"/>
        <v/>
      </c>
    </row>
    <row r="28" spans="1:21" x14ac:dyDescent="0.25">
      <c r="A28" s="244">
        <v>19</v>
      </c>
      <c r="B28" s="245" t="str">
        <f>IF('Tabela II'!B27="","",'Tabela II'!B27)</f>
        <v/>
      </c>
      <c r="C28" s="245"/>
      <c r="D28" s="245"/>
      <c r="E28" s="348"/>
      <c r="F28" s="246">
        <f t="shared" si="0"/>
        <v>0</v>
      </c>
      <c r="G28" s="348"/>
      <c r="H28" s="348"/>
      <c r="I28" s="348"/>
      <c r="J28" s="348"/>
      <c r="K28" s="348"/>
      <c r="L28" s="348"/>
      <c r="M28" s="247" t="str">
        <f t="shared" si="1"/>
        <v/>
      </c>
      <c r="N28" s="248" t="str">
        <f t="shared" si="2"/>
        <v/>
      </c>
      <c r="O28" s="247" t="str">
        <f t="shared" si="3"/>
        <v/>
      </c>
      <c r="P28" s="248" t="str">
        <f t="shared" si="4"/>
        <v/>
      </c>
      <c r="Q28" s="249" t="str">
        <f t="shared" si="5"/>
        <v/>
      </c>
    </row>
    <row r="29" spans="1:21" x14ac:dyDescent="0.25">
      <c r="A29" s="244">
        <v>20</v>
      </c>
      <c r="B29" s="245" t="str">
        <f>IF('Tabela II'!B28="","",'Tabela II'!B28)</f>
        <v/>
      </c>
      <c r="C29" s="245"/>
      <c r="D29" s="245"/>
      <c r="E29" s="348"/>
      <c r="F29" s="246">
        <f t="shared" si="0"/>
        <v>0</v>
      </c>
      <c r="G29" s="348"/>
      <c r="H29" s="348"/>
      <c r="I29" s="348"/>
      <c r="J29" s="348"/>
      <c r="K29" s="348"/>
      <c r="L29" s="348"/>
      <c r="M29" s="247" t="str">
        <f t="shared" si="1"/>
        <v/>
      </c>
      <c r="N29" s="248" t="str">
        <f t="shared" si="2"/>
        <v/>
      </c>
      <c r="O29" s="247" t="str">
        <f t="shared" si="3"/>
        <v/>
      </c>
      <c r="P29" s="248" t="str">
        <f t="shared" si="4"/>
        <v/>
      </c>
      <c r="Q29" s="249" t="str">
        <f t="shared" si="5"/>
        <v/>
      </c>
    </row>
    <row r="30" spans="1:21" x14ac:dyDescent="0.25">
      <c r="A30" s="244">
        <v>21</v>
      </c>
      <c r="B30" s="245" t="str">
        <f>IF('Tabela II'!B29="","",'Tabela II'!B29)</f>
        <v/>
      </c>
      <c r="C30" s="245"/>
      <c r="D30" s="245"/>
      <c r="E30" s="348"/>
      <c r="F30" s="246">
        <f t="shared" si="0"/>
        <v>0</v>
      </c>
      <c r="G30" s="348"/>
      <c r="H30" s="348"/>
      <c r="I30" s="348"/>
      <c r="J30" s="348"/>
      <c r="K30" s="348"/>
      <c r="L30" s="348"/>
      <c r="M30" s="247" t="str">
        <f t="shared" si="1"/>
        <v/>
      </c>
      <c r="N30" s="248" t="str">
        <f t="shared" si="2"/>
        <v/>
      </c>
      <c r="O30" s="247" t="str">
        <f t="shared" si="3"/>
        <v/>
      </c>
      <c r="P30" s="248" t="str">
        <f t="shared" si="4"/>
        <v/>
      </c>
      <c r="Q30" s="249" t="str">
        <f t="shared" si="5"/>
        <v/>
      </c>
    </row>
    <row r="31" spans="1:21" x14ac:dyDescent="0.25">
      <c r="A31" s="244">
        <v>22</v>
      </c>
      <c r="B31" s="245" t="str">
        <f>IF('Tabela II'!B30="","",'Tabela II'!B30)</f>
        <v/>
      </c>
      <c r="C31" s="245"/>
      <c r="D31" s="245"/>
      <c r="E31" s="348"/>
      <c r="F31" s="246">
        <f t="shared" si="0"/>
        <v>0</v>
      </c>
      <c r="G31" s="348"/>
      <c r="H31" s="348"/>
      <c r="I31" s="348"/>
      <c r="J31" s="348"/>
      <c r="K31" s="348"/>
      <c r="L31" s="348"/>
      <c r="M31" s="247" t="str">
        <f t="shared" si="1"/>
        <v/>
      </c>
      <c r="N31" s="248" t="str">
        <f t="shared" si="2"/>
        <v/>
      </c>
      <c r="O31" s="247" t="str">
        <f t="shared" si="3"/>
        <v/>
      </c>
      <c r="P31" s="248" t="str">
        <f t="shared" si="4"/>
        <v/>
      </c>
      <c r="Q31" s="249" t="str">
        <f t="shared" si="5"/>
        <v/>
      </c>
    </row>
    <row r="32" spans="1:21" x14ac:dyDescent="0.25">
      <c r="A32" s="244">
        <v>23</v>
      </c>
      <c r="B32" s="245" t="str">
        <f>IF('Tabela II'!B31="","",'Tabela II'!B31)</f>
        <v/>
      </c>
      <c r="C32" s="245"/>
      <c r="D32" s="245"/>
      <c r="E32" s="348"/>
      <c r="F32" s="246">
        <f t="shared" si="0"/>
        <v>0</v>
      </c>
      <c r="G32" s="348"/>
      <c r="H32" s="348"/>
      <c r="I32" s="348"/>
      <c r="J32" s="348"/>
      <c r="K32" s="348"/>
      <c r="L32" s="348"/>
      <c r="M32" s="247" t="str">
        <f t="shared" si="1"/>
        <v/>
      </c>
      <c r="N32" s="248" t="str">
        <f t="shared" si="2"/>
        <v/>
      </c>
      <c r="O32" s="247" t="str">
        <f t="shared" si="3"/>
        <v/>
      </c>
      <c r="P32" s="248" t="str">
        <f t="shared" si="4"/>
        <v/>
      </c>
      <c r="Q32" s="249" t="str">
        <f t="shared" si="5"/>
        <v/>
      </c>
    </row>
    <row r="33" spans="1:17" x14ac:dyDescent="0.25">
      <c r="A33" s="244">
        <v>24</v>
      </c>
      <c r="B33" s="245" t="str">
        <f>IF('Tabela II'!B32="","",'Tabela II'!B32)</f>
        <v/>
      </c>
      <c r="C33" s="245"/>
      <c r="D33" s="245"/>
      <c r="E33" s="348"/>
      <c r="F33" s="246">
        <f t="shared" si="0"/>
        <v>0</v>
      </c>
      <c r="G33" s="348"/>
      <c r="H33" s="348"/>
      <c r="I33" s="348"/>
      <c r="J33" s="348"/>
      <c r="K33" s="348"/>
      <c r="L33" s="348"/>
      <c r="M33" s="247" t="str">
        <f t="shared" si="1"/>
        <v/>
      </c>
      <c r="N33" s="248" t="str">
        <f t="shared" si="2"/>
        <v/>
      </c>
      <c r="O33" s="247" t="str">
        <f t="shared" si="3"/>
        <v/>
      </c>
      <c r="P33" s="248" t="str">
        <f t="shared" si="4"/>
        <v/>
      </c>
      <c r="Q33" s="249" t="str">
        <f t="shared" si="5"/>
        <v/>
      </c>
    </row>
    <row r="34" spans="1:17" x14ac:dyDescent="0.25">
      <c r="A34" s="244">
        <v>25</v>
      </c>
      <c r="B34" s="245" t="str">
        <f>IF('Tabela II'!B33="","",'Tabela II'!B33)</f>
        <v/>
      </c>
      <c r="C34" s="245"/>
      <c r="D34" s="245"/>
      <c r="E34" s="348"/>
      <c r="F34" s="246">
        <f t="shared" si="0"/>
        <v>0</v>
      </c>
      <c r="G34" s="348"/>
      <c r="H34" s="348"/>
      <c r="I34" s="348"/>
      <c r="J34" s="348"/>
      <c r="K34" s="348"/>
      <c r="L34" s="348"/>
      <c r="M34" s="247" t="str">
        <f t="shared" si="1"/>
        <v/>
      </c>
      <c r="N34" s="248" t="str">
        <f t="shared" si="2"/>
        <v/>
      </c>
      <c r="O34" s="247" t="str">
        <f t="shared" si="3"/>
        <v/>
      </c>
      <c r="P34" s="248" t="str">
        <f t="shared" si="4"/>
        <v/>
      </c>
      <c r="Q34" s="249" t="str">
        <f t="shared" si="5"/>
        <v/>
      </c>
    </row>
    <row r="35" spans="1:17" x14ac:dyDescent="0.25">
      <c r="A35" s="244">
        <v>26</v>
      </c>
      <c r="B35" s="245" t="str">
        <f>IF('Tabela II'!B34="","",'Tabela II'!B34)</f>
        <v/>
      </c>
      <c r="C35" s="245"/>
      <c r="D35" s="245"/>
      <c r="E35" s="348"/>
      <c r="F35" s="246">
        <f t="shared" si="0"/>
        <v>0</v>
      </c>
      <c r="G35" s="348"/>
      <c r="H35" s="348"/>
      <c r="I35" s="348"/>
      <c r="J35" s="348"/>
      <c r="K35" s="348"/>
      <c r="L35" s="348"/>
      <c r="M35" s="247" t="str">
        <f t="shared" si="1"/>
        <v/>
      </c>
      <c r="N35" s="248" t="str">
        <f t="shared" si="2"/>
        <v/>
      </c>
      <c r="O35" s="247" t="str">
        <f t="shared" si="3"/>
        <v/>
      </c>
      <c r="P35" s="248" t="str">
        <f t="shared" si="4"/>
        <v/>
      </c>
      <c r="Q35" s="249" t="str">
        <f t="shared" si="5"/>
        <v/>
      </c>
    </row>
    <row r="36" spans="1:17" x14ac:dyDescent="0.25">
      <c r="A36" s="244">
        <v>27</v>
      </c>
      <c r="B36" s="245" t="str">
        <f>IF('Tabela II'!B35="","",'Tabela II'!B35)</f>
        <v/>
      </c>
      <c r="C36" s="245"/>
      <c r="D36" s="245"/>
      <c r="E36" s="348"/>
      <c r="F36" s="246">
        <f t="shared" si="0"/>
        <v>0</v>
      </c>
      <c r="G36" s="348"/>
      <c r="H36" s="348"/>
      <c r="I36" s="348"/>
      <c r="J36" s="348"/>
      <c r="K36" s="348"/>
      <c r="L36" s="348"/>
      <c r="M36" s="247" t="str">
        <f t="shared" si="1"/>
        <v/>
      </c>
      <c r="N36" s="248" t="str">
        <f t="shared" si="2"/>
        <v/>
      </c>
      <c r="O36" s="247" t="str">
        <f t="shared" si="3"/>
        <v/>
      </c>
      <c r="P36" s="248" t="str">
        <f t="shared" si="4"/>
        <v/>
      </c>
      <c r="Q36" s="249" t="str">
        <f t="shared" si="5"/>
        <v/>
      </c>
    </row>
    <row r="37" spans="1:17" x14ac:dyDescent="0.25">
      <c r="A37" s="244">
        <v>28</v>
      </c>
      <c r="B37" s="245" t="str">
        <f>IF('Tabela II'!B36="","",'Tabela II'!B36)</f>
        <v/>
      </c>
      <c r="C37" s="245"/>
      <c r="D37" s="245"/>
      <c r="E37" s="348"/>
      <c r="F37" s="246">
        <f t="shared" si="0"/>
        <v>0</v>
      </c>
      <c r="G37" s="348"/>
      <c r="H37" s="348"/>
      <c r="I37" s="348"/>
      <c r="J37" s="348"/>
      <c r="K37" s="348"/>
      <c r="L37" s="348"/>
      <c r="M37" s="247" t="str">
        <f t="shared" si="1"/>
        <v/>
      </c>
      <c r="N37" s="248" t="str">
        <f t="shared" si="2"/>
        <v/>
      </c>
      <c r="O37" s="247" t="str">
        <f t="shared" si="3"/>
        <v/>
      </c>
      <c r="P37" s="248" t="str">
        <f t="shared" si="4"/>
        <v/>
      </c>
      <c r="Q37" s="249" t="str">
        <f t="shared" si="5"/>
        <v/>
      </c>
    </row>
    <row r="38" spans="1:17" x14ac:dyDescent="0.25">
      <c r="A38" s="244">
        <v>29</v>
      </c>
      <c r="B38" s="245" t="str">
        <f>IF('Tabela II'!B37="","",'Tabela II'!B37)</f>
        <v/>
      </c>
      <c r="C38" s="245"/>
      <c r="D38" s="245"/>
      <c r="E38" s="348"/>
      <c r="F38" s="246">
        <f t="shared" si="0"/>
        <v>0</v>
      </c>
      <c r="G38" s="348"/>
      <c r="H38" s="348"/>
      <c r="I38" s="348"/>
      <c r="J38" s="348"/>
      <c r="K38" s="348"/>
      <c r="L38" s="348"/>
      <c r="M38" s="247" t="str">
        <f t="shared" si="1"/>
        <v/>
      </c>
      <c r="N38" s="248" t="str">
        <f t="shared" si="2"/>
        <v/>
      </c>
      <c r="O38" s="247" t="str">
        <f t="shared" si="3"/>
        <v/>
      </c>
      <c r="P38" s="248" t="str">
        <f t="shared" si="4"/>
        <v/>
      </c>
      <c r="Q38" s="249" t="str">
        <f t="shared" si="5"/>
        <v/>
      </c>
    </row>
    <row r="39" spans="1:17" x14ac:dyDescent="0.25">
      <c r="A39" s="244">
        <v>30</v>
      </c>
      <c r="B39" s="245" t="str">
        <f>IF('Tabela II'!B38="","",'Tabela II'!B38)</f>
        <v/>
      </c>
      <c r="C39" s="245"/>
      <c r="D39" s="245"/>
      <c r="E39" s="348"/>
      <c r="F39" s="246">
        <f t="shared" si="0"/>
        <v>0</v>
      </c>
      <c r="G39" s="348"/>
      <c r="H39" s="348"/>
      <c r="I39" s="348"/>
      <c r="J39" s="348"/>
      <c r="K39" s="348"/>
      <c r="L39" s="348"/>
      <c r="M39" s="247" t="str">
        <f t="shared" si="1"/>
        <v/>
      </c>
      <c r="N39" s="248" t="str">
        <f t="shared" si="2"/>
        <v/>
      </c>
      <c r="O39" s="247" t="str">
        <f t="shared" si="3"/>
        <v/>
      </c>
      <c r="P39" s="248" t="str">
        <f t="shared" si="4"/>
        <v/>
      </c>
      <c r="Q39" s="249" t="str">
        <f t="shared" si="5"/>
        <v/>
      </c>
    </row>
    <row r="40" spans="1:17" x14ac:dyDescent="0.25">
      <c r="A40" s="244">
        <v>31</v>
      </c>
      <c r="B40" s="245" t="str">
        <f>IF('Tabela II'!B39="","",'Tabela II'!B39)</f>
        <v/>
      </c>
      <c r="C40" s="245"/>
      <c r="D40" s="245"/>
      <c r="E40" s="348"/>
      <c r="F40" s="246">
        <f t="shared" si="0"/>
        <v>0</v>
      </c>
      <c r="G40" s="348"/>
      <c r="H40" s="348"/>
      <c r="I40" s="348"/>
      <c r="J40" s="348"/>
      <c r="K40" s="348"/>
      <c r="L40" s="348"/>
      <c r="M40" s="247" t="str">
        <f t="shared" si="1"/>
        <v/>
      </c>
      <c r="N40" s="248" t="str">
        <f t="shared" si="2"/>
        <v/>
      </c>
      <c r="O40" s="247" t="str">
        <f t="shared" si="3"/>
        <v/>
      </c>
      <c r="P40" s="248" t="str">
        <f t="shared" si="4"/>
        <v/>
      </c>
      <c r="Q40" s="249" t="str">
        <f t="shared" si="5"/>
        <v/>
      </c>
    </row>
    <row r="41" spans="1:17" x14ac:dyDescent="0.25">
      <c r="A41" s="244">
        <v>32</v>
      </c>
      <c r="B41" s="245" t="str">
        <f>IF('Tabela II'!B40="","",'Tabela II'!B40)</f>
        <v/>
      </c>
      <c r="C41" s="245"/>
      <c r="D41" s="245"/>
      <c r="E41" s="348"/>
      <c r="F41" s="246">
        <f t="shared" si="0"/>
        <v>0</v>
      </c>
      <c r="G41" s="348"/>
      <c r="H41" s="348"/>
      <c r="I41" s="348"/>
      <c r="J41" s="348"/>
      <c r="K41" s="348"/>
      <c r="L41" s="348"/>
      <c r="M41" s="247" t="str">
        <f t="shared" si="1"/>
        <v/>
      </c>
      <c r="N41" s="248" t="str">
        <f t="shared" si="2"/>
        <v/>
      </c>
      <c r="O41" s="247" t="str">
        <f t="shared" si="3"/>
        <v/>
      </c>
      <c r="P41" s="248" t="str">
        <f t="shared" si="4"/>
        <v/>
      </c>
      <c r="Q41" s="249" t="str">
        <f t="shared" si="5"/>
        <v/>
      </c>
    </row>
    <row r="42" spans="1:17" x14ac:dyDescent="0.25">
      <c r="A42" s="244">
        <v>33</v>
      </c>
      <c r="B42" s="245" t="str">
        <f>IF('Tabela II'!B41="","",'Tabela II'!B41)</f>
        <v/>
      </c>
      <c r="C42" s="245"/>
      <c r="D42" s="245"/>
      <c r="E42" s="348"/>
      <c r="F42" s="246">
        <f t="shared" si="0"/>
        <v>0</v>
      </c>
      <c r="G42" s="348"/>
      <c r="H42" s="348"/>
      <c r="I42" s="348"/>
      <c r="J42" s="348"/>
      <c r="K42" s="348"/>
      <c r="L42" s="348"/>
      <c r="M42" s="247" t="str">
        <f t="shared" si="1"/>
        <v/>
      </c>
      <c r="N42" s="248" t="str">
        <f t="shared" si="2"/>
        <v/>
      </c>
      <c r="O42" s="247" t="str">
        <f t="shared" si="3"/>
        <v/>
      </c>
      <c r="P42" s="248" t="str">
        <f t="shared" si="4"/>
        <v/>
      </c>
      <c r="Q42" s="249" t="str">
        <f t="shared" si="5"/>
        <v/>
      </c>
    </row>
    <row r="43" spans="1:17" x14ac:dyDescent="0.25">
      <c r="A43" s="244">
        <v>34</v>
      </c>
      <c r="B43" s="245" t="str">
        <f>IF('Tabela II'!B42="","",'Tabela II'!B42)</f>
        <v/>
      </c>
      <c r="C43" s="245"/>
      <c r="D43" s="245"/>
      <c r="E43" s="348"/>
      <c r="F43" s="246">
        <f t="shared" si="0"/>
        <v>0</v>
      </c>
      <c r="G43" s="348"/>
      <c r="H43" s="348"/>
      <c r="I43" s="348"/>
      <c r="J43" s="348"/>
      <c r="K43" s="348"/>
      <c r="L43" s="348"/>
      <c r="M43" s="247" t="str">
        <f t="shared" si="1"/>
        <v/>
      </c>
      <c r="N43" s="248" t="str">
        <f t="shared" si="2"/>
        <v/>
      </c>
      <c r="O43" s="247" t="str">
        <f t="shared" si="3"/>
        <v/>
      </c>
      <c r="P43" s="248" t="str">
        <f t="shared" si="4"/>
        <v/>
      </c>
      <c r="Q43" s="249" t="str">
        <f t="shared" si="5"/>
        <v/>
      </c>
    </row>
    <row r="44" spans="1:17" x14ac:dyDescent="0.25">
      <c r="A44" s="244">
        <v>35</v>
      </c>
      <c r="B44" s="245" t="str">
        <f>IF('Tabela II'!B43="","",'Tabela II'!B43)</f>
        <v/>
      </c>
      <c r="C44" s="245"/>
      <c r="D44" s="245"/>
      <c r="E44" s="348"/>
      <c r="F44" s="246">
        <f t="shared" si="0"/>
        <v>0</v>
      </c>
      <c r="G44" s="348"/>
      <c r="H44" s="348"/>
      <c r="I44" s="348"/>
      <c r="J44" s="348"/>
      <c r="K44" s="348"/>
      <c r="L44" s="348"/>
      <c r="M44" s="247" t="str">
        <f t="shared" si="1"/>
        <v/>
      </c>
      <c r="N44" s="248" t="str">
        <f t="shared" si="2"/>
        <v/>
      </c>
      <c r="O44" s="247" t="str">
        <f t="shared" si="3"/>
        <v/>
      </c>
      <c r="P44" s="248" t="str">
        <f t="shared" si="4"/>
        <v/>
      </c>
      <c r="Q44" s="249" t="str">
        <f t="shared" si="5"/>
        <v/>
      </c>
    </row>
    <row r="45" spans="1:17" x14ac:dyDescent="0.25">
      <c r="A45" s="244">
        <v>36</v>
      </c>
      <c r="B45" s="245" t="str">
        <f>IF('Tabela II'!B44="","",'Tabela II'!B44)</f>
        <v/>
      </c>
      <c r="C45" s="245"/>
      <c r="D45" s="245"/>
      <c r="E45" s="348"/>
      <c r="F45" s="246">
        <f t="shared" si="0"/>
        <v>0</v>
      </c>
      <c r="G45" s="348"/>
      <c r="H45" s="348"/>
      <c r="I45" s="348"/>
      <c r="J45" s="348"/>
      <c r="K45" s="348"/>
      <c r="L45" s="348"/>
      <c r="M45" s="247" t="str">
        <f t="shared" si="1"/>
        <v/>
      </c>
      <c r="N45" s="248" t="str">
        <f t="shared" si="2"/>
        <v/>
      </c>
      <c r="O45" s="247" t="str">
        <f t="shared" si="3"/>
        <v/>
      </c>
      <c r="P45" s="248" t="str">
        <f t="shared" si="4"/>
        <v/>
      </c>
      <c r="Q45" s="249" t="str">
        <f t="shared" si="5"/>
        <v/>
      </c>
    </row>
    <row r="46" spans="1:17" x14ac:dyDescent="0.25">
      <c r="A46" s="244">
        <v>37</v>
      </c>
      <c r="B46" s="245" t="str">
        <f>IF('Tabela II'!B45="","",'Tabela II'!B45)</f>
        <v/>
      </c>
      <c r="C46" s="245"/>
      <c r="D46" s="245"/>
      <c r="E46" s="348"/>
      <c r="F46" s="246">
        <f t="shared" si="0"/>
        <v>0</v>
      </c>
      <c r="G46" s="348"/>
      <c r="H46" s="348"/>
      <c r="I46" s="348"/>
      <c r="J46" s="348"/>
      <c r="K46" s="348"/>
      <c r="L46" s="348"/>
      <c r="M46" s="247" t="str">
        <f t="shared" si="1"/>
        <v/>
      </c>
      <c r="N46" s="248" t="str">
        <f t="shared" si="2"/>
        <v/>
      </c>
      <c r="O46" s="247" t="str">
        <f t="shared" si="3"/>
        <v/>
      </c>
      <c r="P46" s="248" t="str">
        <f t="shared" si="4"/>
        <v/>
      </c>
      <c r="Q46" s="249" t="str">
        <f t="shared" si="5"/>
        <v/>
      </c>
    </row>
    <row r="47" spans="1:17" x14ac:dyDescent="0.25">
      <c r="A47" s="244">
        <v>38</v>
      </c>
      <c r="B47" s="245" t="str">
        <f>IF('Tabela II'!B46="","",'Tabela II'!B46)</f>
        <v/>
      </c>
      <c r="C47" s="245"/>
      <c r="D47" s="245"/>
      <c r="E47" s="348"/>
      <c r="F47" s="246">
        <f t="shared" si="0"/>
        <v>0</v>
      </c>
      <c r="G47" s="348"/>
      <c r="H47" s="348"/>
      <c r="I47" s="348"/>
      <c r="J47" s="348"/>
      <c r="K47" s="348"/>
      <c r="L47" s="348"/>
      <c r="M47" s="247" t="str">
        <f t="shared" si="1"/>
        <v/>
      </c>
      <c r="N47" s="248" t="str">
        <f t="shared" si="2"/>
        <v/>
      </c>
      <c r="O47" s="247" t="str">
        <f t="shared" si="3"/>
        <v/>
      </c>
      <c r="P47" s="248" t="str">
        <f t="shared" si="4"/>
        <v/>
      </c>
      <c r="Q47" s="249" t="str">
        <f t="shared" si="5"/>
        <v/>
      </c>
    </row>
    <row r="48" spans="1:17" x14ac:dyDescent="0.25">
      <c r="A48" s="244">
        <v>39</v>
      </c>
      <c r="B48" s="245" t="str">
        <f>IF('Tabela II'!B47="","",'Tabela II'!B47)</f>
        <v/>
      </c>
      <c r="C48" s="245"/>
      <c r="D48" s="245"/>
      <c r="E48" s="348"/>
      <c r="F48" s="246">
        <f t="shared" si="0"/>
        <v>0</v>
      </c>
      <c r="G48" s="348"/>
      <c r="H48" s="348"/>
      <c r="I48" s="348"/>
      <c r="J48" s="348"/>
      <c r="K48" s="348"/>
      <c r="L48" s="348"/>
      <c r="M48" s="247" t="str">
        <f t="shared" si="1"/>
        <v/>
      </c>
      <c r="N48" s="248" t="str">
        <f t="shared" si="2"/>
        <v/>
      </c>
      <c r="O48" s="247" t="str">
        <f t="shared" si="3"/>
        <v/>
      </c>
      <c r="P48" s="248" t="str">
        <f t="shared" si="4"/>
        <v/>
      </c>
      <c r="Q48" s="249" t="str">
        <f t="shared" si="5"/>
        <v/>
      </c>
    </row>
    <row r="49" spans="1:20" x14ac:dyDescent="0.25">
      <c r="A49" s="244">
        <v>40</v>
      </c>
      <c r="B49" s="245" t="str">
        <f>IF('Tabela II'!B48="","",'Tabela II'!B48)</f>
        <v/>
      </c>
      <c r="C49" s="245"/>
      <c r="D49" s="245"/>
      <c r="E49" s="348"/>
      <c r="F49" s="246">
        <f t="shared" si="0"/>
        <v>0</v>
      </c>
      <c r="G49" s="348"/>
      <c r="H49" s="348"/>
      <c r="I49" s="348"/>
      <c r="J49" s="348"/>
      <c r="K49" s="348"/>
      <c r="L49" s="348"/>
      <c r="M49" s="247" t="str">
        <f t="shared" si="1"/>
        <v/>
      </c>
      <c r="N49" s="248" t="str">
        <f t="shared" si="2"/>
        <v/>
      </c>
      <c r="O49" s="247" t="str">
        <f t="shared" si="3"/>
        <v/>
      </c>
      <c r="P49" s="248" t="str">
        <f t="shared" si="4"/>
        <v/>
      </c>
      <c r="Q49" s="249" t="str">
        <f t="shared" si="5"/>
        <v/>
      </c>
    </row>
    <row r="50" spans="1:20" x14ac:dyDescent="0.25">
      <c r="A50" s="244">
        <v>41</v>
      </c>
      <c r="B50" s="245" t="str">
        <f>IF('Tabela II'!B49="","",'Tabela II'!B49)</f>
        <v/>
      </c>
      <c r="C50" s="245"/>
      <c r="D50" s="245"/>
      <c r="E50" s="348"/>
      <c r="F50" s="246">
        <f t="shared" si="0"/>
        <v>0</v>
      </c>
      <c r="G50" s="348"/>
      <c r="H50" s="348"/>
      <c r="I50" s="348"/>
      <c r="J50" s="348"/>
      <c r="K50" s="348"/>
      <c r="L50" s="348"/>
      <c r="M50" s="247" t="str">
        <f t="shared" si="1"/>
        <v/>
      </c>
      <c r="N50" s="248" t="str">
        <f t="shared" si="2"/>
        <v/>
      </c>
      <c r="O50" s="247" t="str">
        <f t="shared" si="3"/>
        <v/>
      </c>
      <c r="P50" s="248" t="str">
        <f t="shared" si="4"/>
        <v/>
      </c>
      <c r="Q50" s="249" t="str">
        <f t="shared" si="5"/>
        <v/>
      </c>
    </row>
    <row r="51" spans="1:20" x14ac:dyDescent="0.25">
      <c r="A51" s="244">
        <v>42</v>
      </c>
      <c r="B51" s="245" t="str">
        <f>IF('Tabela II'!B50="","",'Tabela II'!B50)</f>
        <v/>
      </c>
      <c r="C51" s="245"/>
      <c r="D51" s="245"/>
      <c r="E51" s="348"/>
      <c r="F51" s="246">
        <f t="shared" si="0"/>
        <v>0</v>
      </c>
      <c r="G51" s="348"/>
      <c r="H51" s="348"/>
      <c r="I51" s="348"/>
      <c r="J51" s="348"/>
      <c r="K51" s="348"/>
      <c r="L51" s="348"/>
      <c r="M51" s="247" t="str">
        <f t="shared" si="1"/>
        <v/>
      </c>
      <c r="N51" s="248" t="str">
        <f t="shared" si="2"/>
        <v/>
      </c>
      <c r="O51" s="247" t="str">
        <f t="shared" si="3"/>
        <v/>
      </c>
      <c r="P51" s="248" t="str">
        <f t="shared" si="4"/>
        <v/>
      </c>
      <c r="Q51" s="249" t="str">
        <f t="shared" si="5"/>
        <v/>
      </c>
    </row>
    <row r="52" spans="1:20" s="217" customFormat="1" x14ac:dyDescent="0.25">
      <c r="A52" s="244">
        <v>43</v>
      </c>
      <c r="B52" s="245" t="str">
        <f>IF('Tabela II'!B51="","",'Tabela II'!B51)</f>
        <v/>
      </c>
      <c r="C52" s="245"/>
      <c r="D52" s="245"/>
      <c r="E52" s="348"/>
      <c r="F52" s="246">
        <f t="shared" si="0"/>
        <v>0</v>
      </c>
      <c r="G52" s="348"/>
      <c r="H52" s="348"/>
      <c r="I52" s="348"/>
      <c r="J52" s="348"/>
      <c r="K52" s="348"/>
      <c r="L52" s="348"/>
      <c r="M52" s="247" t="str">
        <f t="shared" si="1"/>
        <v/>
      </c>
      <c r="N52" s="248" t="str">
        <f t="shared" si="2"/>
        <v/>
      </c>
      <c r="O52" s="247" t="str">
        <f t="shared" si="3"/>
        <v/>
      </c>
      <c r="P52" s="248" t="str">
        <f t="shared" si="4"/>
        <v/>
      </c>
      <c r="Q52" s="249" t="str">
        <f t="shared" si="5"/>
        <v/>
      </c>
      <c r="R52" s="118"/>
      <c r="S52" s="118"/>
      <c r="T52" s="118"/>
    </row>
    <row r="53" spans="1:20" s="217" customFormat="1" x14ac:dyDescent="0.25">
      <c r="A53" s="244">
        <v>44</v>
      </c>
      <c r="B53" s="245" t="str">
        <f>IF('Tabela II'!B52="","",'Tabela II'!B52)</f>
        <v/>
      </c>
      <c r="C53" s="245"/>
      <c r="D53" s="245"/>
      <c r="E53" s="348"/>
      <c r="F53" s="246">
        <f t="shared" si="0"/>
        <v>0</v>
      </c>
      <c r="G53" s="348"/>
      <c r="H53" s="348"/>
      <c r="I53" s="348"/>
      <c r="J53" s="348"/>
      <c r="K53" s="348"/>
      <c r="L53" s="348"/>
      <c r="M53" s="247" t="str">
        <f t="shared" si="1"/>
        <v/>
      </c>
      <c r="N53" s="248" t="str">
        <f t="shared" si="2"/>
        <v/>
      </c>
      <c r="O53" s="247" t="str">
        <f t="shared" si="3"/>
        <v/>
      </c>
      <c r="P53" s="248" t="str">
        <f t="shared" si="4"/>
        <v/>
      </c>
      <c r="Q53" s="249" t="str">
        <f t="shared" si="5"/>
        <v/>
      </c>
      <c r="R53" s="118"/>
      <c r="S53" s="118"/>
      <c r="T53" s="118"/>
    </row>
    <row r="54" spans="1:20" s="217" customFormat="1" x14ac:dyDescent="0.25">
      <c r="A54" s="244">
        <v>45</v>
      </c>
      <c r="B54" s="245" t="str">
        <f>IF('Tabela II'!B53="","",'Tabela II'!B53)</f>
        <v/>
      </c>
      <c r="C54" s="245"/>
      <c r="D54" s="245"/>
      <c r="E54" s="348"/>
      <c r="F54" s="246">
        <f t="shared" si="0"/>
        <v>0</v>
      </c>
      <c r="G54" s="348"/>
      <c r="H54" s="348"/>
      <c r="I54" s="348"/>
      <c r="J54" s="348"/>
      <c r="K54" s="348"/>
      <c r="L54" s="348"/>
      <c r="M54" s="247" t="str">
        <f t="shared" si="1"/>
        <v/>
      </c>
      <c r="N54" s="248" t="str">
        <f t="shared" si="2"/>
        <v/>
      </c>
      <c r="O54" s="247" t="str">
        <f t="shared" si="3"/>
        <v/>
      </c>
      <c r="P54" s="248" t="str">
        <f t="shared" si="4"/>
        <v/>
      </c>
      <c r="Q54" s="249" t="str">
        <f t="shared" si="5"/>
        <v/>
      </c>
      <c r="R54" s="118"/>
      <c r="S54" s="118"/>
      <c r="T54" s="118"/>
    </row>
    <row r="55" spans="1:20" s="217" customFormat="1" x14ac:dyDescent="0.25">
      <c r="A55" s="244">
        <v>46</v>
      </c>
      <c r="B55" s="245" t="str">
        <f>IF('Tabela II'!B54="","",'Tabela II'!B54)</f>
        <v/>
      </c>
      <c r="C55" s="245"/>
      <c r="D55" s="245"/>
      <c r="E55" s="348"/>
      <c r="F55" s="246">
        <f t="shared" si="0"/>
        <v>0</v>
      </c>
      <c r="G55" s="348"/>
      <c r="H55" s="348"/>
      <c r="I55" s="348"/>
      <c r="J55" s="348"/>
      <c r="K55" s="348"/>
      <c r="L55" s="348"/>
      <c r="M55" s="247" t="str">
        <f t="shared" si="1"/>
        <v/>
      </c>
      <c r="N55" s="248" t="str">
        <f t="shared" si="2"/>
        <v/>
      </c>
      <c r="O55" s="247" t="str">
        <f t="shared" si="3"/>
        <v/>
      </c>
      <c r="P55" s="248" t="str">
        <f t="shared" si="4"/>
        <v/>
      </c>
      <c r="Q55" s="249" t="str">
        <f t="shared" si="5"/>
        <v/>
      </c>
      <c r="R55" s="118"/>
      <c r="S55" s="118"/>
      <c r="T55" s="118"/>
    </row>
    <row r="56" spans="1:20" s="217" customFormat="1" x14ac:dyDescent="0.25">
      <c r="A56" s="244">
        <v>47</v>
      </c>
      <c r="B56" s="245" t="str">
        <f>IF('Tabela II'!B55="","",'Tabela II'!B55)</f>
        <v/>
      </c>
      <c r="C56" s="245"/>
      <c r="D56" s="245"/>
      <c r="E56" s="348"/>
      <c r="F56" s="246">
        <f t="shared" si="0"/>
        <v>0</v>
      </c>
      <c r="G56" s="348"/>
      <c r="H56" s="348"/>
      <c r="I56" s="348"/>
      <c r="J56" s="348"/>
      <c r="K56" s="348"/>
      <c r="L56" s="348"/>
      <c r="M56" s="247" t="str">
        <f t="shared" si="1"/>
        <v/>
      </c>
      <c r="N56" s="248" t="str">
        <f t="shared" si="2"/>
        <v/>
      </c>
      <c r="O56" s="247" t="str">
        <f t="shared" si="3"/>
        <v/>
      </c>
      <c r="P56" s="248" t="str">
        <f t="shared" si="4"/>
        <v/>
      </c>
      <c r="Q56" s="249" t="str">
        <f t="shared" si="5"/>
        <v/>
      </c>
      <c r="R56" s="118"/>
      <c r="S56" s="118"/>
      <c r="T56" s="118"/>
    </row>
    <row r="57" spans="1:20" s="217" customFormat="1" x14ac:dyDescent="0.25">
      <c r="A57" s="244">
        <v>48</v>
      </c>
      <c r="B57" s="245" t="str">
        <f>IF('Tabela II'!B56="","",'Tabela II'!B56)</f>
        <v/>
      </c>
      <c r="C57" s="245"/>
      <c r="D57" s="245"/>
      <c r="E57" s="348"/>
      <c r="F57" s="246">
        <f t="shared" si="0"/>
        <v>0</v>
      </c>
      <c r="G57" s="348"/>
      <c r="H57" s="348"/>
      <c r="I57" s="348"/>
      <c r="J57" s="348"/>
      <c r="K57" s="348"/>
      <c r="L57" s="348"/>
      <c r="M57" s="247" t="str">
        <f t="shared" si="1"/>
        <v/>
      </c>
      <c r="N57" s="248" t="str">
        <f t="shared" si="2"/>
        <v/>
      </c>
      <c r="O57" s="247" t="str">
        <f t="shared" si="3"/>
        <v/>
      </c>
      <c r="P57" s="248" t="str">
        <f t="shared" si="4"/>
        <v/>
      </c>
      <c r="Q57" s="249" t="str">
        <f t="shared" si="5"/>
        <v/>
      </c>
      <c r="R57" s="118"/>
      <c r="S57" s="118"/>
      <c r="T57" s="118"/>
    </row>
    <row r="58" spans="1:20" s="217" customFormat="1" x14ac:dyDescent="0.25">
      <c r="A58" s="244">
        <v>49</v>
      </c>
      <c r="B58" s="245" t="str">
        <f>IF('Tabela II'!B57="","",'Tabela II'!B57)</f>
        <v/>
      </c>
      <c r="C58" s="245"/>
      <c r="D58" s="245"/>
      <c r="E58" s="348"/>
      <c r="F58" s="246">
        <f t="shared" si="0"/>
        <v>0</v>
      </c>
      <c r="G58" s="348"/>
      <c r="H58" s="348"/>
      <c r="I58" s="348"/>
      <c r="J58" s="348"/>
      <c r="K58" s="348"/>
      <c r="L58" s="348"/>
      <c r="M58" s="247" t="str">
        <f t="shared" si="1"/>
        <v/>
      </c>
      <c r="N58" s="248" t="str">
        <f t="shared" si="2"/>
        <v/>
      </c>
      <c r="O58" s="247" t="str">
        <f t="shared" si="3"/>
        <v/>
      </c>
      <c r="P58" s="248" t="str">
        <f t="shared" si="4"/>
        <v/>
      </c>
      <c r="Q58" s="249" t="str">
        <f t="shared" si="5"/>
        <v/>
      </c>
      <c r="R58" s="118"/>
      <c r="S58" s="118"/>
      <c r="T58" s="118"/>
    </row>
    <row r="59" spans="1:20" x14ac:dyDescent="0.25">
      <c r="A59" s="244">
        <v>50</v>
      </c>
      <c r="B59" s="245" t="str">
        <f>IF('Tabela II'!B58="","",'Tabela II'!B58)</f>
        <v/>
      </c>
      <c r="C59" s="245"/>
      <c r="D59" s="245"/>
      <c r="E59" s="348"/>
      <c r="F59" s="246">
        <f t="shared" si="0"/>
        <v>0</v>
      </c>
      <c r="G59" s="348"/>
      <c r="H59" s="348"/>
      <c r="I59" s="348"/>
      <c r="J59" s="348"/>
      <c r="K59" s="348"/>
      <c r="L59" s="348"/>
      <c r="M59" s="247" t="str">
        <f t="shared" si="1"/>
        <v/>
      </c>
      <c r="N59" s="248" t="str">
        <f t="shared" si="2"/>
        <v/>
      </c>
      <c r="O59" s="247" t="str">
        <f t="shared" si="3"/>
        <v/>
      </c>
      <c r="P59" s="248" t="str">
        <f t="shared" si="4"/>
        <v/>
      </c>
      <c r="Q59" s="249" t="str">
        <f t="shared" si="5"/>
        <v/>
      </c>
    </row>
    <row r="60" spans="1:20" x14ac:dyDescent="0.25">
      <c r="A60" s="244">
        <v>51</v>
      </c>
      <c r="B60" s="245" t="str">
        <f>IF('Tabela II'!B59="","",'Tabela II'!B59)</f>
        <v/>
      </c>
      <c r="C60" s="245"/>
      <c r="D60" s="245"/>
      <c r="E60" s="348"/>
      <c r="F60" s="246">
        <f t="shared" si="0"/>
        <v>0</v>
      </c>
      <c r="G60" s="348"/>
      <c r="H60" s="348"/>
      <c r="I60" s="348"/>
      <c r="J60" s="348"/>
      <c r="K60" s="348"/>
      <c r="L60" s="348"/>
      <c r="M60" s="247" t="str">
        <f t="shared" si="1"/>
        <v/>
      </c>
      <c r="N60" s="248" t="str">
        <f t="shared" si="2"/>
        <v/>
      </c>
      <c r="O60" s="247" t="str">
        <f t="shared" si="3"/>
        <v/>
      </c>
      <c r="P60" s="248" t="str">
        <f t="shared" si="4"/>
        <v/>
      </c>
      <c r="Q60" s="249" t="str">
        <f t="shared" si="5"/>
        <v/>
      </c>
    </row>
    <row r="61" spans="1:20" x14ac:dyDescent="0.25">
      <c r="A61" s="244">
        <v>52</v>
      </c>
      <c r="B61" s="245" t="str">
        <f>IF('Tabela II'!B60="","",'Tabela II'!B60)</f>
        <v/>
      </c>
      <c r="C61" s="245"/>
      <c r="D61" s="245"/>
      <c r="E61" s="348"/>
      <c r="F61" s="246">
        <f t="shared" si="0"/>
        <v>0</v>
      </c>
      <c r="G61" s="348"/>
      <c r="H61" s="348"/>
      <c r="I61" s="348"/>
      <c r="J61" s="348"/>
      <c r="K61" s="348"/>
      <c r="L61" s="348"/>
      <c r="M61" s="247" t="str">
        <f t="shared" si="1"/>
        <v/>
      </c>
      <c r="N61" s="248" t="str">
        <f t="shared" si="2"/>
        <v/>
      </c>
      <c r="O61" s="247" t="str">
        <f t="shared" si="3"/>
        <v/>
      </c>
      <c r="P61" s="248" t="str">
        <f t="shared" si="4"/>
        <v/>
      </c>
      <c r="Q61" s="249" t="str">
        <f t="shared" si="5"/>
        <v/>
      </c>
    </row>
    <row r="62" spans="1:20" x14ac:dyDescent="0.25">
      <c r="A62" s="244">
        <v>53</v>
      </c>
      <c r="B62" s="245" t="str">
        <f>IF('Tabela II'!B61="","",'Tabela II'!B61)</f>
        <v/>
      </c>
      <c r="C62" s="245"/>
      <c r="D62" s="245"/>
      <c r="E62" s="348"/>
      <c r="F62" s="246">
        <f t="shared" si="0"/>
        <v>0</v>
      </c>
      <c r="G62" s="348"/>
      <c r="H62" s="348"/>
      <c r="I62" s="348"/>
      <c r="J62" s="348"/>
      <c r="K62" s="348"/>
      <c r="L62" s="348"/>
      <c r="M62" s="247" t="str">
        <f t="shared" si="1"/>
        <v/>
      </c>
      <c r="N62" s="248" t="str">
        <f t="shared" si="2"/>
        <v/>
      </c>
      <c r="O62" s="247" t="str">
        <f t="shared" si="3"/>
        <v/>
      </c>
      <c r="P62" s="248" t="str">
        <f t="shared" si="4"/>
        <v/>
      </c>
      <c r="Q62" s="249" t="str">
        <f t="shared" si="5"/>
        <v/>
      </c>
    </row>
    <row r="63" spans="1:20" s="217" customFormat="1" x14ac:dyDescent="0.25">
      <c r="A63" s="244">
        <v>54</v>
      </c>
      <c r="B63" s="245" t="str">
        <f>IF('Tabela II'!B62="","",'Tabela II'!B62)</f>
        <v/>
      </c>
      <c r="C63" s="245"/>
      <c r="D63" s="245"/>
      <c r="E63" s="348"/>
      <c r="F63" s="246">
        <f t="shared" si="0"/>
        <v>0</v>
      </c>
      <c r="G63" s="348"/>
      <c r="H63" s="348"/>
      <c r="I63" s="348"/>
      <c r="J63" s="348"/>
      <c r="K63" s="348"/>
      <c r="L63" s="348"/>
      <c r="M63" s="247" t="str">
        <f t="shared" si="1"/>
        <v/>
      </c>
      <c r="N63" s="248" t="str">
        <f t="shared" si="2"/>
        <v/>
      </c>
      <c r="O63" s="247" t="str">
        <f t="shared" si="3"/>
        <v/>
      </c>
      <c r="P63" s="248" t="str">
        <f t="shared" si="4"/>
        <v/>
      </c>
      <c r="Q63" s="249" t="str">
        <f t="shared" si="5"/>
        <v/>
      </c>
      <c r="R63" s="118"/>
      <c r="S63" s="118"/>
      <c r="T63" s="118"/>
    </row>
    <row r="64" spans="1:20" s="217" customFormat="1" x14ac:dyDescent="0.25">
      <c r="A64" s="244">
        <v>55</v>
      </c>
      <c r="B64" s="245" t="str">
        <f>IF('Tabela II'!B63="","",'Tabela II'!B63)</f>
        <v/>
      </c>
      <c r="C64" s="245"/>
      <c r="D64" s="245"/>
      <c r="E64" s="348"/>
      <c r="F64" s="246">
        <f t="shared" si="0"/>
        <v>0</v>
      </c>
      <c r="G64" s="348"/>
      <c r="H64" s="348"/>
      <c r="I64" s="348"/>
      <c r="J64" s="348"/>
      <c r="K64" s="348"/>
      <c r="L64" s="348"/>
      <c r="M64" s="247" t="str">
        <f t="shared" si="1"/>
        <v/>
      </c>
      <c r="N64" s="248" t="str">
        <f t="shared" si="2"/>
        <v/>
      </c>
      <c r="O64" s="247" t="str">
        <f t="shared" si="3"/>
        <v/>
      </c>
      <c r="P64" s="248" t="str">
        <f t="shared" si="4"/>
        <v/>
      </c>
      <c r="Q64" s="249" t="str">
        <f t="shared" si="5"/>
        <v/>
      </c>
      <c r="R64" s="118"/>
      <c r="S64" s="118"/>
      <c r="T64" s="118"/>
    </row>
    <row r="65" spans="1:20" s="217" customFormat="1" x14ac:dyDescent="0.25">
      <c r="A65" s="244">
        <v>56</v>
      </c>
      <c r="B65" s="245" t="str">
        <f>IF('Tabela II'!B64="","",'Tabela II'!B64)</f>
        <v/>
      </c>
      <c r="C65" s="245"/>
      <c r="D65" s="245"/>
      <c r="E65" s="348"/>
      <c r="F65" s="246">
        <f t="shared" si="0"/>
        <v>0</v>
      </c>
      <c r="G65" s="348"/>
      <c r="H65" s="348"/>
      <c r="I65" s="348"/>
      <c r="J65" s="348"/>
      <c r="K65" s="348"/>
      <c r="L65" s="348"/>
      <c r="M65" s="247" t="str">
        <f t="shared" si="1"/>
        <v/>
      </c>
      <c r="N65" s="248" t="str">
        <f t="shared" si="2"/>
        <v/>
      </c>
      <c r="O65" s="247" t="str">
        <f t="shared" si="3"/>
        <v/>
      </c>
      <c r="P65" s="248" t="str">
        <f t="shared" si="4"/>
        <v/>
      </c>
      <c r="Q65" s="249" t="str">
        <f t="shared" si="5"/>
        <v/>
      </c>
      <c r="R65" s="118"/>
      <c r="S65" s="118"/>
      <c r="T65" s="118"/>
    </row>
    <row r="66" spans="1:20" s="217" customFormat="1" x14ac:dyDescent="0.25">
      <c r="A66" s="244">
        <v>57</v>
      </c>
      <c r="B66" s="245" t="str">
        <f>IF('Tabela II'!B65="","",'Tabela II'!B65)</f>
        <v/>
      </c>
      <c r="C66" s="245"/>
      <c r="D66" s="245"/>
      <c r="E66" s="348"/>
      <c r="F66" s="246">
        <f t="shared" si="0"/>
        <v>0</v>
      </c>
      <c r="G66" s="348"/>
      <c r="H66" s="348"/>
      <c r="I66" s="348"/>
      <c r="J66" s="348"/>
      <c r="K66" s="348"/>
      <c r="L66" s="348"/>
      <c r="M66" s="247" t="str">
        <f t="shared" si="1"/>
        <v/>
      </c>
      <c r="N66" s="248" t="str">
        <f t="shared" si="2"/>
        <v/>
      </c>
      <c r="O66" s="247" t="str">
        <f t="shared" si="3"/>
        <v/>
      </c>
      <c r="P66" s="248" t="str">
        <f t="shared" si="4"/>
        <v/>
      </c>
      <c r="Q66" s="249" t="str">
        <f t="shared" si="5"/>
        <v/>
      </c>
      <c r="R66" s="118"/>
      <c r="S66" s="118"/>
      <c r="T66" s="118"/>
    </row>
    <row r="67" spans="1:20" s="217" customFormat="1" x14ac:dyDescent="0.25">
      <c r="A67" s="244">
        <v>58</v>
      </c>
      <c r="B67" s="245" t="str">
        <f>IF('Tabela II'!B66="","",'Tabela II'!B66)</f>
        <v/>
      </c>
      <c r="C67" s="245"/>
      <c r="D67" s="245"/>
      <c r="E67" s="348"/>
      <c r="F67" s="246">
        <f t="shared" si="0"/>
        <v>0</v>
      </c>
      <c r="G67" s="348"/>
      <c r="H67" s="348"/>
      <c r="I67" s="348"/>
      <c r="J67" s="348"/>
      <c r="K67" s="348"/>
      <c r="L67" s="348"/>
      <c r="M67" s="247" t="str">
        <f t="shared" si="1"/>
        <v/>
      </c>
      <c r="N67" s="248" t="str">
        <f t="shared" si="2"/>
        <v/>
      </c>
      <c r="O67" s="247" t="str">
        <f t="shared" si="3"/>
        <v/>
      </c>
      <c r="P67" s="248" t="str">
        <f t="shared" si="4"/>
        <v/>
      </c>
      <c r="Q67" s="249" t="str">
        <f t="shared" si="5"/>
        <v/>
      </c>
      <c r="R67" s="118"/>
      <c r="S67" s="118"/>
      <c r="T67" s="118"/>
    </row>
    <row r="68" spans="1:20" s="217" customFormat="1" x14ac:dyDescent="0.25">
      <c r="A68" s="244">
        <v>59</v>
      </c>
      <c r="B68" s="245" t="str">
        <f>IF('Tabela II'!B67="","",'Tabela II'!B67)</f>
        <v/>
      </c>
      <c r="C68" s="245"/>
      <c r="D68" s="245"/>
      <c r="E68" s="348"/>
      <c r="F68" s="246">
        <f t="shared" si="0"/>
        <v>0</v>
      </c>
      <c r="G68" s="348"/>
      <c r="H68" s="348"/>
      <c r="I68" s="348"/>
      <c r="J68" s="348"/>
      <c r="K68" s="348"/>
      <c r="L68" s="348"/>
      <c r="M68" s="247" t="str">
        <f t="shared" si="1"/>
        <v/>
      </c>
      <c r="N68" s="248" t="str">
        <f t="shared" si="2"/>
        <v/>
      </c>
      <c r="O68" s="247" t="str">
        <f t="shared" si="3"/>
        <v/>
      </c>
      <c r="P68" s="248" t="str">
        <f t="shared" si="4"/>
        <v/>
      </c>
      <c r="Q68" s="249" t="str">
        <f t="shared" si="5"/>
        <v/>
      </c>
      <c r="R68" s="118"/>
      <c r="S68" s="118"/>
      <c r="T68" s="118"/>
    </row>
    <row r="69" spans="1:20" s="217" customFormat="1" x14ac:dyDescent="0.25">
      <c r="A69" s="244">
        <v>60</v>
      </c>
      <c r="B69" s="245" t="str">
        <f>IF('Tabela II'!B68="","",'Tabela II'!B68)</f>
        <v/>
      </c>
      <c r="C69" s="245"/>
      <c r="D69" s="245"/>
      <c r="E69" s="348"/>
      <c r="F69" s="246">
        <f t="shared" si="0"/>
        <v>0</v>
      </c>
      <c r="G69" s="348"/>
      <c r="H69" s="348"/>
      <c r="I69" s="348"/>
      <c r="J69" s="348"/>
      <c r="K69" s="348"/>
      <c r="L69" s="348"/>
      <c r="M69" s="247" t="str">
        <f t="shared" si="1"/>
        <v/>
      </c>
      <c r="N69" s="248" t="str">
        <f t="shared" si="2"/>
        <v/>
      </c>
      <c r="O69" s="247" t="str">
        <f t="shared" si="3"/>
        <v/>
      </c>
      <c r="P69" s="248" t="str">
        <f t="shared" si="4"/>
        <v/>
      </c>
      <c r="Q69" s="249" t="str">
        <f t="shared" si="5"/>
        <v/>
      </c>
      <c r="R69" s="118"/>
      <c r="S69" s="118"/>
      <c r="T69" s="118"/>
    </row>
    <row r="70" spans="1:20" s="217" customFormat="1" x14ac:dyDescent="0.25">
      <c r="A70" s="244">
        <v>61</v>
      </c>
      <c r="B70" s="245"/>
      <c r="C70" s="245"/>
      <c r="D70" s="245"/>
      <c r="E70" s="348"/>
      <c r="F70" s="246">
        <f t="shared" si="0"/>
        <v>0</v>
      </c>
      <c r="G70" s="348"/>
      <c r="H70" s="348"/>
      <c r="I70" s="348"/>
      <c r="J70" s="348"/>
      <c r="K70" s="348"/>
      <c r="L70" s="348"/>
      <c r="M70" s="247" t="str">
        <f t="shared" si="1"/>
        <v/>
      </c>
      <c r="N70" s="248" t="str">
        <f t="shared" si="2"/>
        <v/>
      </c>
      <c r="O70" s="247" t="str">
        <f t="shared" si="3"/>
        <v/>
      </c>
      <c r="P70" s="248" t="str">
        <f t="shared" si="4"/>
        <v/>
      </c>
      <c r="Q70" s="249" t="str">
        <f t="shared" si="5"/>
        <v/>
      </c>
      <c r="R70" s="118"/>
      <c r="S70" s="118"/>
      <c r="T70" s="118"/>
    </row>
    <row r="71" spans="1:20" s="217" customFormat="1" x14ac:dyDescent="0.25">
      <c r="A71" s="244">
        <v>62</v>
      </c>
      <c r="B71" s="245"/>
      <c r="C71" s="245"/>
      <c r="D71" s="245"/>
      <c r="E71" s="348"/>
      <c r="F71" s="246">
        <f t="shared" si="0"/>
        <v>0</v>
      </c>
      <c r="G71" s="348"/>
      <c r="H71" s="348"/>
      <c r="I71" s="348"/>
      <c r="J71" s="348"/>
      <c r="K71" s="348"/>
      <c r="L71" s="348"/>
      <c r="M71" s="247" t="str">
        <f t="shared" si="1"/>
        <v/>
      </c>
      <c r="N71" s="248" t="str">
        <f t="shared" si="2"/>
        <v/>
      </c>
      <c r="O71" s="247" t="str">
        <f t="shared" si="3"/>
        <v/>
      </c>
      <c r="P71" s="248" t="str">
        <f t="shared" si="4"/>
        <v/>
      </c>
      <c r="Q71" s="249" t="str">
        <f t="shared" si="5"/>
        <v/>
      </c>
      <c r="R71" s="118"/>
      <c r="S71" s="118"/>
      <c r="T71" s="118"/>
    </row>
    <row r="72" spans="1:20" s="217" customFormat="1" x14ac:dyDescent="0.25">
      <c r="A72" s="244">
        <v>63</v>
      </c>
      <c r="B72" s="245"/>
      <c r="C72" s="245"/>
      <c r="D72" s="245"/>
      <c r="E72" s="348"/>
      <c r="F72" s="246">
        <f t="shared" si="0"/>
        <v>0</v>
      </c>
      <c r="G72" s="348"/>
      <c r="H72" s="348"/>
      <c r="I72" s="348"/>
      <c r="J72" s="348"/>
      <c r="K72" s="348"/>
      <c r="L72" s="348"/>
      <c r="M72" s="247" t="str">
        <f t="shared" si="1"/>
        <v/>
      </c>
      <c r="N72" s="248" t="str">
        <f t="shared" si="2"/>
        <v/>
      </c>
      <c r="O72" s="247" t="str">
        <f t="shared" si="3"/>
        <v/>
      </c>
      <c r="P72" s="248" t="str">
        <f t="shared" si="4"/>
        <v/>
      </c>
      <c r="Q72" s="249" t="str">
        <f t="shared" si="5"/>
        <v/>
      </c>
      <c r="R72" s="118"/>
      <c r="S72" s="118"/>
      <c r="T72" s="118"/>
    </row>
    <row r="73" spans="1:20" s="217" customFormat="1" x14ac:dyDescent="0.25">
      <c r="A73" s="244">
        <v>64</v>
      </c>
      <c r="B73" s="245"/>
      <c r="C73" s="245"/>
      <c r="D73" s="245"/>
      <c r="E73" s="348"/>
      <c r="F73" s="246">
        <f t="shared" si="0"/>
        <v>0</v>
      </c>
      <c r="G73" s="348"/>
      <c r="H73" s="348"/>
      <c r="I73" s="348"/>
      <c r="J73" s="348"/>
      <c r="K73" s="348"/>
      <c r="L73" s="348"/>
      <c r="M73" s="247" t="str">
        <f t="shared" si="1"/>
        <v/>
      </c>
      <c r="N73" s="248" t="str">
        <f t="shared" si="2"/>
        <v/>
      </c>
      <c r="O73" s="247" t="str">
        <f t="shared" si="3"/>
        <v/>
      </c>
      <c r="P73" s="248" t="str">
        <f t="shared" si="4"/>
        <v/>
      </c>
      <c r="Q73" s="249" t="str">
        <f t="shared" si="5"/>
        <v/>
      </c>
      <c r="R73" s="118"/>
      <c r="S73" s="118"/>
      <c r="T73" s="118"/>
    </row>
    <row r="74" spans="1:20" s="217" customFormat="1" ht="15.75" thickBot="1" x14ac:dyDescent="0.3">
      <c r="A74" s="250">
        <v>65</v>
      </c>
      <c r="B74" s="251"/>
      <c r="C74" s="251"/>
      <c r="D74" s="251"/>
      <c r="E74" s="349"/>
      <c r="F74" s="252">
        <f t="shared" si="0"/>
        <v>0</v>
      </c>
      <c r="G74" s="349"/>
      <c r="H74" s="349"/>
      <c r="I74" s="349"/>
      <c r="J74" s="349"/>
      <c r="K74" s="349"/>
      <c r="L74" s="349"/>
      <c r="M74" s="253" t="str">
        <f t="shared" si="1"/>
        <v/>
      </c>
      <c r="N74" s="254" t="str">
        <f t="shared" si="2"/>
        <v/>
      </c>
      <c r="O74" s="253" t="str">
        <f t="shared" si="3"/>
        <v/>
      </c>
      <c r="P74" s="254" t="str">
        <f t="shared" si="4"/>
        <v/>
      </c>
      <c r="Q74" s="255" t="str">
        <f t="shared" si="5"/>
        <v/>
      </c>
      <c r="R74" s="118"/>
      <c r="S74" s="118"/>
      <c r="T74" s="118"/>
    </row>
    <row r="75" spans="1:20" s="217" customFormat="1" ht="15.75" thickBot="1" x14ac:dyDescent="0.3">
      <c r="A75" s="118"/>
      <c r="B75" s="118"/>
      <c r="C75" s="118"/>
      <c r="D75" s="118"/>
      <c r="E75" s="350"/>
      <c r="F75" s="350"/>
      <c r="G75" s="350"/>
      <c r="H75" s="350"/>
      <c r="I75" s="350"/>
      <c r="J75" s="350"/>
      <c r="K75" s="350"/>
      <c r="L75" s="350"/>
      <c r="N75" s="118"/>
      <c r="P75" s="118"/>
      <c r="Q75" s="220"/>
      <c r="R75" s="118"/>
      <c r="S75" s="118"/>
      <c r="T75" s="118"/>
    </row>
    <row r="76" spans="1:20" s="301" customFormat="1" ht="15.75" thickBot="1" x14ac:dyDescent="0.3">
      <c r="A76" s="626" t="s">
        <v>137</v>
      </c>
      <c r="B76" s="627"/>
      <c r="C76" s="627"/>
      <c r="D76" s="299"/>
      <c r="E76" s="351">
        <f>SUM(E10:E74)</f>
        <v>0</v>
      </c>
      <c r="F76" s="356">
        <f t="shared" ref="F76:L76" si="6">SUM(F10:F74)</f>
        <v>0</v>
      </c>
      <c r="G76" s="356">
        <f t="shared" si="6"/>
        <v>0</v>
      </c>
      <c r="H76" s="356">
        <f t="shared" si="6"/>
        <v>0</v>
      </c>
      <c r="I76" s="356">
        <f t="shared" si="6"/>
        <v>0</v>
      </c>
      <c r="J76" s="356">
        <f t="shared" si="6"/>
        <v>0</v>
      </c>
      <c r="K76" s="356">
        <f>SUM(K10:K74)</f>
        <v>0</v>
      </c>
      <c r="L76" s="356">
        <f t="shared" si="6"/>
        <v>0</v>
      </c>
      <c r="M76" s="628" t="str">
        <f>IF(F76=0,"",0.75*((F76-K76-(L76/2))/F76)+0.25*((E76-J76-K76-(L76/2))/E76))</f>
        <v/>
      </c>
      <c r="N76" s="629"/>
      <c r="O76" s="629"/>
      <c r="P76" s="629"/>
      <c r="Q76" s="630"/>
      <c r="R76" s="300"/>
      <c r="S76" s="300"/>
      <c r="T76" s="300"/>
    </row>
    <row r="77" spans="1:20" s="217" customFormat="1" x14ac:dyDescent="0.25">
      <c r="A77" s="256"/>
      <c r="B77" s="256"/>
      <c r="C77" s="256"/>
      <c r="D77" s="256"/>
      <c r="E77" s="352"/>
      <c r="F77" s="350"/>
      <c r="G77" s="350"/>
      <c r="H77" s="350"/>
      <c r="I77" s="350"/>
      <c r="J77" s="350"/>
      <c r="K77" s="350"/>
      <c r="L77" s="350"/>
      <c r="N77" s="118"/>
      <c r="P77" s="118"/>
      <c r="Q77" s="220"/>
      <c r="R77" s="118"/>
      <c r="S77" s="118"/>
      <c r="T77" s="118"/>
    </row>
    <row r="78" spans="1:20" s="217" customFormat="1" x14ac:dyDescent="0.25">
      <c r="A78" s="256"/>
      <c r="B78" s="256"/>
      <c r="C78" s="256"/>
      <c r="D78" s="256"/>
      <c r="E78" s="352"/>
      <c r="F78" s="350"/>
      <c r="G78" s="350"/>
      <c r="H78" s="350"/>
      <c r="I78" s="350"/>
      <c r="J78" s="350"/>
      <c r="K78" s="350"/>
      <c r="L78" s="350"/>
      <c r="N78" s="118"/>
      <c r="P78" s="118"/>
      <c r="Q78" s="220"/>
      <c r="R78" s="118"/>
      <c r="S78" s="118"/>
      <c r="T78" s="118"/>
    </row>
    <row r="79" spans="1:20" s="217" customFormat="1" ht="35.25" customHeight="1" x14ac:dyDescent="0.25">
      <c r="A79" s="623" t="s">
        <v>226</v>
      </c>
      <c r="B79" s="623"/>
      <c r="C79" s="623"/>
      <c r="D79" s="623"/>
      <c r="E79" s="623"/>
      <c r="F79" s="623"/>
      <c r="G79" s="623"/>
      <c r="H79" s="623"/>
      <c r="I79" s="623"/>
      <c r="J79" s="623"/>
      <c r="K79" s="623"/>
      <c r="L79" s="623"/>
      <c r="M79" s="623"/>
      <c r="N79" s="623"/>
      <c r="O79" s="623"/>
      <c r="P79" s="623"/>
      <c r="Q79" s="623"/>
      <c r="R79" s="118"/>
      <c r="S79" s="118"/>
      <c r="T79" s="118"/>
    </row>
    <row r="80" spans="1:20" s="217" customFormat="1" ht="3.75" customHeight="1" x14ac:dyDescent="0.25">
      <c r="A80" s="308"/>
      <c r="B80" s="256"/>
      <c r="C80" s="256"/>
      <c r="D80" s="256"/>
      <c r="E80" s="352"/>
      <c r="F80" s="350"/>
      <c r="G80" s="350"/>
      <c r="H80" s="350"/>
      <c r="I80" s="350"/>
      <c r="J80" s="350"/>
      <c r="K80" s="350"/>
      <c r="L80" s="350"/>
      <c r="N80" s="118"/>
      <c r="P80" s="118"/>
      <c r="Q80" s="220"/>
      <c r="R80" s="118"/>
      <c r="S80" s="118"/>
      <c r="T80" s="118"/>
    </row>
    <row r="81" spans="1:20" s="310" customFormat="1" x14ac:dyDescent="0.25">
      <c r="A81" s="616" t="s">
        <v>165</v>
      </c>
      <c r="B81" s="617"/>
      <c r="C81" s="618"/>
      <c r="D81" s="323"/>
      <c r="E81" s="324"/>
      <c r="F81" s="324"/>
      <c r="G81" s="359"/>
      <c r="H81" s="359"/>
      <c r="I81" s="359"/>
      <c r="J81" s="359"/>
      <c r="K81" s="359"/>
      <c r="L81" s="324"/>
      <c r="M81" s="326"/>
      <c r="N81" s="326"/>
      <c r="O81" s="326"/>
      <c r="P81" s="325"/>
      <c r="Q81" s="325"/>
      <c r="R81" s="309"/>
      <c r="S81" s="309"/>
      <c r="T81" s="309"/>
    </row>
    <row r="82" spans="1:20" s="217" customFormat="1" x14ac:dyDescent="0.25">
      <c r="A82" s="311">
        <v>1</v>
      </c>
      <c r="B82" s="245" t="s">
        <v>79</v>
      </c>
      <c r="C82" s="319" t="s">
        <v>98</v>
      </c>
      <c r="D82" s="245"/>
      <c r="E82" s="348"/>
      <c r="F82" s="246">
        <f>SUM(H82:L82)</f>
        <v>0</v>
      </c>
      <c r="G82" s="348"/>
      <c r="H82" s="348"/>
      <c r="I82" s="348"/>
      <c r="J82" s="348"/>
      <c r="K82" s="348"/>
      <c r="L82" s="348"/>
      <c r="M82" s="247"/>
      <c r="N82" s="248"/>
      <c r="O82" s="247"/>
      <c r="P82" s="248"/>
      <c r="Q82" s="312"/>
      <c r="R82" s="118"/>
      <c r="S82" s="118"/>
      <c r="T82" s="118"/>
    </row>
    <row r="83" spans="1:20" s="310" customFormat="1" x14ac:dyDescent="0.25">
      <c r="A83" s="616" t="s">
        <v>166</v>
      </c>
      <c r="B83" s="617"/>
      <c r="C83" s="618"/>
      <c r="D83" s="327"/>
      <c r="E83" s="328"/>
      <c r="F83" s="328"/>
      <c r="G83" s="328"/>
      <c r="H83" s="328"/>
      <c r="I83" s="328"/>
      <c r="J83" s="328"/>
      <c r="K83" s="328"/>
      <c r="L83" s="328"/>
      <c r="M83" s="329"/>
      <c r="N83" s="330"/>
      <c r="O83" s="329"/>
      <c r="P83" s="330"/>
      <c r="Q83" s="339"/>
      <c r="R83" s="309"/>
      <c r="S83" s="309"/>
      <c r="T83" s="309"/>
    </row>
    <row r="84" spans="1:20" s="217" customFormat="1" x14ac:dyDescent="0.25">
      <c r="A84" s="317">
        <f>+A82</f>
        <v>1</v>
      </c>
      <c r="B84" s="318" t="str">
        <f>+B82</f>
        <v>Ime i prezime</v>
      </c>
      <c r="C84" s="245"/>
      <c r="D84" s="245"/>
      <c r="E84" s="348"/>
      <c r="F84" s="246">
        <f t="shared" ref="F84" si="7">SUM(H84:L84)</f>
        <v>0</v>
      </c>
      <c r="G84" s="348"/>
      <c r="H84" s="348"/>
      <c r="I84" s="348"/>
      <c r="J84" s="348"/>
      <c r="K84" s="348"/>
      <c r="L84" s="348"/>
      <c r="M84" s="314"/>
      <c r="N84" s="315"/>
      <c r="O84" s="314"/>
      <c r="P84" s="315"/>
      <c r="Q84" s="316"/>
      <c r="R84" s="118"/>
      <c r="S84" s="118"/>
      <c r="T84" s="118"/>
    </row>
    <row r="85" spans="1:20" s="217" customFormat="1" ht="15.75" thickBot="1" x14ac:dyDescent="0.3">
      <c r="A85" s="313" t="s">
        <v>167</v>
      </c>
      <c r="B85" s="256"/>
      <c r="C85" s="256"/>
      <c r="D85" s="256"/>
      <c r="E85" s="352"/>
      <c r="F85" s="350"/>
      <c r="G85" s="350"/>
      <c r="H85" s="350"/>
      <c r="I85" s="350"/>
      <c r="J85" s="350"/>
      <c r="K85" s="350"/>
      <c r="L85" s="350"/>
      <c r="N85" s="118"/>
      <c r="P85" s="118"/>
      <c r="Q85" s="220"/>
      <c r="R85" s="118"/>
      <c r="S85" s="118"/>
      <c r="T85" s="118"/>
    </row>
    <row r="86" spans="1:20" s="338" customFormat="1" ht="15.75" thickBot="1" x14ac:dyDescent="0.3">
      <c r="A86" s="331">
        <f>+A82</f>
        <v>1</v>
      </c>
      <c r="B86" s="332" t="str">
        <f>+B82</f>
        <v>Ime i prezime</v>
      </c>
      <c r="C86" s="333" t="s">
        <v>98</v>
      </c>
      <c r="D86" s="334"/>
      <c r="E86" s="353">
        <f>+E82+E84</f>
        <v>0</v>
      </c>
      <c r="F86" s="335">
        <f>SUM(H86:L86)</f>
        <v>0</v>
      </c>
      <c r="G86" s="353">
        <f t="shared" ref="G86:L86" si="8">+G82+G84</f>
        <v>0</v>
      </c>
      <c r="H86" s="353">
        <f t="shared" si="8"/>
        <v>0</v>
      </c>
      <c r="I86" s="353">
        <f t="shared" si="8"/>
        <v>0</v>
      </c>
      <c r="J86" s="353">
        <f t="shared" si="8"/>
        <v>0</v>
      </c>
      <c r="K86" s="353">
        <f t="shared" si="8"/>
        <v>0</v>
      </c>
      <c r="L86" s="353">
        <f t="shared" si="8"/>
        <v>0</v>
      </c>
      <c r="M86" s="336" t="str">
        <f>IF(D86="","",IF(D86="Nije ocijenjen ili Ne treba raditi na predmetima","",IF(D86="Ocijenjen",IF(F86&lt;10,"Član 20. stav 7. Kriterija",(K86+(L86/2))/(F86)))))</f>
        <v/>
      </c>
      <c r="N86" s="337" t="str">
        <f>IF(D86="","",IF(D86="Nije ocijenjen ili Ne treba raditi na predmetima","",IF(D86="Ocijenjen",IF(M86="Član 20. stav 7. Kriterija","",IF(M86&gt;0.4,0,IF(M86&gt;0.3,4,IF(M86&gt;0.2,8,IF(M86&gt;0.1,12,IF(M86&lt;=0.1,15,)))))))))</f>
        <v/>
      </c>
      <c r="O86" s="336" t="str">
        <f>IF(D86="","",IF(D86="Nije ocijenjen ili Ne treba raditi na predmetima","",IF(D86="Ocijenjen",IF(E86=0,"",((K86+J86+(L86/2))/(E86))))))</f>
        <v/>
      </c>
      <c r="P86" s="337" t="str">
        <f>IF(D86="","",IF(D86="Nije ocijenjen ili Ne treba raditi na predmetima","",IF(D86="Ocijenjen",IF(O86&gt;0.2,0,IF(O86&gt;0.15,1,IF(O86&gt;0.1,2,IF(O86&gt;0.06,3,IF(O86&gt;0.03,4,IF(O86&lt;=0.03,5,)))))))))</f>
        <v/>
      </c>
      <c r="Q86" s="321" t="str">
        <f>IF(D86="","",IF(D86="Nije ocijenjen ili Ne treba raditi na predmetima","",IF(D86="Ocijenjen",IF(M86="Član 20. stav 7. Kriterija",P86,N86+P86))))</f>
        <v/>
      </c>
      <c r="R86" s="220"/>
      <c r="S86" s="220"/>
      <c r="T86" s="220"/>
    </row>
    <row r="87" spans="1:20" s="217" customFormat="1" x14ac:dyDescent="0.25">
      <c r="A87" s="256"/>
      <c r="B87" s="256"/>
      <c r="C87" s="256"/>
      <c r="D87" s="256"/>
      <c r="E87" s="352"/>
      <c r="F87" s="350"/>
      <c r="G87" s="350"/>
      <c r="H87" s="350"/>
      <c r="I87" s="350"/>
      <c r="J87" s="350"/>
      <c r="K87" s="350"/>
      <c r="L87" s="350"/>
      <c r="N87" s="118"/>
      <c r="P87" s="118"/>
      <c r="Q87" s="220"/>
      <c r="R87" s="118"/>
      <c r="S87" s="118"/>
      <c r="T87" s="118"/>
    </row>
    <row r="88" spans="1:20" s="217" customFormat="1" x14ac:dyDescent="0.25">
      <c r="A88" s="616" t="s">
        <v>165</v>
      </c>
      <c r="B88" s="617"/>
      <c r="C88" s="618"/>
      <c r="D88" s="323"/>
      <c r="E88" s="324"/>
      <c r="F88" s="324"/>
      <c r="G88" s="359"/>
      <c r="H88" s="359"/>
      <c r="I88" s="359"/>
      <c r="J88" s="359"/>
      <c r="K88" s="359"/>
      <c r="L88" s="324"/>
      <c r="M88" s="326"/>
      <c r="N88" s="326"/>
      <c r="O88" s="326"/>
      <c r="P88" s="325"/>
      <c r="Q88" s="325"/>
      <c r="R88" s="118"/>
      <c r="S88" s="118"/>
      <c r="T88" s="118"/>
    </row>
    <row r="89" spans="1:20" s="217" customFormat="1" x14ac:dyDescent="0.25">
      <c r="A89" s="320">
        <v>2</v>
      </c>
      <c r="B89" s="245" t="s">
        <v>79</v>
      </c>
      <c r="C89" s="245"/>
      <c r="D89" s="245"/>
      <c r="E89" s="348"/>
      <c r="F89" s="246">
        <f t="shared" ref="F89" si="9">SUM(H89:L89)</f>
        <v>0</v>
      </c>
      <c r="G89" s="348"/>
      <c r="H89" s="348"/>
      <c r="I89" s="348"/>
      <c r="J89" s="348"/>
      <c r="K89" s="348"/>
      <c r="L89" s="348"/>
      <c r="M89" s="314"/>
      <c r="N89" s="315"/>
      <c r="O89" s="314"/>
      <c r="P89" s="315"/>
      <c r="Q89" s="316"/>
      <c r="R89" s="118"/>
      <c r="S89" s="118"/>
      <c r="T89" s="118"/>
    </row>
    <row r="90" spans="1:20" s="217" customFormat="1" x14ac:dyDescent="0.25">
      <c r="A90" s="616" t="s">
        <v>166</v>
      </c>
      <c r="B90" s="617"/>
      <c r="C90" s="618"/>
      <c r="D90" s="327"/>
      <c r="E90" s="328"/>
      <c r="F90" s="328"/>
      <c r="G90" s="328"/>
      <c r="H90" s="328"/>
      <c r="I90" s="328"/>
      <c r="J90" s="328"/>
      <c r="K90" s="328"/>
      <c r="L90" s="328"/>
      <c r="M90" s="329"/>
      <c r="N90" s="330"/>
      <c r="O90" s="329"/>
      <c r="P90" s="330"/>
      <c r="Q90" s="339"/>
      <c r="R90" s="118"/>
      <c r="S90" s="118"/>
      <c r="T90" s="118"/>
    </row>
    <row r="91" spans="1:20" s="217" customFormat="1" x14ac:dyDescent="0.25">
      <c r="A91" s="317">
        <f>+A89</f>
        <v>2</v>
      </c>
      <c r="B91" s="318" t="str">
        <f>+B89</f>
        <v>Ime i prezime</v>
      </c>
      <c r="C91" s="245"/>
      <c r="D91" s="245"/>
      <c r="E91" s="348"/>
      <c r="F91" s="246">
        <f t="shared" ref="F91" si="10">SUM(H91:L91)</f>
        <v>0</v>
      </c>
      <c r="G91" s="348"/>
      <c r="H91" s="348"/>
      <c r="I91" s="348"/>
      <c r="J91" s="348"/>
      <c r="K91" s="348"/>
      <c r="L91" s="348"/>
      <c r="M91" s="314"/>
      <c r="N91" s="315"/>
      <c r="O91" s="314"/>
      <c r="P91" s="315"/>
      <c r="Q91" s="316"/>
      <c r="R91" s="118"/>
      <c r="S91" s="118"/>
      <c r="T91" s="118"/>
    </row>
    <row r="92" spans="1:20" s="217" customFormat="1" ht="15.75" thickBot="1" x14ac:dyDescent="0.3">
      <c r="A92" s="313" t="s">
        <v>167</v>
      </c>
      <c r="B92" s="256"/>
      <c r="C92" s="256"/>
      <c r="D92" s="256"/>
      <c r="E92" s="352"/>
      <c r="F92" s="350"/>
      <c r="G92" s="350"/>
      <c r="H92" s="350"/>
      <c r="I92" s="350"/>
      <c r="J92" s="350"/>
      <c r="K92" s="350"/>
      <c r="L92" s="350"/>
      <c r="N92" s="118"/>
      <c r="P92" s="118"/>
      <c r="Q92" s="220"/>
      <c r="R92" s="118"/>
      <c r="S92" s="118"/>
      <c r="T92" s="118"/>
    </row>
    <row r="93" spans="1:20" s="338" customFormat="1" ht="15.75" thickBot="1" x14ac:dyDescent="0.3">
      <c r="A93" s="331">
        <f>+A89</f>
        <v>2</v>
      </c>
      <c r="B93" s="332" t="str">
        <f>+B89</f>
        <v>Ime i prezime</v>
      </c>
      <c r="C93" s="334"/>
      <c r="D93" s="334"/>
      <c r="E93" s="353">
        <f>+E89+E91</f>
        <v>0</v>
      </c>
      <c r="F93" s="335">
        <f t="shared" ref="F93" si="11">SUM(H93:L93)</f>
        <v>0</v>
      </c>
      <c r="G93" s="353">
        <f t="shared" ref="G93:L93" si="12">+G89+G91</f>
        <v>0</v>
      </c>
      <c r="H93" s="353">
        <f t="shared" si="12"/>
        <v>0</v>
      </c>
      <c r="I93" s="353">
        <f t="shared" si="12"/>
        <v>0</v>
      </c>
      <c r="J93" s="353">
        <f t="shared" si="12"/>
        <v>0</v>
      </c>
      <c r="K93" s="353">
        <f t="shared" si="12"/>
        <v>0</v>
      </c>
      <c r="L93" s="353">
        <f t="shared" si="12"/>
        <v>0</v>
      </c>
      <c r="M93" s="336" t="str">
        <f>IF(D93="","",IF(D93="Nije ocijenjen","",IF(D93="Ocijenjen",IF(F93&lt;10,"Član 17. stav 7. Kriterija",(K93+(L93/2))/(F93)))))</f>
        <v/>
      </c>
      <c r="N93" s="337" t="str">
        <f>IF(D93="","",IF(D93="Nije ocijenjen","",IF(D93="Ocijenjen",IF(M93="Član 17. stav 7. Kriterija","",IF(M93&gt;0.4,0,IF(M93&gt;0.3,8,IF(M93&gt;0.2,16,IF(M93&gt;0.1,24,IF(M93&lt;=0.1,30,)))))))))</f>
        <v/>
      </c>
      <c r="O93" s="336" t="str">
        <f t="shared" ref="O93" si="13">IF(D93="","",IF(D93="Nije ocijenjen","",IF(D93="Ocijenjen",IF(E93=0,"",((K93+J93+(L93/2))/(E93))))))</f>
        <v/>
      </c>
      <c r="P93" s="337" t="str">
        <f t="shared" ref="P93" si="14">IF(D93="","",IF(D93="Nije ocijenjen","",IF(D93="Ocijenjen",IF(O93&gt;0.2,0,IF(O93&gt;0.15,2,IF(O93&gt;0.1,4,IF(O93&gt;0.06,6,IF(O93&gt;0.03,8,IF(O93&lt;=0.03,10,)))))))))</f>
        <v/>
      </c>
      <c r="Q93" s="321" t="str">
        <f>IF(D93="","",IF(D93="Nije ocijenjen","",IF(D93="Ocijenjen",IF(M93="Član 17. stav 7. Kriterija",P93,N93+P93))))</f>
        <v/>
      </c>
      <c r="R93" s="220"/>
      <c r="S93" s="220"/>
      <c r="T93" s="220"/>
    </row>
    <row r="94" spans="1:20" s="217" customFormat="1" x14ac:dyDescent="0.25">
      <c r="A94" s="256"/>
      <c r="B94" s="256"/>
      <c r="C94" s="256"/>
      <c r="D94" s="256"/>
      <c r="E94" s="352"/>
      <c r="F94" s="350"/>
      <c r="G94" s="350"/>
      <c r="H94" s="350"/>
      <c r="I94" s="350"/>
      <c r="J94" s="350"/>
      <c r="K94" s="350"/>
      <c r="L94" s="350"/>
      <c r="N94" s="118"/>
      <c r="P94" s="118"/>
      <c r="Q94" s="220"/>
      <c r="R94" s="118"/>
      <c r="S94" s="118"/>
      <c r="T94" s="118"/>
    </row>
    <row r="95" spans="1:20" s="217" customFormat="1" x14ac:dyDescent="0.25">
      <c r="A95" s="616" t="s">
        <v>165</v>
      </c>
      <c r="B95" s="617"/>
      <c r="C95" s="618"/>
      <c r="D95" s="323"/>
      <c r="E95" s="324"/>
      <c r="F95" s="324"/>
      <c r="G95" s="359"/>
      <c r="H95" s="359"/>
      <c r="I95" s="359"/>
      <c r="J95" s="359"/>
      <c r="K95" s="359"/>
      <c r="L95" s="324"/>
      <c r="M95" s="326"/>
      <c r="N95" s="326"/>
      <c r="O95" s="326"/>
      <c r="P95" s="325"/>
      <c r="Q95" s="325"/>
      <c r="R95" s="118"/>
      <c r="S95" s="118"/>
      <c r="T95" s="118"/>
    </row>
    <row r="96" spans="1:20" s="217" customFormat="1" x14ac:dyDescent="0.25">
      <c r="A96" s="320">
        <v>3</v>
      </c>
      <c r="B96" s="245" t="s">
        <v>79</v>
      </c>
      <c r="C96" s="245"/>
      <c r="D96" s="245"/>
      <c r="E96" s="348"/>
      <c r="F96" s="246">
        <f t="shared" ref="F96" si="15">SUM(H96:L96)</f>
        <v>0</v>
      </c>
      <c r="G96" s="348"/>
      <c r="H96" s="348"/>
      <c r="I96" s="348"/>
      <c r="J96" s="348"/>
      <c r="K96" s="348"/>
      <c r="L96" s="348"/>
      <c r="M96" s="314"/>
      <c r="N96" s="315"/>
      <c r="O96" s="314"/>
      <c r="P96" s="315"/>
      <c r="Q96" s="316"/>
      <c r="R96" s="118"/>
      <c r="S96" s="118"/>
      <c r="T96" s="118"/>
    </row>
    <row r="97" spans="1:20" s="217" customFormat="1" x14ac:dyDescent="0.25">
      <c r="A97" s="616" t="s">
        <v>166</v>
      </c>
      <c r="B97" s="617"/>
      <c r="C97" s="618"/>
      <c r="D97" s="327"/>
      <c r="E97" s="328"/>
      <c r="F97" s="328"/>
      <c r="G97" s="328"/>
      <c r="H97" s="328"/>
      <c r="I97" s="328"/>
      <c r="J97" s="328"/>
      <c r="K97" s="328"/>
      <c r="L97" s="328"/>
      <c r="M97" s="329"/>
      <c r="N97" s="330"/>
      <c r="O97" s="329"/>
      <c r="P97" s="330"/>
      <c r="Q97" s="339"/>
      <c r="R97" s="118"/>
      <c r="S97" s="118"/>
      <c r="T97" s="118"/>
    </row>
    <row r="98" spans="1:20" s="217" customFormat="1" x14ac:dyDescent="0.25">
      <c r="A98" s="317">
        <f>+A96</f>
        <v>3</v>
      </c>
      <c r="B98" s="318" t="str">
        <f>+B96</f>
        <v>Ime i prezime</v>
      </c>
      <c r="C98" s="245"/>
      <c r="D98" s="245"/>
      <c r="E98" s="348"/>
      <c r="F98" s="246">
        <f t="shared" ref="F98" si="16">SUM(H98:L98)</f>
        <v>0</v>
      </c>
      <c r="G98" s="348"/>
      <c r="H98" s="348"/>
      <c r="I98" s="348"/>
      <c r="J98" s="348"/>
      <c r="K98" s="348"/>
      <c r="L98" s="348"/>
      <c r="M98" s="314"/>
      <c r="N98" s="315"/>
      <c r="O98" s="314"/>
      <c r="P98" s="315"/>
      <c r="Q98" s="316"/>
      <c r="R98" s="118"/>
      <c r="S98" s="118"/>
      <c r="T98" s="118"/>
    </row>
    <row r="99" spans="1:20" s="217" customFormat="1" ht="15.75" thickBot="1" x14ac:dyDescent="0.3">
      <c r="A99" s="313" t="s">
        <v>167</v>
      </c>
      <c r="B99" s="256"/>
      <c r="C99" s="256"/>
      <c r="D99" s="256"/>
      <c r="E99" s="352"/>
      <c r="F99" s="350"/>
      <c r="G99" s="350"/>
      <c r="H99" s="350"/>
      <c r="I99" s="350"/>
      <c r="J99" s="350"/>
      <c r="K99" s="350"/>
      <c r="L99" s="350"/>
      <c r="N99" s="118"/>
      <c r="P99" s="118"/>
      <c r="Q99" s="220"/>
      <c r="R99" s="118"/>
      <c r="S99" s="118"/>
      <c r="T99" s="118"/>
    </row>
    <row r="100" spans="1:20" s="338" customFormat="1" ht="15.75" thickBot="1" x14ac:dyDescent="0.3">
      <c r="A100" s="331">
        <f>+A96</f>
        <v>3</v>
      </c>
      <c r="B100" s="332" t="str">
        <f>+B96</f>
        <v>Ime i prezime</v>
      </c>
      <c r="C100" s="334"/>
      <c r="D100" s="334"/>
      <c r="E100" s="353">
        <f>+E96+E98</f>
        <v>0</v>
      </c>
      <c r="F100" s="335">
        <f t="shared" ref="F100" si="17">SUM(H100:L100)</f>
        <v>0</v>
      </c>
      <c r="G100" s="353">
        <f t="shared" ref="G100:L100" si="18">+G96+G98</f>
        <v>0</v>
      </c>
      <c r="H100" s="353">
        <f t="shared" si="18"/>
        <v>0</v>
      </c>
      <c r="I100" s="353">
        <f t="shared" si="18"/>
        <v>0</v>
      </c>
      <c r="J100" s="353">
        <f t="shared" si="18"/>
        <v>0</v>
      </c>
      <c r="K100" s="353">
        <f t="shared" si="18"/>
        <v>0</v>
      </c>
      <c r="L100" s="353">
        <f t="shared" si="18"/>
        <v>0</v>
      </c>
      <c r="M100" s="336" t="str">
        <f>IF(D100="","",IF(D100="Nije ocijenjen","",IF(D100="Ocijenjen",IF(F100&lt;10,"Član 17. stav 7. Kriterija",(K100+(L100/2))/(F100)))))</f>
        <v/>
      </c>
      <c r="N100" s="337" t="str">
        <f>IF(D100="","",IF(D100="Nije ocijenjen","",IF(D100="Ocijenjen",IF(M100="Član 17. stav 7. Kriterija","",IF(M100&gt;0.4,0,IF(M100&gt;0.3,8,IF(M100&gt;0.2,16,IF(M100&gt;0.1,24,IF(M100&lt;=0.1,30,)))))))))</f>
        <v/>
      </c>
      <c r="O100" s="336" t="str">
        <f t="shared" ref="O100" si="19">IF(D100="","",IF(D100="Nije ocijenjen","",IF(D100="Ocijenjen",IF(E100=0,"",((K100+J100+(L100/2))/(E100))))))</f>
        <v/>
      </c>
      <c r="P100" s="337" t="str">
        <f t="shared" ref="P100" si="20">IF(D100="","",IF(D100="Nije ocijenjen","",IF(D100="Ocijenjen",IF(O100&gt;0.2,0,IF(O100&gt;0.15,2,IF(O100&gt;0.1,4,IF(O100&gt;0.06,6,IF(O100&gt;0.03,8,IF(O100&lt;=0.03,10,)))))))))</f>
        <v/>
      </c>
      <c r="Q100" s="321" t="str">
        <f>IF(D100="","",IF(D100="Nije ocijenjen","",IF(D100="Ocijenjen",IF(M100="Član 17. stav 7. Kriterija",P100,N100+P100))))</f>
        <v/>
      </c>
      <c r="R100" s="220"/>
      <c r="S100" s="220"/>
      <c r="T100" s="220"/>
    </row>
    <row r="101" spans="1:20" s="217" customFormat="1" x14ac:dyDescent="0.25">
      <c r="A101" s="256"/>
      <c r="B101" s="256"/>
      <c r="C101" s="256"/>
      <c r="D101" s="256"/>
      <c r="E101" s="352"/>
      <c r="F101" s="350"/>
      <c r="G101" s="350"/>
      <c r="H101" s="350"/>
      <c r="I101" s="350"/>
      <c r="J101" s="350"/>
      <c r="K101" s="350"/>
      <c r="L101" s="350"/>
      <c r="N101" s="118"/>
      <c r="P101" s="118"/>
      <c r="Q101" s="220"/>
      <c r="R101" s="118"/>
      <c r="S101" s="118"/>
      <c r="T101" s="118"/>
    </row>
    <row r="102" spans="1:20" s="217" customFormat="1" x14ac:dyDescent="0.25">
      <c r="A102" s="616" t="s">
        <v>165</v>
      </c>
      <c r="B102" s="617"/>
      <c r="C102" s="618"/>
      <c r="D102" s="323"/>
      <c r="E102" s="324"/>
      <c r="F102" s="324"/>
      <c r="G102" s="359"/>
      <c r="H102" s="359"/>
      <c r="I102" s="359"/>
      <c r="J102" s="359"/>
      <c r="K102" s="359"/>
      <c r="L102" s="324"/>
      <c r="M102" s="326"/>
      <c r="N102" s="326"/>
      <c r="O102" s="326"/>
      <c r="P102" s="325"/>
      <c r="Q102" s="325"/>
      <c r="R102" s="118"/>
      <c r="S102" s="118"/>
      <c r="T102" s="118"/>
    </row>
    <row r="103" spans="1:20" s="217" customFormat="1" x14ac:dyDescent="0.25">
      <c r="A103" s="320">
        <v>4</v>
      </c>
      <c r="B103" s="245" t="s">
        <v>79</v>
      </c>
      <c r="C103" s="245"/>
      <c r="D103" s="245"/>
      <c r="E103" s="348"/>
      <c r="F103" s="246">
        <f t="shared" ref="F103" si="21">SUM(H103:L103)</f>
        <v>0</v>
      </c>
      <c r="G103" s="348"/>
      <c r="H103" s="348"/>
      <c r="I103" s="348"/>
      <c r="J103" s="348"/>
      <c r="K103" s="348"/>
      <c r="L103" s="348"/>
      <c r="M103" s="314"/>
      <c r="N103" s="315"/>
      <c r="O103" s="314"/>
      <c r="P103" s="315"/>
      <c r="Q103" s="316"/>
      <c r="R103" s="118"/>
      <c r="S103" s="118"/>
      <c r="T103" s="118"/>
    </row>
    <row r="104" spans="1:20" s="217" customFormat="1" x14ac:dyDescent="0.25">
      <c r="A104" s="616" t="s">
        <v>166</v>
      </c>
      <c r="B104" s="617"/>
      <c r="C104" s="618"/>
      <c r="D104" s="327"/>
      <c r="E104" s="328"/>
      <c r="F104" s="328"/>
      <c r="G104" s="328"/>
      <c r="H104" s="328"/>
      <c r="I104" s="328"/>
      <c r="J104" s="328"/>
      <c r="K104" s="328"/>
      <c r="L104" s="328"/>
      <c r="M104" s="329"/>
      <c r="N104" s="330"/>
      <c r="O104" s="329"/>
      <c r="P104" s="330"/>
      <c r="Q104" s="339"/>
      <c r="R104" s="118"/>
      <c r="S104" s="118"/>
      <c r="T104" s="118"/>
    </row>
    <row r="105" spans="1:20" s="217" customFormat="1" x14ac:dyDescent="0.25">
      <c r="A105" s="317">
        <f>+A103</f>
        <v>4</v>
      </c>
      <c r="B105" s="318" t="str">
        <f>+B103</f>
        <v>Ime i prezime</v>
      </c>
      <c r="C105" s="245"/>
      <c r="D105" s="245"/>
      <c r="E105" s="348"/>
      <c r="F105" s="246">
        <f t="shared" ref="F105" si="22">SUM(H105:L105)</f>
        <v>0</v>
      </c>
      <c r="G105" s="348"/>
      <c r="H105" s="348"/>
      <c r="I105" s="348"/>
      <c r="J105" s="348"/>
      <c r="K105" s="348"/>
      <c r="L105" s="348"/>
      <c r="M105" s="314"/>
      <c r="N105" s="315"/>
      <c r="O105" s="314"/>
      <c r="P105" s="315"/>
      <c r="Q105" s="316"/>
      <c r="R105" s="118"/>
      <c r="S105" s="118"/>
      <c r="T105" s="118"/>
    </row>
    <row r="106" spans="1:20" s="217" customFormat="1" ht="15.75" thickBot="1" x14ac:dyDescent="0.3">
      <c r="A106" s="313" t="s">
        <v>167</v>
      </c>
      <c r="B106" s="256"/>
      <c r="C106" s="256"/>
      <c r="D106" s="256"/>
      <c r="E106" s="352"/>
      <c r="F106" s="350"/>
      <c r="G106" s="350"/>
      <c r="H106" s="350"/>
      <c r="I106" s="350"/>
      <c r="J106" s="350"/>
      <c r="K106" s="350"/>
      <c r="L106" s="350"/>
      <c r="N106" s="118"/>
      <c r="P106" s="118"/>
      <c r="Q106" s="220"/>
      <c r="R106" s="118"/>
      <c r="S106" s="118"/>
      <c r="T106" s="118"/>
    </row>
    <row r="107" spans="1:20" s="338" customFormat="1" ht="15.75" thickBot="1" x14ac:dyDescent="0.3">
      <c r="A107" s="331">
        <f>+A103</f>
        <v>4</v>
      </c>
      <c r="B107" s="332" t="str">
        <f>+B103</f>
        <v>Ime i prezime</v>
      </c>
      <c r="C107" s="334"/>
      <c r="D107" s="334"/>
      <c r="E107" s="353">
        <f>+E103+E105</f>
        <v>0</v>
      </c>
      <c r="F107" s="335">
        <f t="shared" ref="F107" si="23">SUM(H107:L107)</f>
        <v>0</v>
      </c>
      <c r="G107" s="353">
        <f t="shared" ref="G107:L107" si="24">+G103+G105</f>
        <v>0</v>
      </c>
      <c r="H107" s="353">
        <f t="shared" si="24"/>
        <v>0</v>
      </c>
      <c r="I107" s="353">
        <f t="shared" si="24"/>
        <v>0</v>
      </c>
      <c r="J107" s="353">
        <f t="shared" si="24"/>
        <v>0</v>
      </c>
      <c r="K107" s="353">
        <f t="shared" si="24"/>
        <v>0</v>
      </c>
      <c r="L107" s="353">
        <f t="shared" si="24"/>
        <v>0</v>
      </c>
      <c r="M107" s="336" t="str">
        <f>IF(D107="","",IF(D107="Nije ocijenjen","",IF(D107="Ocijenjen",IF(F107&lt;10,"Član 17. stav 7. Kriterija",(K107+(L107/2))/(F107)))))</f>
        <v/>
      </c>
      <c r="N107" s="337" t="str">
        <f>IF(D107="","",IF(D107="Nije ocijenjen","",IF(D107="Ocijenjen",IF(M107="Član 17. stav 7. Kriterija","",IF(M107&gt;0.4,0,IF(M107&gt;0.3,8,IF(M107&gt;0.2,16,IF(M107&gt;0.1,24,IF(M107&lt;=0.1,30,)))))))))</f>
        <v/>
      </c>
      <c r="O107" s="336" t="str">
        <f t="shared" ref="O107" si="25">IF(D107="","",IF(D107="Nije ocijenjen","",IF(D107="Ocijenjen",IF(E107=0,"",((K107+J107+(L107/2))/(E107))))))</f>
        <v/>
      </c>
      <c r="P107" s="337" t="str">
        <f t="shared" ref="P107" si="26">IF(D107="","",IF(D107="Nije ocijenjen","",IF(D107="Ocijenjen",IF(O107&gt;0.2,0,IF(O107&gt;0.15,2,IF(O107&gt;0.1,4,IF(O107&gt;0.06,6,IF(O107&gt;0.03,8,IF(O107&lt;=0.03,10,)))))))))</f>
        <v/>
      </c>
      <c r="Q107" s="321" t="str">
        <f>IF(D107="","",IF(D107="Nije ocijenjen","",IF(D107="Ocijenjen",IF(M107="Član 17. stav 7. Kriterija",P107,N107+P107))))</f>
        <v/>
      </c>
      <c r="R107" s="220"/>
      <c r="S107" s="220"/>
      <c r="T107" s="220"/>
    </row>
    <row r="108" spans="1:20" s="217" customFormat="1" x14ac:dyDescent="0.25">
      <c r="A108" s="256"/>
      <c r="B108" s="256"/>
      <c r="C108" s="256"/>
      <c r="D108" s="256"/>
      <c r="E108" s="352"/>
      <c r="F108" s="350"/>
      <c r="G108" s="350"/>
      <c r="H108" s="350"/>
      <c r="I108" s="350"/>
      <c r="J108" s="350"/>
      <c r="K108" s="350"/>
      <c r="L108" s="350"/>
      <c r="N108" s="118"/>
      <c r="P108" s="118"/>
      <c r="Q108" s="220"/>
      <c r="R108" s="118"/>
      <c r="S108" s="118"/>
      <c r="T108" s="118"/>
    </row>
    <row r="109" spans="1:20" s="217" customFormat="1" x14ac:dyDescent="0.25">
      <c r="A109" s="616" t="s">
        <v>165</v>
      </c>
      <c r="B109" s="617"/>
      <c r="C109" s="618"/>
      <c r="D109" s="323"/>
      <c r="E109" s="324"/>
      <c r="F109" s="324"/>
      <c r="G109" s="359"/>
      <c r="H109" s="359"/>
      <c r="I109" s="359"/>
      <c r="J109" s="359"/>
      <c r="K109" s="359"/>
      <c r="L109" s="324"/>
      <c r="M109" s="326"/>
      <c r="N109" s="326"/>
      <c r="O109" s="326"/>
      <c r="P109" s="325"/>
      <c r="Q109" s="325"/>
      <c r="R109" s="118"/>
      <c r="S109" s="118"/>
      <c r="T109" s="118"/>
    </row>
    <row r="110" spans="1:20" s="217" customFormat="1" x14ac:dyDescent="0.25">
      <c r="A110" s="320">
        <v>5</v>
      </c>
      <c r="B110" s="245" t="s">
        <v>79</v>
      </c>
      <c r="C110" s="245"/>
      <c r="D110" s="245"/>
      <c r="E110" s="348"/>
      <c r="F110" s="246">
        <f t="shared" ref="F110" si="27">SUM(H110:L110)</f>
        <v>0</v>
      </c>
      <c r="G110" s="348"/>
      <c r="H110" s="348"/>
      <c r="I110" s="348"/>
      <c r="J110" s="348"/>
      <c r="K110" s="348"/>
      <c r="L110" s="348"/>
      <c r="M110" s="314"/>
      <c r="N110" s="315"/>
      <c r="O110" s="314"/>
      <c r="P110" s="315"/>
      <c r="Q110" s="316"/>
      <c r="R110" s="118"/>
      <c r="S110" s="118"/>
      <c r="T110" s="118"/>
    </row>
    <row r="111" spans="1:20" s="217" customFormat="1" x14ac:dyDescent="0.25">
      <c r="A111" s="616" t="s">
        <v>166</v>
      </c>
      <c r="B111" s="617"/>
      <c r="C111" s="618"/>
      <c r="D111" s="327"/>
      <c r="E111" s="328"/>
      <c r="F111" s="328"/>
      <c r="G111" s="328"/>
      <c r="H111" s="328"/>
      <c r="I111" s="328"/>
      <c r="J111" s="328"/>
      <c r="K111" s="328"/>
      <c r="L111" s="328"/>
      <c r="M111" s="329"/>
      <c r="N111" s="330"/>
      <c r="O111" s="329"/>
      <c r="P111" s="330"/>
      <c r="Q111" s="339"/>
      <c r="R111" s="118"/>
      <c r="S111" s="118"/>
      <c r="T111" s="118"/>
    </row>
    <row r="112" spans="1:20" s="217" customFormat="1" x14ac:dyDescent="0.25">
      <c r="A112" s="317">
        <f>+A110</f>
        <v>5</v>
      </c>
      <c r="B112" s="318" t="str">
        <f>+B110</f>
        <v>Ime i prezime</v>
      </c>
      <c r="C112" s="245"/>
      <c r="D112" s="245"/>
      <c r="E112" s="348"/>
      <c r="F112" s="246">
        <f t="shared" ref="F112" si="28">SUM(H112:L112)</f>
        <v>0</v>
      </c>
      <c r="G112" s="348"/>
      <c r="H112" s="348"/>
      <c r="I112" s="348"/>
      <c r="J112" s="348"/>
      <c r="K112" s="348"/>
      <c r="L112" s="348"/>
      <c r="M112" s="314"/>
      <c r="N112" s="315"/>
      <c r="O112" s="314"/>
      <c r="P112" s="315"/>
      <c r="Q112" s="316"/>
      <c r="R112" s="118"/>
      <c r="S112" s="118"/>
      <c r="T112" s="118"/>
    </row>
    <row r="113" spans="1:20" s="217" customFormat="1" ht="15.75" thickBot="1" x14ac:dyDescent="0.3">
      <c r="A113" s="313" t="s">
        <v>167</v>
      </c>
      <c r="B113" s="256"/>
      <c r="C113" s="256"/>
      <c r="D113" s="256"/>
      <c r="E113" s="352"/>
      <c r="F113" s="350"/>
      <c r="G113" s="350"/>
      <c r="H113" s="350"/>
      <c r="I113" s="350"/>
      <c r="J113" s="350"/>
      <c r="K113" s="350"/>
      <c r="L113" s="350"/>
      <c r="N113" s="118"/>
      <c r="P113" s="118"/>
      <c r="Q113" s="220"/>
      <c r="R113" s="118"/>
      <c r="S113" s="118"/>
      <c r="T113" s="118"/>
    </row>
    <row r="114" spans="1:20" s="338" customFormat="1" ht="15.75" thickBot="1" x14ac:dyDescent="0.3">
      <c r="A114" s="331">
        <f>+A110</f>
        <v>5</v>
      </c>
      <c r="B114" s="332" t="str">
        <f>+B110</f>
        <v>Ime i prezime</v>
      </c>
      <c r="C114" s="334"/>
      <c r="D114" s="334"/>
      <c r="E114" s="353">
        <f>+E110+E112</f>
        <v>0</v>
      </c>
      <c r="F114" s="335">
        <f t="shared" ref="F114" si="29">SUM(H114:L114)</f>
        <v>0</v>
      </c>
      <c r="G114" s="353">
        <f t="shared" ref="G114:L114" si="30">+G110+G112</f>
        <v>0</v>
      </c>
      <c r="H114" s="353">
        <f t="shared" si="30"/>
        <v>0</v>
      </c>
      <c r="I114" s="353">
        <f t="shared" si="30"/>
        <v>0</v>
      </c>
      <c r="J114" s="353">
        <f t="shared" si="30"/>
        <v>0</v>
      </c>
      <c r="K114" s="353">
        <f t="shared" si="30"/>
        <v>0</v>
      </c>
      <c r="L114" s="353">
        <f t="shared" si="30"/>
        <v>0</v>
      </c>
      <c r="M114" s="336" t="str">
        <f>IF(D114="","",IF(D114="Nije ocijenjen","",IF(D114="Ocijenjen",IF(F114&lt;10,"Član 17. stav 7. Kriterija",(K114+(L114/2))/(F114)))))</f>
        <v/>
      </c>
      <c r="N114" s="337" t="str">
        <f>IF(D114="","",IF(D114="Nije ocijenjen","",IF(D114="Ocijenjen",IF(M114="Član 17. stav 7. Kriterija","",IF(M114&gt;0.4,0,IF(M114&gt;0.3,8,IF(M114&gt;0.2,16,IF(M114&gt;0.1,24,IF(M114&lt;=0.1,30,)))))))))</f>
        <v/>
      </c>
      <c r="O114" s="336" t="str">
        <f t="shared" ref="O114" si="31">IF(D114="","",IF(D114="Nije ocijenjen","",IF(D114="Ocijenjen",IF(E114=0,"",((K114+J114+(L114/2))/(E114))))))</f>
        <v/>
      </c>
      <c r="P114" s="337" t="str">
        <f t="shared" ref="P114" si="32">IF(D114="","",IF(D114="Nije ocijenjen","",IF(D114="Ocijenjen",IF(O114&gt;0.2,0,IF(O114&gt;0.15,2,IF(O114&gt;0.1,4,IF(O114&gt;0.06,6,IF(O114&gt;0.03,8,IF(O114&lt;=0.03,10,)))))))))</f>
        <v/>
      </c>
      <c r="Q114" s="321" t="str">
        <f>IF(D114="","",IF(D114="Nije ocijenjen","",IF(D114="Ocijenjen",IF(M114="Član 17. stav 7. Kriterija",P114,N114+P114))))</f>
        <v/>
      </c>
      <c r="R114" s="220"/>
      <c r="S114" s="220"/>
      <c r="T114" s="220"/>
    </row>
    <row r="115" spans="1:20" s="217" customFormat="1" x14ac:dyDescent="0.25">
      <c r="A115" s="256"/>
      <c r="B115" s="256"/>
      <c r="C115" s="256"/>
      <c r="D115" s="256"/>
      <c r="E115" s="352"/>
      <c r="F115" s="350"/>
      <c r="G115" s="350"/>
      <c r="H115" s="350"/>
      <c r="I115" s="350"/>
      <c r="J115" s="350"/>
      <c r="K115" s="350"/>
      <c r="L115" s="350"/>
      <c r="N115" s="118"/>
      <c r="P115" s="118"/>
      <c r="Q115" s="220"/>
      <c r="R115" s="118"/>
      <c r="S115" s="118"/>
      <c r="T115" s="118"/>
    </row>
    <row r="116" spans="1:20" s="217" customFormat="1" x14ac:dyDescent="0.25">
      <c r="A116" s="616" t="s">
        <v>165</v>
      </c>
      <c r="B116" s="617"/>
      <c r="C116" s="618"/>
      <c r="D116" s="323"/>
      <c r="E116" s="324"/>
      <c r="F116" s="324"/>
      <c r="G116" s="359"/>
      <c r="H116" s="359"/>
      <c r="I116" s="359"/>
      <c r="J116" s="359"/>
      <c r="K116" s="359"/>
      <c r="L116" s="324"/>
      <c r="M116" s="326"/>
      <c r="N116" s="326"/>
      <c r="O116" s="326"/>
      <c r="P116" s="325"/>
      <c r="Q116" s="325"/>
      <c r="R116" s="118"/>
      <c r="S116" s="118"/>
      <c r="T116" s="118"/>
    </row>
    <row r="117" spans="1:20" s="217" customFormat="1" x14ac:dyDescent="0.25">
      <c r="A117" s="320">
        <v>6</v>
      </c>
      <c r="B117" s="245" t="s">
        <v>79</v>
      </c>
      <c r="C117" s="245"/>
      <c r="D117" s="245"/>
      <c r="E117" s="348"/>
      <c r="F117" s="246">
        <f t="shared" ref="F117" si="33">SUM(H117:L117)</f>
        <v>0</v>
      </c>
      <c r="G117" s="348"/>
      <c r="H117" s="348"/>
      <c r="I117" s="348"/>
      <c r="J117" s="348"/>
      <c r="K117" s="348"/>
      <c r="L117" s="348"/>
      <c r="M117" s="314"/>
      <c r="N117" s="315"/>
      <c r="O117" s="314"/>
      <c r="P117" s="315"/>
      <c r="Q117" s="316"/>
      <c r="R117" s="118"/>
      <c r="S117" s="118"/>
      <c r="T117" s="118"/>
    </row>
    <row r="118" spans="1:20" s="217" customFormat="1" x14ac:dyDescent="0.25">
      <c r="A118" s="616" t="s">
        <v>166</v>
      </c>
      <c r="B118" s="617"/>
      <c r="C118" s="618"/>
      <c r="D118" s="327"/>
      <c r="E118" s="328"/>
      <c r="F118" s="328"/>
      <c r="G118" s="328"/>
      <c r="H118" s="328"/>
      <c r="I118" s="328"/>
      <c r="J118" s="328"/>
      <c r="K118" s="328"/>
      <c r="L118" s="328"/>
      <c r="M118" s="329"/>
      <c r="N118" s="330"/>
      <c r="O118" s="329"/>
      <c r="P118" s="330"/>
      <c r="Q118" s="339"/>
      <c r="R118" s="118"/>
      <c r="S118" s="118"/>
      <c r="T118" s="118"/>
    </row>
    <row r="119" spans="1:20" s="217" customFormat="1" x14ac:dyDescent="0.25">
      <c r="A119" s="317">
        <f>+A117</f>
        <v>6</v>
      </c>
      <c r="B119" s="318" t="str">
        <f>+B117</f>
        <v>Ime i prezime</v>
      </c>
      <c r="C119" s="245"/>
      <c r="D119" s="245"/>
      <c r="E119" s="348"/>
      <c r="F119" s="246">
        <f t="shared" ref="F119" si="34">SUM(H119:L119)</f>
        <v>0</v>
      </c>
      <c r="G119" s="348"/>
      <c r="H119" s="348"/>
      <c r="I119" s="348"/>
      <c r="J119" s="348"/>
      <c r="K119" s="348"/>
      <c r="L119" s="348"/>
      <c r="M119" s="314"/>
      <c r="N119" s="315"/>
      <c r="O119" s="314"/>
      <c r="P119" s="315"/>
      <c r="Q119" s="316"/>
      <c r="R119" s="118"/>
      <c r="S119" s="118"/>
      <c r="T119" s="118"/>
    </row>
    <row r="120" spans="1:20" s="217" customFormat="1" ht="15.75" thickBot="1" x14ac:dyDescent="0.3">
      <c r="A120" s="313" t="s">
        <v>167</v>
      </c>
      <c r="B120" s="256"/>
      <c r="C120" s="256"/>
      <c r="D120" s="256"/>
      <c r="E120" s="352"/>
      <c r="F120" s="350"/>
      <c r="G120" s="350"/>
      <c r="H120" s="350"/>
      <c r="I120" s="350"/>
      <c r="J120" s="350"/>
      <c r="K120" s="350"/>
      <c r="L120" s="350"/>
      <c r="N120" s="118"/>
      <c r="P120" s="118"/>
      <c r="Q120" s="220"/>
      <c r="R120" s="118"/>
      <c r="S120" s="118"/>
      <c r="T120" s="118"/>
    </row>
    <row r="121" spans="1:20" s="338" customFormat="1" ht="15.75" thickBot="1" x14ac:dyDescent="0.3">
      <c r="A121" s="331">
        <f>+A117</f>
        <v>6</v>
      </c>
      <c r="B121" s="332" t="str">
        <f>+B117</f>
        <v>Ime i prezime</v>
      </c>
      <c r="C121" s="334"/>
      <c r="D121" s="334"/>
      <c r="E121" s="353">
        <f>+E117+E119</f>
        <v>0</v>
      </c>
      <c r="F121" s="335">
        <f t="shared" ref="F121" si="35">SUM(H121:L121)</f>
        <v>0</v>
      </c>
      <c r="G121" s="353">
        <f t="shared" ref="G121:L121" si="36">+G117+G119</f>
        <v>0</v>
      </c>
      <c r="H121" s="353">
        <f t="shared" si="36"/>
        <v>0</v>
      </c>
      <c r="I121" s="353">
        <f t="shared" si="36"/>
        <v>0</v>
      </c>
      <c r="J121" s="353">
        <f t="shared" si="36"/>
        <v>0</v>
      </c>
      <c r="K121" s="353">
        <f t="shared" si="36"/>
        <v>0</v>
      </c>
      <c r="L121" s="353">
        <f t="shared" si="36"/>
        <v>0</v>
      </c>
      <c r="M121" s="336" t="str">
        <f>IF(D121="","",IF(D121="Nije ocijenjen","",IF(D121="Ocijenjen",IF(F121&lt;10,"Član 17. stav 7. Kriterija",(K121+(L121/2))/(F121)))))</f>
        <v/>
      </c>
      <c r="N121" s="337" t="str">
        <f>IF(D121="","",IF(D121="Nije ocijenjen","",IF(D121="Ocijenjen",IF(M121="Član 17. stav 7. Kriterija","",IF(M121&gt;0.4,0,IF(M121&gt;0.3,8,IF(M121&gt;0.2,16,IF(M121&gt;0.1,24,IF(M121&lt;=0.1,30,)))))))))</f>
        <v/>
      </c>
      <c r="O121" s="336" t="str">
        <f t="shared" ref="O121" si="37">IF(D121="","",IF(D121="Nije ocijenjen","",IF(D121="Ocijenjen",IF(E121=0,"",((K121+J121+(L121/2))/(E121))))))</f>
        <v/>
      </c>
      <c r="P121" s="337" t="str">
        <f t="shared" ref="P121" si="38">IF(D121="","",IF(D121="Nije ocijenjen","",IF(D121="Ocijenjen",IF(O121&gt;0.2,0,IF(O121&gt;0.15,2,IF(O121&gt;0.1,4,IF(O121&gt;0.06,6,IF(O121&gt;0.03,8,IF(O121&lt;=0.03,10,)))))))))</f>
        <v/>
      </c>
      <c r="Q121" s="321" t="str">
        <f>IF(D121="","",IF(D121="Nije ocijenjen","",IF(D121="Ocijenjen",IF(M121="Član 17. stav 7. Kriterija",P121,N121+P121))))</f>
        <v/>
      </c>
      <c r="R121" s="220"/>
      <c r="S121" s="220"/>
      <c r="T121" s="220"/>
    </row>
    <row r="122" spans="1:20" s="217" customFormat="1" x14ac:dyDescent="0.25">
      <c r="A122" s="256"/>
      <c r="B122" s="256"/>
      <c r="C122" s="256"/>
      <c r="D122" s="256"/>
      <c r="E122" s="352"/>
      <c r="F122" s="350"/>
      <c r="G122" s="350"/>
      <c r="H122" s="350"/>
      <c r="I122" s="350"/>
      <c r="J122" s="350"/>
      <c r="K122" s="350"/>
      <c r="L122" s="350"/>
      <c r="N122" s="118"/>
      <c r="P122" s="118"/>
      <c r="Q122" s="220"/>
      <c r="R122" s="118"/>
      <c r="S122" s="118"/>
      <c r="T122" s="118"/>
    </row>
    <row r="123" spans="1:20" s="217" customFormat="1" x14ac:dyDescent="0.25">
      <c r="A123" s="616" t="s">
        <v>165</v>
      </c>
      <c r="B123" s="617"/>
      <c r="C123" s="618"/>
      <c r="D123" s="323"/>
      <c r="E123" s="324"/>
      <c r="F123" s="324"/>
      <c r="G123" s="359"/>
      <c r="H123" s="359"/>
      <c r="I123" s="359"/>
      <c r="J123" s="359"/>
      <c r="K123" s="359"/>
      <c r="L123" s="324"/>
      <c r="M123" s="326"/>
      <c r="N123" s="326"/>
      <c r="O123" s="326"/>
      <c r="P123" s="325"/>
      <c r="Q123" s="325"/>
      <c r="R123" s="118"/>
      <c r="S123" s="118"/>
      <c r="T123" s="118"/>
    </row>
    <row r="124" spans="1:20" s="217" customFormat="1" x14ac:dyDescent="0.25">
      <c r="A124" s="320">
        <v>7</v>
      </c>
      <c r="B124" s="245" t="s">
        <v>79</v>
      </c>
      <c r="C124" s="245"/>
      <c r="D124" s="245"/>
      <c r="E124" s="348"/>
      <c r="F124" s="246">
        <f t="shared" ref="F124" si="39">SUM(H124:L124)</f>
        <v>0</v>
      </c>
      <c r="G124" s="348"/>
      <c r="H124" s="348"/>
      <c r="I124" s="348"/>
      <c r="J124" s="348"/>
      <c r="K124" s="348"/>
      <c r="L124" s="348"/>
      <c r="M124" s="314"/>
      <c r="N124" s="315"/>
      <c r="O124" s="314"/>
      <c r="P124" s="315"/>
      <c r="Q124" s="316"/>
      <c r="R124" s="118"/>
      <c r="S124" s="118"/>
      <c r="T124" s="118"/>
    </row>
    <row r="125" spans="1:20" s="217" customFormat="1" x14ac:dyDescent="0.25">
      <c r="A125" s="616" t="s">
        <v>166</v>
      </c>
      <c r="B125" s="617"/>
      <c r="C125" s="618"/>
      <c r="D125" s="327"/>
      <c r="E125" s="328"/>
      <c r="F125" s="328"/>
      <c r="G125" s="328"/>
      <c r="H125" s="328"/>
      <c r="I125" s="328"/>
      <c r="J125" s="328"/>
      <c r="K125" s="328"/>
      <c r="L125" s="328"/>
      <c r="M125" s="329"/>
      <c r="N125" s="330"/>
      <c r="O125" s="329"/>
      <c r="P125" s="330"/>
      <c r="Q125" s="339"/>
      <c r="R125" s="118"/>
      <c r="S125" s="118"/>
      <c r="T125" s="118"/>
    </row>
    <row r="126" spans="1:20" s="217" customFormat="1" x14ac:dyDescent="0.25">
      <c r="A126" s="317">
        <f>+A124</f>
        <v>7</v>
      </c>
      <c r="B126" s="318" t="str">
        <f>+B124</f>
        <v>Ime i prezime</v>
      </c>
      <c r="C126" s="245"/>
      <c r="D126" s="245"/>
      <c r="E126" s="348"/>
      <c r="F126" s="246">
        <f t="shared" ref="F126" si="40">SUM(H126:L126)</f>
        <v>0</v>
      </c>
      <c r="G126" s="348"/>
      <c r="H126" s="348"/>
      <c r="I126" s="348"/>
      <c r="J126" s="348"/>
      <c r="K126" s="348"/>
      <c r="L126" s="348"/>
      <c r="M126" s="314"/>
      <c r="N126" s="315"/>
      <c r="O126" s="314"/>
      <c r="P126" s="315"/>
      <c r="Q126" s="316"/>
      <c r="R126" s="118"/>
      <c r="S126" s="118"/>
      <c r="T126" s="118"/>
    </row>
    <row r="127" spans="1:20" s="217" customFormat="1" ht="15.75" thickBot="1" x14ac:dyDescent="0.3">
      <c r="A127" s="313" t="s">
        <v>167</v>
      </c>
      <c r="B127" s="256"/>
      <c r="C127" s="256"/>
      <c r="D127" s="256"/>
      <c r="E127" s="352"/>
      <c r="F127" s="350"/>
      <c r="G127" s="350"/>
      <c r="H127" s="350"/>
      <c r="I127" s="350"/>
      <c r="J127" s="350"/>
      <c r="K127" s="350"/>
      <c r="L127" s="350"/>
      <c r="N127" s="118"/>
      <c r="P127" s="118"/>
      <c r="Q127" s="220"/>
      <c r="R127" s="118"/>
      <c r="S127" s="118"/>
      <c r="T127" s="118"/>
    </row>
    <row r="128" spans="1:20" s="338" customFormat="1" ht="15.75" thickBot="1" x14ac:dyDescent="0.3">
      <c r="A128" s="331">
        <f>+A124</f>
        <v>7</v>
      </c>
      <c r="B128" s="332" t="str">
        <f>+B124</f>
        <v>Ime i prezime</v>
      </c>
      <c r="C128" s="334"/>
      <c r="D128" s="334"/>
      <c r="E128" s="353">
        <f>+E124+E126</f>
        <v>0</v>
      </c>
      <c r="F128" s="335">
        <f t="shared" ref="F128" si="41">SUM(H128:L128)</f>
        <v>0</v>
      </c>
      <c r="G128" s="353">
        <f t="shared" ref="G128:L128" si="42">+G124+G126</f>
        <v>0</v>
      </c>
      <c r="H128" s="353">
        <f t="shared" si="42"/>
        <v>0</v>
      </c>
      <c r="I128" s="353">
        <f t="shared" si="42"/>
        <v>0</v>
      </c>
      <c r="J128" s="353">
        <f t="shared" si="42"/>
        <v>0</v>
      </c>
      <c r="K128" s="353">
        <f t="shared" si="42"/>
        <v>0</v>
      </c>
      <c r="L128" s="353">
        <f t="shared" si="42"/>
        <v>0</v>
      </c>
      <c r="M128" s="336" t="str">
        <f>IF(D128="","",IF(D128="Nije ocijenjen","",IF(D128="Ocijenjen",IF(F128&lt;10,"Član 17. stav 7. Kriterija",(K128+(L128/2))/(F128)))))</f>
        <v/>
      </c>
      <c r="N128" s="337" t="str">
        <f>IF(D128="","",IF(D128="Nije ocijenjen","",IF(D128="Ocijenjen",IF(M128="Član 17. stav 7. Kriterija","",IF(M128&gt;0.4,0,IF(M128&gt;0.3,8,IF(M128&gt;0.2,16,IF(M128&gt;0.1,24,IF(M128&lt;=0.1,30,)))))))))</f>
        <v/>
      </c>
      <c r="O128" s="336" t="str">
        <f t="shared" ref="O128" si="43">IF(D128="","",IF(D128="Nije ocijenjen","",IF(D128="Ocijenjen",IF(E128=0,"",((K128+J128+(L128/2))/(E128))))))</f>
        <v/>
      </c>
      <c r="P128" s="337" t="str">
        <f t="shared" ref="P128" si="44">IF(D128="","",IF(D128="Nije ocijenjen","",IF(D128="Ocijenjen",IF(O128&gt;0.2,0,IF(O128&gt;0.15,2,IF(O128&gt;0.1,4,IF(O128&gt;0.06,6,IF(O128&gt;0.03,8,IF(O128&lt;=0.03,10,)))))))))</f>
        <v/>
      </c>
      <c r="Q128" s="321" t="str">
        <f>IF(D128="","",IF(D128="Nije ocijenjen","",IF(D128="Ocijenjen",IF(M128="Član 17. stav 7. Kriterija",P128,N128+P128))))</f>
        <v/>
      </c>
      <c r="R128" s="220"/>
      <c r="S128" s="220"/>
      <c r="T128" s="220"/>
    </row>
    <row r="129" spans="1:20" s="217" customFormat="1" x14ac:dyDescent="0.25">
      <c r="A129" s="256"/>
      <c r="B129" s="256"/>
      <c r="C129" s="256"/>
      <c r="D129" s="256"/>
      <c r="E129" s="352"/>
      <c r="F129" s="350"/>
      <c r="G129" s="350"/>
      <c r="H129" s="350"/>
      <c r="I129" s="350"/>
      <c r="J129" s="350"/>
      <c r="K129" s="350"/>
      <c r="L129" s="350"/>
      <c r="N129" s="118"/>
      <c r="P129" s="118"/>
      <c r="Q129" s="220"/>
      <c r="R129" s="118"/>
      <c r="S129" s="118"/>
      <c r="T129" s="118"/>
    </row>
    <row r="130" spans="1:20" s="217" customFormat="1" x14ac:dyDescent="0.25">
      <c r="A130" s="616" t="s">
        <v>165</v>
      </c>
      <c r="B130" s="617"/>
      <c r="C130" s="618"/>
      <c r="D130" s="323"/>
      <c r="E130" s="324"/>
      <c r="F130" s="324"/>
      <c r="G130" s="359"/>
      <c r="H130" s="359"/>
      <c r="I130" s="359"/>
      <c r="J130" s="359"/>
      <c r="K130" s="359"/>
      <c r="L130" s="324"/>
      <c r="M130" s="326"/>
      <c r="N130" s="326"/>
      <c r="O130" s="326"/>
      <c r="P130" s="325"/>
      <c r="Q130" s="325"/>
      <c r="R130" s="118"/>
      <c r="S130" s="118"/>
      <c r="T130" s="118"/>
    </row>
    <row r="131" spans="1:20" s="217" customFormat="1" x14ac:dyDescent="0.25">
      <c r="A131" s="320">
        <v>8</v>
      </c>
      <c r="B131" s="245" t="s">
        <v>79</v>
      </c>
      <c r="C131" s="245"/>
      <c r="D131" s="245"/>
      <c r="E131" s="348"/>
      <c r="F131" s="246">
        <f t="shared" ref="F131" si="45">SUM(H131:L131)</f>
        <v>0</v>
      </c>
      <c r="G131" s="348"/>
      <c r="H131" s="348"/>
      <c r="I131" s="348"/>
      <c r="J131" s="348"/>
      <c r="K131" s="348"/>
      <c r="L131" s="348"/>
      <c r="M131" s="314"/>
      <c r="N131" s="315"/>
      <c r="O131" s="314"/>
      <c r="P131" s="315"/>
      <c r="Q131" s="316"/>
      <c r="R131" s="118"/>
      <c r="S131" s="118"/>
      <c r="T131" s="118"/>
    </row>
    <row r="132" spans="1:20" s="217" customFormat="1" x14ac:dyDescent="0.25">
      <c r="A132" s="616" t="s">
        <v>166</v>
      </c>
      <c r="B132" s="617"/>
      <c r="C132" s="618"/>
      <c r="D132" s="327"/>
      <c r="E132" s="328"/>
      <c r="F132" s="328"/>
      <c r="G132" s="328"/>
      <c r="H132" s="328"/>
      <c r="I132" s="328"/>
      <c r="J132" s="328"/>
      <c r="K132" s="328"/>
      <c r="L132" s="328"/>
      <c r="M132" s="329"/>
      <c r="N132" s="330"/>
      <c r="O132" s="329"/>
      <c r="P132" s="330"/>
      <c r="Q132" s="339"/>
      <c r="R132" s="118"/>
      <c r="S132" s="118"/>
      <c r="T132" s="118"/>
    </row>
    <row r="133" spans="1:20" s="217" customFormat="1" x14ac:dyDescent="0.25">
      <c r="A133" s="317">
        <f>+A131</f>
        <v>8</v>
      </c>
      <c r="B133" s="318" t="str">
        <f>+B131</f>
        <v>Ime i prezime</v>
      </c>
      <c r="C133" s="245"/>
      <c r="D133" s="245"/>
      <c r="E133" s="348"/>
      <c r="F133" s="246">
        <f>SUM(H133:L133)</f>
        <v>0</v>
      </c>
      <c r="G133" s="348"/>
      <c r="H133" s="348"/>
      <c r="I133" s="348"/>
      <c r="J133" s="348"/>
      <c r="K133" s="348"/>
      <c r="L133" s="348"/>
      <c r="M133" s="314"/>
      <c r="N133" s="315"/>
      <c r="O133" s="314"/>
      <c r="P133" s="315"/>
      <c r="Q133" s="316"/>
      <c r="R133" s="118"/>
      <c r="S133" s="118"/>
      <c r="T133" s="118"/>
    </row>
    <row r="134" spans="1:20" s="217" customFormat="1" ht="15.75" thickBot="1" x14ac:dyDescent="0.3">
      <c r="A134" s="313" t="s">
        <v>167</v>
      </c>
      <c r="B134" s="256"/>
      <c r="C134" s="256"/>
      <c r="D134" s="256"/>
      <c r="E134" s="352"/>
      <c r="F134" s="350"/>
      <c r="G134" s="350"/>
      <c r="H134" s="350"/>
      <c r="I134" s="350"/>
      <c r="J134" s="350"/>
      <c r="K134" s="350"/>
      <c r="L134" s="350"/>
      <c r="N134" s="118"/>
      <c r="P134" s="118"/>
      <c r="Q134" s="220"/>
      <c r="R134" s="118"/>
      <c r="S134" s="118"/>
      <c r="T134" s="118"/>
    </row>
    <row r="135" spans="1:20" s="338" customFormat="1" ht="15.75" thickBot="1" x14ac:dyDescent="0.3">
      <c r="A135" s="331">
        <f>+A131</f>
        <v>8</v>
      </c>
      <c r="B135" s="332" t="str">
        <f>+B131</f>
        <v>Ime i prezime</v>
      </c>
      <c r="C135" s="334"/>
      <c r="D135" s="334"/>
      <c r="E135" s="353">
        <f>+E131+E133</f>
        <v>0</v>
      </c>
      <c r="F135" s="335">
        <f t="shared" ref="F135" si="46">SUM(H135:L135)</f>
        <v>0</v>
      </c>
      <c r="G135" s="353">
        <f t="shared" ref="G135:L135" si="47">+G131+G133</f>
        <v>0</v>
      </c>
      <c r="H135" s="353">
        <f t="shared" si="47"/>
        <v>0</v>
      </c>
      <c r="I135" s="353">
        <f t="shared" si="47"/>
        <v>0</v>
      </c>
      <c r="J135" s="353">
        <f t="shared" si="47"/>
        <v>0</v>
      </c>
      <c r="K135" s="353">
        <f t="shared" si="47"/>
        <v>0</v>
      </c>
      <c r="L135" s="353">
        <f t="shared" si="47"/>
        <v>0</v>
      </c>
      <c r="M135" s="336" t="str">
        <f>IF(D135="","",IF(D135="Nije ocijenjen","",IF(D135="Ocijenjen",IF(F135&lt;10,"Član 17. stav 7. Kriterija",(K135+(L135/2))/(F135)))))</f>
        <v/>
      </c>
      <c r="N135" s="337" t="str">
        <f>IF(D135="","",IF(D135="Nije ocijenjen","",IF(D135="Ocijenjen",IF(M135="Član 17. stav 7. Kriterija","",IF(M135&gt;0.4,0,IF(M135&gt;0.3,8,IF(M135&gt;0.2,16,IF(M135&gt;0.1,24,IF(M135&lt;=0.1,30,)))))))))</f>
        <v/>
      </c>
      <c r="O135" s="336" t="str">
        <f t="shared" ref="O135" si="48">IF(D135="","",IF(D135="Nije ocijenjen","",IF(D135="Ocijenjen",IF(E135=0,"",((K135+J135+(L135/2))/(E135))))))</f>
        <v/>
      </c>
      <c r="P135" s="337" t="str">
        <f t="shared" ref="P135" si="49">IF(D135="","",IF(D135="Nije ocijenjen","",IF(D135="Ocijenjen",IF(O135&gt;0.2,0,IF(O135&gt;0.15,2,IF(O135&gt;0.1,4,IF(O135&gt;0.06,6,IF(O135&gt;0.03,8,IF(O135&lt;=0.03,10,)))))))))</f>
        <v/>
      </c>
      <c r="Q135" s="321" t="str">
        <f>IF(D135="","",IF(D135="Nije ocijenjen","",IF(D135="Ocijenjen",IF(M135="Član 17. stav 7. Kriterija",P135,N135+P135))))</f>
        <v/>
      </c>
      <c r="R135" s="220"/>
      <c r="S135" s="220"/>
      <c r="T135" s="220"/>
    </row>
    <row r="136" spans="1:20" s="217" customFormat="1" x14ac:dyDescent="0.25">
      <c r="A136" s="256"/>
      <c r="B136" s="256"/>
      <c r="C136" s="256"/>
      <c r="D136" s="256"/>
      <c r="E136" s="352"/>
      <c r="F136" s="350"/>
      <c r="G136" s="350"/>
      <c r="H136" s="350"/>
      <c r="I136" s="350"/>
      <c r="J136" s="350"/>
      <c r="K136" s="350"/>
      <c r="L136" s="350"/>
      <c r="N136" s="118"/>
      <c r="P136" s="118"/>
      <c r="Q136" s="220"/>
      <c r="R136" s="118"/>
      <c r="S136" s="118"/>
      <c r="T136" s="118"/>
    </row>
    <row r="137" spans="1:20" s="217" customFormat="1" x14ac:dyDescent="0.25">
      <c r="A137" s="616" t="s">
        <v>165</v>
      </c>
      <c r="B137" s="617"/>
      <c r="C137" s="618"/>
      <c r="D137" s="323"/>
      <c r="E137" s="324"/>
      <c r="F137" s="324"/>
      <c r="G137" s="359"/>
      <c r="H137" s="359"/>
      <c r="I137" s="359"/>
      <c r="J137" s="359"/>
      <c r="K137" s="359"/>
      <c r="L137" s="324"/>
      <c r="M137" s="326"/>
      <c r="N137" s="326"/>
      <c r="O137" s="326"/>
      <c r="P137" s="325"/>
      <c r="Q137" s="325"/>
      <c r="R137" s="118"/>
      <c r="S137" s="118"/>
      <c r="T137" s="118"/>
    </row>
    <row r="138" spans="1:20" s="217" customFormat="1" x14ac:dyDescent="0.25">
      <c r="A138" s="320">
        <v>9</v>
      </c>
      <c r="B138" s="245" t="s">
        <v>79</v>
      </c>
      <c r="C138" s="245"/>
      <c r="D138" s="245"/>
      <c r="E138" s="348"/>
      <c r="F138" s="246">
        <f t="shared" ref="F138" si="50">SUM(H138:L138)</f>
        <v>0</v>
      </c>
      <c r="G138" s="348"/>
      <c r="H138" s="348"/>
      <c r="I138" s="348"/>
      <c r="J138" s="348"/>
      <c r="K138" s="348"/>
      <c r="L138" s="348"/>
      <c r="M138" s="314"/>
      <c r="N138" s="315"/>
      <c r="O138" s="314"/>
      <c r="P138" s="315"/>
      <c r="Q138" s="316"/>
      <c r="R138" s="118"/>
      <c r="S138" s="118"/>
      <c r="T138" s="118"/>
    </row>
    <row r="139" spans="1:20" s="217" customFormat="1" x14ac:dyDescent="0.25">
      <c r="A139" s="616" t="s">
        <v>166</v>
      </c>
      <c r="B139" s="617"/>
      <c r="C139" s="618"/>
      <c r="D139" s="327"/>
      <c r="E139" s="328"/>
      <c r="F139" s="328"/>
      <c r="G139" s="328"/>
      <c r="H139" s="328"/>
      <c r="I139" s="328"/>
      <c r="J139" s="328"/>
      <c r="K139" s="328"/>
      <c r="L139" s="328"/>
      <c r="M139" s="329"/>
      <c r="N139" s="330"/>
      <c r="O139" s="329"/>
      <c r="P139" s="330"/>
      <c r="Q139" s="339"/>
      <c r="R139" s="118"/>
      <c r="S139" s="118"/>
      <c r="T139" s="118"/>
    </row>
    <row r="140" spans="1:20" s="217" customFormat="1" x14ac:dyDescent="0.25">
      <c r="A140" s="317">
        <f>+A138</f>
        <v>9</v>
      </c>
      <c r="B140" s="318" t="str">
        <f>+B138</f>
        <v>Ime i prezime</v>
      </c>
      <c r="C140" s="245"/>
      <c r="D140" s="245"/>
      <c r="E140" s="348"/>
      <c r="F140" s="246">
        <f t="shared" ref="F140" si="51">SUM(H140:L140)</f>
        <v>0</v>
      </c>
      <c r="G140" s="348"/>
      <c r="H140" s="348"/>
      <c r="I140" s="348"/>
      <c r="J140" s="348"/>
      <c r="K140" s="348"/>
      <c r="L140" s="348"/>
      <c r="M140" s="314"/>
      <c r="N140" s="315"/>
      <c r="O140" s="314"/>
      <c r="P140" s="315"/>
      <c r="Q140" s="316"/>
      <c r="R140" s="118"/>
      <c r="S140" s="118"/>
      <c r="T140" s="118"/>
    </row>
    <row r="141" spans="1:20" s="217" customFormat="1" ht="15.75" thickBot="1" x14ac:dyDescent="0.3">
      <c r="A141" s="313" t="s">
        <v>167</v>
      </c>
      <c r="B141" s="256"/>
      <c r="C141" s="256"/>
      <c r="D141" s="256"/>
      <c r="E141" s="352"/>
      <c r="F141" s="350"/>
      <c r="G141" s="350"/>
      <c r="H141" s="350"/>
      <c r="I141" s="350"/>
      <c r="J141" s="350"/>
      <c r="K141" s="350"/>
      <c r="L141" s="350"/>
      <c r="N141" s="118"/>
      <c r="P141" s="118"/>
      <c r="Q141" s="220"/>
      <c r="R141" s="118"/>
      <c r="S141" s="118"/>
      <c r="T141" s="118"/>
    </row>
    <row r="142" spans="1:20" s="338" customFormat="1" ht="15.75" thickBot="1" x14ac:dyDescent="0.3">
      <c r="A142" s="331">
        <f>+A138</f>
        <v>9</v>
      </c>
      <c r="B142" s="332" t="str">
        <f>+B138</f>
        <v>Ime i prezime</v>
      </c>
      <c r="C142" s="334"/>
      <c r="D142" s="334"/>
      <c r="E142" s="353">
        <f>+E138+E140</f>
        <v>0</v>
      </c>
      <c r="F142" s="335">
        <f t="shared" ref="F142" si="52">SUM(H142:L142)</f>
        <v>0</v>
      </c>
      <c r="G142" s="353">
        <f t="shared" ref="G142:L142" si="53">+G138+G140</f>
        <v>0</v>
      </c>
      <c r="H142" s="353">
        <f t="shared" si="53"/>
        <v>0</v>
      </c>
      <c r="I142" s="353">
        <f t="shared" si="53"/>
        <v>0</v>
      </c>
      <c r="J142" s="353">
        <f t="shared" si="53"/>
        <v>0</v>
      </c>
      <c r="K142" s="353">
        <f t="shared" si="53"/>
        <v>0</v>
      </c>
      <c r="L142" s="353">
        <f t="shared" si="53"/>
        <v>0</v>
      </c>
      <c r="M142" s="336" t="str">
        <f>IF(D142="","",IF(D142="Nije ocijenjen","",IF(D142="Ocijenjen",IF(F142&lt;10,"Član 17. stav 7. Kriterija",(K142+(L142/2))/(F142)))))</f>
        <v/>
      </c>
      <c r="N142" s="337" t="str">
        <f>IF(D142="","",IF(D142="Nije ocijenjen","",IF(D142="Ocijenjen",IF(M142="Član 17. stav 7. Kriterija","",IF(M142&gt;0.4,0,IF(M142&gt;0.3,8,IF(M142&gt;0.2,16,IF(M142&gt;0.1,24,IF(M142&lt;=0.1,30,)))))))))</f>
        <v/>
      </c>
      <c r="O142" s="336" t="str">
        <f t="shared" ref="O142" si="54">IF(D142="","",IF(D142="Nije ocijenjen","",IF(D142="Ocijenjen",IF(E142=0,"",((K142+J142+(L142/2))/(E142))))))</f>
        <v/>
      </c>
      <c r="P142" s="337" t="str">
        <f t="shared" ref="P142" si="55">IF(D142="","",IF(D142="Nije ocijenjen","",IF(D142="Ocijenjen",IF(O142&gt;0.2,0,IF(O142&gt;0.15,2,IF(O142&gt;0.1,4,IF(O142&gt;0.06,6,IF(O142&gt;0.03,8,IF(O142&lt;=0.03,10,)))))))))</f>
        <v/>
      </c>
      <c r="Q142" s="321" t="str">
        <f>IF(D142="","",IF(D142="Nije ocijenjen","",IF(D142="Ocijenjen",IF(M142="Član 17. stav 7. Kriterija",P142,N142+P142))))</f>
        <v/>
      </c>
      <c r="R142" s="220"/>
      <c r="S142" s="220"/>
      <c r="T142" s="220"/>
    </row>
    <row r="143" spans="1:20" s="217" customFormat="1" x14ac:dyDescent="0.25">
      <c r="A143" s="256"/>
      <c r="B143" s="256"/>
      <c r="C143" s="256"/>
      <c r="D143" s="256"/>
      <c r="E143" s="352"/>
      <c r="F143" s="350"/>
      <c r="G143" s="350"/>
      <c r="H143" s="350"/>
      <c r="I143" s="350"/>
      <c r="J143" s="350"/>
      <c r="K143" s="350"/>
      <c r="L143" s="350"/>
      <c r="N143" s="118"/>
      <c r="P143" s="118"/>
      <c r="Q143" s="220"/>
      <c r="R143" s="118"/>
      <c r="S143" s="118"/>
      <c r="T143" s="118"/>
    </row>
    <row r="144" spans="1:20" s="217" customFormat="1" x14ac:dyDescent="0.25">
      <c r="A144" s="616" t="s">
        <v>165</v>
      </c>
      <c r="B144" s="617"/>
      <c r="C144" s="618"/>
      <c r="D144" s="323"/>
      <c r="E144" s="324"/>
      <c r="F144" s="324"/>
      <c r="G144" s="359"/>
      <c r="H144" s="359"/>
      <c r="I144" s="359"/>
      <c r="J144" s="359"/>
      <c r="K144" s="359"/>
      <c r="L144" s="324"/>
      <c r="M144" s="326"/>
      <c r="N144" s="326"/>
      <c r="O144" s="326"/>
      <c r="P144" s="325"/>
      <c r="Q144" s="325"/>
      <c r="R144" s="118"/>
      <c r="S144" s="118"/>
      <c r="T144" s="118"/>
    </row>
    <row r="145" spans="1:20" s="217" customFormat="1" x14ac:dyDescent="0.25">
      <c r="A145" s="320">
        <v>10</v>
      </c>
      <c r="B145" s="245" t="s">
        <v>79</v>
      </c>
      <c r="C145" s="245"/>
      <c r="D145" s="245"/>
      <c r="E145" s="348"/>
      <c r="F145" s="246">
        <f t="shared" ref="F145" si="56">SUM(H145:L145)</f>
        <v>0</v>
      </c>
      <c r="G145" s="348"/>
      <c r="H145" s="348"/>
      <c r="I145" s="348"/>
      <c r="J145" s="348"/>
      <c r="K145" s="348"/>
      <c r="L145" s="348"/>
      <c r="M145" s="314"/>
      <c r="N145" s="315"/>
      <c r="O145" s="314"/>
      <c r="P145" s="315"/>
      <c r="Q145" s="316"/>
      <c r="R145" s="118"/>
      <c r="S145" s="118"/>
      <c r="T145" s="118"/>
    </row>
    <row r="146" spans="1:20" s="217" customFormat="1" x14ac:dyDescent="0.25">
      <c r="A146" s="616" t="s">
        <v>166</v>
      </c>
      <c r="B146" s="617"/>
      <c r="C146" s="618"/>
      <c r="D146" s="327"/>
      <c r="E146" s="328"/>
      <c r="F146" s="328"/>
      <c r="G146" s="328"/>
      <c r="H146" s="328"/>
      <c r="I146" s="328"/>
      <c r="J146" s="328"/>
      <c r="K146" s="328"/>
      <c r="L146" s="328"/>
      <c r="M146" s="329"/>
      <c r="N146" s="330"/>
      <c r="O146" s="329"/>
      <c r="P146" s="330"/>
      <c r="Q146" s="339"/>
      <c r="R146" s="118"/>
      <c r="S146" s="118"/>
      <c r="T146" s="118"/>
    </row>
    <row r="147" spans="1:20" s="217" customFormat="1" x14ac:dyDescent="0.25">
      <c r="A147" s="317">
        <f>+A145</f>
        <v>10</v>
      </c>
      <c r="B147" s="318" t="str">
        <f>+B145</f>
        <v>Ime i prezime</v>
      </c>
      <c r="C147" s="245"/>
      <c r="D147" s="245"/>
      <c r="E147" s="348"/>
      <c r="F147" s="246">
        <f t="shared" ref="F147" si="57">SUM(H147:L147)</f>
        <v>0</v>
      </c>
      <c r="G147" s="348"/>
      <c r="H147" s="348"/>
      <c r="I147" s="348"/>
      <c r="J147" s="348"/>
      <c r="K147" s="348"/>
      <c r="L147" s="348"/>
      <c r="M147" s="314"/>
      <c r="N147" s="315"/>
      <c r="O147" s="314"/>
      <c r="P147" s="315"/>
      <c r="Q147" s="316"/>
      <c r="R147" s="118"/>
      <c r="S147" s="118"/>
      <c r="T147" s="118"/>
    </row>
    <row r="148" spans="1:20" s="217" customFormat="1" ht="15.75" thickBot="1" x14ac:dyDescent="0.3">
      <c r="A148" s="313" t="s">
        <v>167</v>
      </c>
      <c r="B148" s="256"/>
      <c r="C148" s="256"/>
      <c r="D148" s="256"/>
      <c r="E148" s="352"/>
      <c r="F148" s="350"/>
      <c r="G148" s="350"/>
      <c r="H148" s="350"/>
      <c r="I148" s="350"/>
      <c r="J148" s="350"/>
      <c r="K148" s="350"/>
      <c r="L148" s="350"/>
      <c r="N148" s="118"/>
      <c r="P148" s="118"/>
      <c r="Q148" s="220"/>
      <c r="R148" s="118"/>
      <c r="S148" s="118"/>
      <c r="T148" s="118"/>
    </row>
    <row r="149" spans="1:20" s="338" customFormat="1" ht="15.75" thickBot="1" x14ac:dyDescent="0.3">
      <c r="A149" s="331">
        <f>+A145</f>
        <v>10</v>
      </c>
      <c r="B149" s="332" t="str">
        <f>+B145</f>
        <v>Ime i prezime</v>
      </c>
      <c r="C149" s="334"/>
      <c r="D149" s="334"/>
      <c r="E149" s="353">
        <f>+E145+E147</f>
        <v>0</v>
      </c>
      <c r="F149" s="335">
        <f t="shared" ref="F149" si="58">SUM(H149:L149)</f>
        <v>0</v>
      </c>
      <c r="G149" s="353">
        <f t="shared" ref="G149:L149" si="59">+G145+G147</f>
        <v>0</v>
      </c>
      <c r="H149" s="353">
        <f t="shared" si="59"/>
        <v>0</v>
      </c>
      <c r="I149" s="353">
        <f t="shared" si="59"/>
        <v>0</v>
      </c>
      <c r="J149" s="353">
        <f t="shared" si="59"/>
        <v>0</v>
      </c>
      <c r="K149" s="353">
        <f t="shared" si="59"/>
        <v>0</v>
      </c>
      <c r="L149" s="353">
        <f t="shared" si="59"/>
        <v>0</v>
      </c>
      <c r="M149" s="336" t="str">
        <f>IF(D149="","",IF(D149="Nije ocijenjen","",IF(D149="Ocijenjen",IF(F149&lt;10,"Član 17. stav 7. Kriterija",(K149+(L149/2))/(F149)))))</f>
        <v/>
      </c>
      <c r="N149" s="337" t="str">
        <f>IF(D149="","",IF(D149="Nije ocijenjen","",IF(D149="Ocijenjen",IF(M149="Član 17. stav 7. Kriterija","",IF(M149&gt;0.4,0,IF(M149&gt;0.3,8,IF(M149&gt;0.2,16,IF(M149&gt;0.1,24,IF(M149&lt;=0.1,30,)))))))))</f>
        <v/>
      </c>
      <c r="O149" s="336" t="str">
        <f t="shared" ref="O149" si="60">IF(D149="","",IF(D149="Nije ocijenjen","",IF(D149="Ocijenjen",IF(E149=0,"",((K149+J149+(L149/2))/(E149))))))</f>
        <v/>
      </c>
      <c r="P149" s="337" t="str">
        <f t="shared" ref="P149" si="61">IF(D149="","",IF(D149="Nije ocijenjen","",IF(D149="Ocijenjen",IF(O149&gt;0.2,0,IF(O149&gt;0.15,2,IF(O149&gt;0.1,4,IF(O149&gt;0.06,6,IF(O149&gt;0.03,8,IF(O149&lt;=0.03,10,)))))))))</f>
        <v/>
      </c>
      <c r="Q149" s="321" t="str">
        <f>IF(D149="","",IF(D149="Nije ocijenjen","",IF(D149="Ocijenjen",IF(M149="Član 17. stav 7. Kriterija",P149,N149+P149))))</f>
        <v/>
      </c>
      <c r="R149" s="220"/>
      <c r="S149" s="220"/>
      <c r="T149" s="220"/>
    </row>
    <row r="150" spans="1:20" s="217" customFormat="1" x14ac:dyDescent="0.25">
      <c r="A150" s="256"/>
      <c r="B150" s="256"/>
      <c r="C150" s="256"/>
      <c r="D150" s="256"/>
      <c r="E150" s="352"/>
      <c r="F150" s="350"/>
      <c r="G150" s="350"/>
      <c r="H150" s="350"/>
      <c r="I150" s="350"/>
      <c r="J150" s="350"/>
      <c r="K150" s="350"/>
      <c r="L150" s="350"/>
      <c r="N150" s="118"/>
      <c r="P150" s="118"/>
      <c r="Q150" s="220"/>
      <c r="R150" s="118"/>
      <c r="S150" s="118"/>
      <c r="T150" s="118"/>
    </row>
    <row r="151" spans="1:20" s="217" customFormat="1" x14ac:dyDescent="0.25">
      <c r="A151" s="616" t="s">
        <v>165</v>
      </c>
      <c r="B151" s="617"/>
      <c r="C151" s="618"/>
      <c r="D151" s="323"/>
      <c r="E151" s="324"/>
      <c r="F151" s="324"/>
      <c r="G151" s="359"/>
      <c r="H151" s="359"/>
      <c r="I151" s="359"/>
      <c r="J151" s="359"/>
      <c r="K151" s="359"/>
      <c r="L151" s="324"/>
      <c r="M151" s="326"/>
      <c r="N151" s="326"/>
      <c r="O151" s="326"/>
      <c r="P151" s="325"/>
      <c r="Q151" s="325"/>
      <c r="R151" s="118"/>
      <c r="S151" s="118"/>
      <c r="T151" s="118"/>
    </row>
    <row r="152" spans="1:20" s="217" customFormat="1" x14ac:dyDescent="0.25">
      <c r="A152" s="320">
        <v>11</v>
      </c>
      <c r="B152" s="245" t="s">
        <v>79</v>
      </c>
      <c r="C152" s="245"/>
      <c r="D152" s="245"/>
      <c r="E152" s="348"/>
      <c r="F152" s="246">
        <f t="shared" ref="F152" si="62">SUM(H152:L152)</f>
        <v>0</v>
      </c>
      <c r="G152" s="348"/>
      <c r="H152" s="348"/>
      <c r="I152" s="348"/>
      <c r="J152" s="348"/>
      <c r="K152" s="348"/>
      <c r="L152" s="348"/>
      <c r="M152" s="314"/>
      <c r="N152" s="315"/>
      <c r="O152" s="314"/>
      <c r="P152" s="315"/>
      <c r="Q152" s="316"/>
      <c r="R152" s="118"/>
      <c r="S152" s="118"/>
      <c r="T152" s="118"/>
    </row>
    <row r="153" spans="1:20" s="217" customFormat="1" x14ac:dyDescent="0.25">
      <c r="A153" s="616" t="s">
        <v>166</v>
      </c>
      <c r="B153" s="617"/>
      <c r="C153" s="618"/>
      <c r="D153" s="327"/>
      <c r="E153" s="328"/>
      <c r="F153" s="328"/>
      <c r="G153" s="328"/>
      <c r="H153" s="328"/>
      <c r="I153" s="328"/>
      <c r="J153" s="328"/>
      <c r="K153" s="328"/>
      <c r="L153" s="328"/>
      <c r="M153" s="329"/>
      <c r="N153" s="330"/>
      <c r="O153" s="329"/>
      <c r="P153" s="330"/>
      <c r="Q153" s="339"/>
      <c r="R153" s="118"/>
      <c r="S153" s="118"/>
      <c r="T153" s="118"/>
    </row>
    <row r="154" spans="1:20" s="217" customFormat="1" x14ac:dyDescent="0.25">
      <c r="A154" s="317">
        <f>+A152</f>
        <v>11</v>
      </c>
      <c r="B154" s="318" t="str">
        <f>+B152</f>
        <v>Ime i prezime</v>
      </c>
      <c r="C154" s="245"/>
      <c r="D154" s="245"/>
      <c r="E154" s="348"/>
      <c r="F154" s="246">
        <f t="shared" ref="F154" si="63">SUM(H154:L154)</f>
        <v>0</v>
      </c>
      <c r="G154" s="348"/>
      <c r="H154" s="348"/>
      <c r="I154" s="348"/>
      <c r="J154" s="348"/>
      <c r="K154" s="348"/>
      <c r="L154" s="348"/>
      <c r="M154" s="314"/>
      <c r="N154" s="315"/>
      <c r="O154" s="314"/>
      <c r="P154" s="315"/>
      <c r="Q154" s="316"/>
      <c r="R154" s="118"/>
      <c r="S154" s="118"/>
      <c r="T154" s="118"/>
    </row>
    <row r="155" spans="1:20" s="217" customFormat="1" ht="15.75" thickBot="1" x14ac:dyDescent="0.3">
      <c r="A155" s="313" t="s">
        <v>167</v>
      </c>
      <c r="B155" s="256"/>
      <c r="C155" s="256"/>
      <c r="D155" s="256"/>
      <c r="E155" s="352"/>
      <c r="F155" s="350"/>
      <c r="G155" s="350"/>
      <c r="H155" s="350"/>
      <c r="I155" s="350"/>
      <c r="J155" s="350"/>
      <c r="K155" s="350"/>
      <c r="L155" s="350"/>
      <c r="N155" s="118"/>
      <c r="P155" s="118"/>
      <c r="Q155" s="220"/>
      <c r="R155" s="118"/>
      <c r="S155" s="118"/>
      <c r="T155" s="118"/>
    </row>
    <row r="156" spans="1:20" s="338" customFormat="1" ht="15.75" thickBot="1" x14ac:dyDescent="0.3">
      <c r="A156" s="331">
        <f>+A152</f>
        <v>11</v>
      </c>
      <c r="B156" s="332" t="str">
        <f>+B152</f>
        <v>Ime i prezime</v>
      </c>
      <c r="C156" s="334"/>
      <c r="D156" s="334"/>
      <c r="E156" s="353">
        <f>+E152+E154</f>
        <v>0</v>
      </c>
      <c r="F156" s="335">
        <f t="shared" ref="F156" si="64">SUM(H156:L156)</f>
        <v>0</v>
      </c>
      <c r="G156" s="353">
        <f t="shared" ref="G156:L156" si="65">+G152+G154</f>
        <v>0</v>
      </c>
      <c r="H156" s="353">
        <f t="shared" si="65"/>
        <v>0</v>
      </c>
      <c r="I156" s="353">
        <f t="shared" si="65"/>
        <v>0</v>
      </c>
      <c r="J156" s="353">
        <f t="shared" si="65"/>
        <v>0</v>
      </c>
      <c r="K156" s="353">
        <f t="shared" si="65"/>
        <v>0</v>
      </c>
      <c r="L156" s="353">
        <f t="shared" si="65"/>
        <v>0</v>
      </c>
      <c r="M156" s="336" t="str">
        <f>IF(D156="","",IF(D156="Nije ocijenjen","",IF(D156="Ocijenjen",IF(F156&lt;10,"Član 17. stav 7. Kriterija",(K156+(L156/2))/(F156)))))</f>
        <v/>
      </c>
      <c r="N156" s="337" t="str">
        <f>IF(D156="","",IF(D156="Nije ocijenjen","",IF(D156="Ocijenjen",IF(M156="Član 17. stav 7. Kriterija","",IF(M156&gt;0.4,0,IF(M156&gt;0.3,8,IF(M156&gt;0.2,16,IF(M156&gt;0.1,24,IF(M156&lt;=0.1,30,)))))))))</f>
        <v/>
      </c>
      <c r="O156" s="336" t="str">
        <f t="shared" ref="O156" si="66">IF(D156="","",IF(D156="Nije ocijenjen","",IF(D156="Ocijenjen",IF(E156=0,"",((K156+J156+(L156/2))/(E156))))))</f>
        <v/>
      </c>
      <c r="P156" s="337" t="str">
        <f t="shared" ref="P156" si="67">IF(D156="","",IF(D156="Nije ocijenjen","",IF(D156="Ocijenjen",IF(O156&gt;0.2,0,IF(O156&gt;0.15,2,IF(O156&gt;0.1,4,IF(O156&gt;0.06,6,IF(O156&gt;0.03,8,IF(O156&lt;=0.03,10,)))))))))</f>
        <v/>
      </c>
      <c r="Q156" s="321" t="str">
        <f>IF(D156="","",IF(D156="Nije ocijenjen","",IF(D156="Ocijenjen",IF(M156="Član 17. stav 7. Kriterija",P156,N156+P156))))</f>
        <v/>
      </c>
      <c r="R156" s="220"/>
      <c r="S156" s="220"/>
      <c r="T156" s="220"/>
    </row>
    <row r="157" spans="1:20" s="217" customFormat="1" x14ac:dyDescent="0.25">
      <c r="A157" s="256"/>
      <c r="B157" s="256"/>
      <c r="C157" s="256"/>
      <c r="D157" s="256"/>
      <c r="E157" s="352"/>
      <c r="F157" s="350"/>
      <c r="G157" s="350"/>
      <c r="H157" s="350"/>
      <c r="I157" s="350"/>
      <c r="J157" s="350"/>
      <c r="K157" s="350"/>
      <c r="L157" s="350"/>
      <c r="N157" s="118"/>
      <c r="P157" s="118"/>
      <c r="Q157" s="220"/>
      <c r="R157" s="118"/>
      <c r="S157" s="118"/>
      <c r="T157" s="118"/>
    </row>
    <row r="158" spans="1:20" s="217" customFormat="1" x14ac:dyDescent="0.25">
      <c r="A158" s="616" t="s">
        <v>165</v>
      </c>
      <c r="B158" s="617"/>
      <c r="C158" s="618"/>
      <c r="D158" s="323"/>
      <c r="E158" s="324"/>
      <c r="F158" s="324"/>
      <c r="G158" s="359"/>
      <c r="H158" s="359"/>
      <c r="I158" s="359"/>
      <c r="J158" s="359"/>
      <c r="K158" s="359"/>
      <c r="L158" s="324"/>
      <c r="M158" s="326"/>
      <c r="N158" s="326"/>
      <c r="O158" s="326"/>
      <c r="P158" s="325"/>
      <c r="Q158" s="325"/>
      <c r="R158" s="118"/>
      <c r="S158" s="118"/>
      <c r="T158" s="118"/>
    </row>
    <row r="159" spans="1:20" s="217" customFormat="1" x14ac:dyDescent="0.25">
      <c r="A159" s="320">
        <v>12</v>
      </c>
      <c r="B159" s="245" t="s">
        <v>79</v>
      </c>
      <c r="C159" s="245"/>
      <c r="D159" s="245"/>
      <c r="E159" s="348"/>
      <c r="F159" s="246">
        <f t="shared" ref="F159" si="68">SUM(H159:L159)</f>
        <v>0</v>
      </c>
      <c r="G159" s="348"/>
      <c r="H159" s="348"/>
      <c r="I159" s="348"/>
      <c r="J159" s="348"/>
      <c r="K159" s="348"/>
      <c r="L159" s="348"/>
      <c r="M159" s="314"/>
      <c r="N159" s="315"/>
      <c r="O159" s="314"/>
      <c r="P159" s="315"/>
      <c r="Q159" s="316"/>
      <c r="R159" s="118"/>
      <c r="S159" s="118"/>
      <c r="T159" s="118"/>
    </row>
    <row r="160" spans="1:20" s="217" customFormat="1" x14ac:dyDescent="0.25">
      <c r="A160" s="616" t="s">
        <v>166</v>
      </c>
      <c r="B160" s="617"/>
      <c r="C160" s="618"/>
      <c r="D160" s="327"/>
      <c r="E160" s="328"/>
      <c r="F160" s="328"/>
      <c r="G160" s="328"/>
      <c r="H160" s="328"/>
      <c r="I160" s="328"/>
      <c r="J160" s="328"/>
      <c r="K160" s="328"/>
      <c r="L160" s="328"/>
      <c r="M160" s="329"/>
      <c r="N160" s="330"/>
      <c r="O160" s="329"/>
      <c r="P160" s="330"/>
      <c r="Q160" s="339"/>
      <c r="R160" s="118"/>
      <c r="S160" s="118"/>
      <c r="T160" s="118"/>
    </row>
    <row r="161" spans="1:20" s="217" customFormat="1" x14ac:dyDescent="0.25">
      <c r="A161" s="317">
        <f>+A159</f>
        <v>12</v>
      </c>
      <c r="B161" s="318" t="str">
        <f>+B159</f>
        <v>Ime i prezime</v>
      </c>
      <c r="C161" s="245"/>
      <c r="D161" s="245"/>
      <c r="E161" s="348"/>
      <c r="F161" s="246">
        <f t="shared" ref="F161" si="69">SUM(H161:L161)</f>
        <v>0</v>
      </c>
      <c r="G161" s="348"/>
      <c r="H161" s="348"/>
      <c r="I161" s="348"/>
      <c r="J161" s="348"/>
      <c r="K161" s="348"/>
      <c r="L161" s="348"/>
      <c r="M161" s="314"/>
      <c r="N161" s="315"/>
      <c r="O161" s="314"/>
      <c r="P161" s="315"/>
      <c r="Q161" s="316"/>
      <c r="R161" s="118"/>
      <c r="S161" s="118"/>
      <c r="T161" s="118"/>
    </row>
    <row r="162" spans="1:20" s="217" customFormat="1" ht="15.75" thickBot="1" x14ac:dyDescent="0.3">
      <c r="A162" s="313" t="s">
        <v>167</v>
      </c>
      <c r="B162" s="256"/>
      <c r="C162" s="256"/>
      <c r="D162" s="256"/>
      <c r="E162" s="352"/>
      <c r="F162" s="350"/>
      <c r="G162" s="350"/>
      <c r="H162" s="350"/>
      <c r="I162" s="350"/>
      <c r="J162" s="350"/>
      <c r="K162" s="350"/>
      <c r="L162" s="350"/>
      <c r="N162" s="118"/>
      <c r="P162" s="118"/>
      <c r="Q162" s="220"/>
      <c r="R162" s="118"/>
      <c r="S162" s="118"/>
      <c r="T162" s="118"/>
    </row>
    <row r="163" spans="1:20" s="338" customFormat="1" ht="15.75" thickBot="1" x14ac:dyDescent="0.3">
      <c r="A163" s="331">
        <f>+A159</f>
        <v>12</v>
      </c>
      <c r="B163" s="332" t="str">
        <f>+B159</f>
        <v>Ime i prezime</v>
      </c>
      <c r="C163" s="334"/>
      <c r="D163" s="334"/>
      <c r="E163" s="353">
        <f>+E159+E161</f>
        <v>0</v>
      </c>
      <c r="F163" s="335">
        <f t="shared" ref="F163" si="70">SUM(H163:L163)</f>
        <v>0</v>
      </c>
      <c r="G163" s="353">
        <f t="shared" ref="G163:L163" si="71">+G159+G161</f>
        <v>0</v>
      </c>
      <c r="H163" s="353">
        <f t="shared" si="71"/>
        <v>0</v>
      </c>
      <c r="I163" s="353">
        <f t="shared" si="71"/>
        <v>0</v>
      </c>
      <c r="J163" s="353">
        <f t="shared" si="71"/>
        <v>0</v>
      </c>
      <c r="K163" s="353">
        <f t="shared" si="71"/>
        <v>0</v>
      </c>
      <c r="L163" s="353">
        <f t="shared" si="71"/>
        <v>0</v>
      </c>
      <c r="M163" s="336" t="str">
        <f>IF(D163="","",IF(D163="Nije ocijenjen","",IF(D163="Ocijenjen",IF(F163&lt;10,"Član 17. stav 7. Kriterija",(K163+(L163/2))/(F163)))))</f>
        <v/>
      </c>
      <c r="N163" s="337" t="str">
        <f>IF(D163="","",IF(D163="Nije ocijenjen","",IF(D163="Ocijenjen",IF(M163="Član 17. stav 7. Kriterija","",IF(M163&gt;0.4,0,IF(M163&gt;0.3,8,IF(M163&gt;0.2,16,IF(M163&gt;0.1,24,IF(M163&lt;=0.1,30,)))))))))</f>
        <v/>
      </c>
      <c r="O163" s="336" t="str">
        <f t="shared" ref="O163" si="72">IF(D163="","",IF(D163="Nije ocijenjen","",IF(D163="Ocijenjen",IF(E163=0,"",((K163+J163+(L163/2))/(E163))))))</f>
        <v/>
      </c>
      <c r="P163" s="337" t="str">
        <f t="shared" ref="P163" si="73">IF(D163="","",IF(D163="Nije ocijenjen","",IF(D163="Ocijenjen",IF(O163&gt;0.2,0,IF(O163&gt;0.15,2,IF(O163&gt;0.1,4,IF(O163&gt;0.06,6,IF(O163&gt;0.03,8,IF(O163&lt;=0.03,10,)))))))))</f>
        <v/>
      </c>
      <c r="Q163" s="321" t="str">
        <f>IF(D163="","",IF(D163="Nije ocijenjen","",IF(D163="Ocijenjen",IF(M163="Član 17. stav 7. Kriterija",P163,N163+P163))))</f>
        <v/>
      </c>
      <c r="R163" s="220"/>
      <c r="S163" s="220"/>
      <c r="T163" s="220"/>
    </row>
    <row r="164" spans="1:20" s="217" customFormat="1" x14ac:dyDescent="0.25">
      <c r="A164" s="256"/>
      <c r="B164" s="256"/>
      <c r="C164" s="256"/>
      <c r="D164" s="256"/>
      <c r="E164" s="352"/>
      <c r="F164" s="350"/>
      <c r="G164" s="350"/>
      <c r="H164" s="350"/>
      <c r="I164" s="350"/>
      <c r="J164" s="350"/>
      <c r="K164" s="350"/>
      <c r="L164" s="350"/>
      <c r="N164" s="118"/>
      <c r="P164" s="118"/>
      <c r="Q164" s="220"/>
      <c r="R164" s="118"/>
      <c r="S164" s="118"/>
      <c r="T164" s="118"/>
    </row>
    <row r="165" spans="1:20" s="217" customFormat="1" x14ac:dyDescent="0.25">
      <c r="A165" s="616" t="s">
        <v>165</v>
      </c>
      <c r="B165" s="617"/>
      <c r="C165" s="618"/>
      <c r="D165" s="323"/>
      <c r="E165" s="324"/>
      <c r="F165" s="324"/>
      <c r="G165" s="359"/>
      <c r="H165" s="359"/>
      <c r="I165" s="359"/>
      <c r="J165" s="359"/>
      <c r="K165" s="359"/>
      <c r="L165" s="324"/>
      <c r="M165" s="326"/>
      <c r="N165" s="326"/>
      <c r="O165" s="326"/>
      <c r="P165" s="325"/>
      <c r="Q165" s="325"/>
      <c r="R165" s="118"/>
      <c r="S165" s="118"/>
      <c r="T165" s="118"/>
    </row>
    <row r="166" spans="1:20" s="217" customFormat="1" x14ac:dyDescent="0.25">
      <c r="A166" s="320">
        <v>13</v>
      </c>
      <c r="B166" s="245" t="s">
        <v>79</v>
      </c>
      <c r="C166" s="245"/>
      <c r="D166" s="245"/>
      <c r="E166" s="348"/>
      <c r="F166" s="246">
        <f t="shared" ref="F166" si="74">SUM(H166:L166)</f>
        <v>0</v>
      </c>
      <c r="G166" s="348"/>
      <c r="H166" s="348"/>
      <c r="I166" s="348"/>
      <c r="J166" s="348"/>
      <c r="K166" s="348"/>
      <c r="L166" s="348"/>
      <c r="M166" s="314"/>
      <c r="N166" s="315"/>
      <c r="O166" s="314"/>
      <c r="P166" s="315"/>
      <c r="Q166" s="316"/>
      <c r="R166" s="118"/>
      <c r="S166" s="118"/>
      <c r="T166" s="118"/>
    </row>
    <row r="167" spans="1:20" s="217" customFormat="1" x14ac:dyDescent="0.25">
      <c r="A167" s="616" t="s">
        <v>166</v>
      </c>
      <c r="B167" s="617"/>
      <c r="C167" s="618"/>
      <c r="D167" s="327"/>
      <c r="E167" s="328"/>
      <c r="F167" s="328"/>
      <c r="G167" s="328"/>
      <c r="H167" s="328"/>
      <c r="I167" s="328"/>
      <c r="J167" s="328"/>
      <c r="K167" s="328"/>
      <c r="L167" s="328"/>
      <c r="M167" s="329"/>
      <c r="N167" s="330"/>
      <c r="O167" s="329"/>
      <c r="P167" s="330"/>
      <c r="Q167" s="339"/>
      <c r="R167" s="118"/>
      <c r="S167" s="118"/>
      <c r="T167" s="118"/>
    </row>
    <row r="168" spans="1:20" s="217" customFormat="1" x14ac:dyDescent="0.25">
      <c r="A168" s="317">
        <f>+A166</f>
        <v>13</v>
      </c>
      <c r="B168" s="318" t="str">
        <f>+B166</f>
        <v>Ime i prezime</v>
      </c>
      <c r="C168" s="245"/>
      <c r="D168" s="245"/>
      <c r="E168" s="348"/>
      <c r="F168" s="246">
        <f t="shared" ref="F168" si="75">SUM(H168:L168)</f>
        <v>0</v>
      </c>
      <c r="G168" s="348"/>
      <c r="H168" s="348"/>
      <c r="I168" s="348"/>
      <c r="J168" s="348"/>
      <c r="K168" s="348"/>
      <c r="L168" s="348"/>
      <c r="M168" s="314"/>
      <c r="N168" s="315"/>
      <c r="O168" s="314"/>
      <c r="P168" s="315"/>
      <c r="Q168" s="316"/>
      <c r="R168" s="118"/>
      <c r="S168" s="118"/>
      <c r="T168" s="118"/>
    </row>
    <row r="169" spans="1:20" s="217" customFormat="1" ht="15.75" thickBot="1" x14ac:dyDescent="0.3">
      <c r="A169" s="313" t="s">
        <v>167</v>
      </c>
      <c r="B169" s="256"/>
      <c r="C169" s="256"/>
      <c r="D169" s="256"/>
      <c r="E169" s="352"/>
      <c r="F169" s="350"/>
      <c r="G169" s="350"/>
      <c r="H169" s="350"/>
      <c r="I169" s="350"/>
      <c r="J169" s="350"/>
      <c r="K169" s="350"/>
      <c r="L169" s="350"/>
      <c r="N169" s="118"/>
      <c r="P169" s="118"/>
      <c r="Q169" s="220"/>
      <c r="R169" s="118"/>
      <c r="S169" s="118"/>
      <c r="T169" s="118"/>
    </row>
    <row r="170" spans="1:20" s="338" customFormat="1" ht="15.75" thickBot="1" x14ac:dyDescent="0.3">
      <c r="A170" s="331">
        <f>+A166</f>
        <v>13</v>
      </c>
      <c r="B170" s="332" t="str">
        <f>+B166</f>
        <v>Ime i prezime</v>
      </c>
      <c r="C170" s="334"/>
      <c r="D170" s="334"/>
      <c r="E170" s="353">
        <f>+E166+E168</f>
        <v>0</v>
      </c>
      <c r="F170" s="335">
        <f t="shared" ref="F170" si="76">SUM(H170:L170)</f>
        <v>0</v>
      </c>
      <c r="G170" s="353">
        <f t="shared" ref="G170:L170" si="77">+G166+G168</f>
        <v>0</v>
      </c>
      <c r="H170" s="353">
        <f t="shared" si="77"/>
        <v>0</v>
      </c>
      <c r="I170" s="353">
        <f t="shared" si="77"/>
        <v>0</v>
      </c>
      <c r="J170" s="353">
        <f t="shared" si="77"/>
        <v>0</v>
      </c>
      <c r="K170" s="353">
        <f t="shared" si="77"/>
        <v>0</v>
      </c>
      <c r="L170" s="353">
        <f t="shared" si="77"/>
        <v>0</v>
      </c>
      <c r="M170" s="336" t="str">
        <f>IF(D170="","",IF(D170="Nije ocijenjen","",IF(D170="Ocijenjen",IF(F170&lt;10,"Član 17. stav 7. Kriterija",(K170+(L170/2))/(F170)))))</f>
        <v/>
      </c>
      <c r="N170" s="337" t="str">
        <f>IF(D170="","",IF(D170="Nije ocijenjen","",IF(D170="Ocijenjen",IF(M170="Član 17. stav 7. Kriterija","",IF(M170&gt;0.4,0,IF(M170&gt;0.3,8,IF(M170&gt;0.2,16,IF(M170&gt;0.1,24,IF(M170&lt;=0.1,30,)))))))))</f>
        <v/>
      </c>
      <c r="O170" s="336" t="str">
        <f t="shared" ref="O170" si="78">IF(D170="","",IF(D170="Nije ocijenjen","",IF(D170="Ocijenjen",IF(E170=0,"",((K170+J170+(L170/2))/(E170))))))</f>
        <v/>
      </c>
      <c r="P170" s="337" t="str">
        <f t="shared" ref="P170" si="79">IF(D170="","",IF(D170="Nije ocijenjen","",IF(D170="Ocijenjen",IF(O170&gt;0.2,0,IF(O170&gt;0.15,2,IF(O170&gt;0.1,4,IF(O170&gt;0.06,6,IF(O170&gt;0.03,8,IF(O170&lt;=0.03,10,)))))))))</f>
        <v/>
      </c>
      <c r="Q170" s="321" t="str">
        <f>IF(D170="","",IF(D170="Nije ocijenjen","",IF(D170="Ocijenjen",IF(M170="Član 17. stav 7. Kriterija",P170,N170+P170))))</f>
        <v/>
      </c>
      <c r="R170" s="220"/>
      <c r="S170" s="220"/>
      <c r="T170" s="220"/>
    </row>
    <row r="171" spans="1:20" s="217" customFormat="1" x14ac:dyDescent="0.25">
      <c r="A171" s="256"/>
      <c r="B171" s="256"/>
      <c r="C171" s="256"/>
      <c r="D171" s="256"/>
      <c r="E171" s="352"/>
      <c r="F171" s="350"/>
      <c r="G171" s="350"/>
      <c r="H171" s="350"/>
      <c r="I171" s="350"/>
      <c r="J171" s="350"/>
      <c r="K171" s="350"/>
      <c r="L171" s="350"/>
      <c r="N171" s="118"/>
      <c r="P171" s="118"/>
      <c r="Q171" s="220"/>
      <c r="R171" s="118"/>
      <c r="S171" s="118"/>
      <c r="T171" s="118"/>
    </row>
    <row r="172" spans="1:20" s="217" customFormat="1" x14ac:dyDescent="0.25">
      <c r="A172" s="616" t="s">
        <v>165</v>
      </c>
      <c r="B172" s="617"/>
      <c r="C172" s="618"/>
      <c r="D172" s="323"/>
      <c r="E172" s="324"/>
      <c r="F172" s="324"/>
      <c r="G172" s="359"/>
      <c r="H172" s="359"/>
      <c r="I172" s="359"/>
      <c r="J172" s="359"/>
      <c r="K172" s="359"/>
      <c r="L172" s="324"/>
      <c r="M172" s="326"/>
      <c r="N172" s="326"/>
      <c r="O172" s="326"/>
      <c r="P172" s="325"/>
      <c r="Q172" s="325"/>
      <c r="R172" s="118"/>
      <c r="S172" s="118"/>
      <c r="T172" s="118"/>
    </row>
    <row r="173" spans="1:20" s="217" customFormat="1" x14ac:dyDescent="0.25">
      <c r="A173" s="320">
        <v>14</v>
      </c>
      <c r="B173" s="245" t="s">
        <v>79</v>
      </c>
      <c r="C173" s="245"/>
      <c r="D173" s="245"/>
      <c r="E173" s="348"/>
      <c r="F173" s="246">
        <f t="shared" ref="F173" si="80">SUM(H173:L173)</f>
        <v>0</v>
      </c>
      <c r="G173" s="348"/>
      <c r="H173" s="348"/>
      <c r="I173" s="348"/>
      <c r="J173" s="348"/>
      <c r="K173" s="348"/>
      <c r="L173" s="348"/>
      <c r="M173" s="314"/>
      <c r="N173" s="315"/>
      <c r="O173" s="314"/>
      <c r="P173" s="315"/>
      <c r="Q173" s="316"/>
      <c r="R173" s="118"/>
      <c r="S173" s="118"/>
      <c r="T173" s="118"/>
    </row>
    <row r="174" spans="1:20" s="217" customFormat="1" x14ac:dyDescent="0.25">
      <c r="A174" s="616" t="s">
        <v>166</v>
      </c>
      <c r="B174" s="617"/>
      <c r="C174" s="618"/>
      <c r="D174" s="327"/>
      <c r="E174" s="328"/>
      <c r="F174" s="328"/>
      <c r="G174" s="328"/>
      <c r="H174" s="328"/>
      <c r="I174" s="328"/>
      <c r="J174" s="328"/>
      <c r="K174" s="328"/>
      <c r="L174" s="328"/>
      <c r="M174" s="329"/>
      <c r="N174" s="330"/>
      <c r="O174" s="329"/>
      <c r="P174" s="330"/>
      <c r="Q174" s="339"/>
      <c r="R174" s="118"/>
      <c r="S174" s="118"/>
      <c r="T174" s="118"/>
    </row>
    <row r="175" spans="1:20" s="217" customFormat="1" x14ac:dyDescent="0.25">
      <c r="A175" s="317">
        <f>+A173</f>
        <v>14</v>
      </c>
      <c r="B175" s="318" t="str">
        <f>+B173</f>
        <v>Ime i prezime</v>
      </c>
      <c r="C175" s="245"/>
      <c r="D175" s="245"/>
      <c r="E175" s="348"/>
      <c r="F175" s="246">
        <f t="shared" ref="F175" si="81">SUM(H175:L175)</f>
        <v>0</v>
      </c>
      <c r="G175" s="348"/>
      <c r="H175" s="348"/>
      <c r="I175" s="348"/>
      <c r="J175" s="348"/>
      <c r="K175" s="348"/>
      <c r="L175" s="348"/>
      <c r="M175" s="314"/>
      <c r="N175" s="315"/>
      <c r="O175" s="314"/>
      <c r="P175" s="315"/>
      <c r="Q175" s="316"/>
      <c r="R175" s="118"/>
      <c r="S175" s="118"/>
      <c r="T175" s="118"/>
    </row>
    <row r="176" spans="1:20" s="217" customFormat="1" ht="15.75" thickBot="1" x14ac:dyDescent="0.3">
      <c r="A176" s="313" t="s">
        <v>167</v>
      </c>
      <c r="B176" s="256"/>
      <c r="C176" s="256"/>
      <c r="D176" s="256"/>
      <c r="E176" s="352"/>
      <c r="F176" s="350"/>
      <c r="G176" s="350"/>
      <c r="H176" s="350"/>
      <c r="I176" s="350"/>
      <c r="J176" s="350"/>
      <c r="K176" s="350"/>
      <c r="L176" s="350"/>
      <c r="N176" s="118"/>
      <c r="P176" s="118"/>
      <c r="Q176" s="220"/>
      <c r="R176" s="118"/>
      <c r="S176" s="118"/>
      <c r="T176" s="118"/>
    </row>
    <row r="177" spans="1:20" s="338" customFormat="1" ht="15.75" thickBot="1" x14ac:dyDescent="0.3">
      <c r="A177" s="331">
        <f>+A173</f>
        <v>14</v>
      </c>
      <c r="B177" s="332" t="str">
        <f>+B173</f>
        <v>Ime i prezime</v>
      </c>
      <c r="C177" s="334"/>
      <c r="D177" s="334"/>
      <c r="E177" s="353">
        <f>+E173+E175</f>
        <v>0</v>
      </c>
      <c r="F177" s="335">
        <f t="shared" ref="F177" si="82">SUM(H177:L177)</f>
        <v>0</v>
      </c>
      <c r="G177" s="353">
        <f t="shared" ref="G177:L177" si="83">+G173+G175</f>
        <v>0</v>
      </c>
      <c r="H177" s="353">
        <f t="shared" si="83"/>
        <v>0</v>
      </c>
      <c r="I177" s="353">
        <f t="shared" si="83"/>
        <v>0</v>
      </c>
      <c r="J177" s="353">
        <f t="shared" si="83"/>
        <v>0</v>
      </c>
      <c r="K177" s="353">
        <f t="shared" si="83"/>
        <v>0</v>
      </c>
      <c r="L177" s="353">
        <f t="shared" si="83"/>
        <v>0</v>
      </c>
      <c r="M177" s="336" t="str">
        <f>IF(D177="","",IF(D177="Nije ocijenjen","",IF(D177="Ocijenjen",IF(F177&lt;10,"Član 17. stav 7. Kriterija",(K177+(L177/2))/(F177)))))</f>
        <v/>
      </c>
      <c r="N177" s="337" t="str">
        <f>IF(D177="","",IF(D177="Nije ocijenjen","",IF(D177="Ocijenjen",IF(M177="Član 17. stav 7. Kriterija","",IF(M177&gt;0.4,0,IF(M177&gt;0.3,8,IF(M177&gt;0.2,16,IF(M177&gt;0.1,24,IF(M177&lt;=0.1,30,)))))))))</f>
        <v/>
      </c>
      <c r="O177" s="336" t="str">
        <f t="shared" ref="O177" si="84">IF(D177="","",IF(D177="Nije ocijenjen","",IF(D177="Ocijenjen",IF(E177=0,"",((K177+J177+(L177/2))/(E177))))))</f>
        <v/>
      </c>
      <c r="P177" s="337" t="str">
        <f t="shared" ref="P177" si="85">IF(D177="","",IF(D177="Nije ocijenjen","",IF(D177="Ocijenjen",IF(O177&gt;0.2,0,IF(O177&gt;0.15,2,IF(O177&gt;0.1,4,IF(O177&gt;0.06,6,IF(O177&gt;0.03,8,IF(O177&lt;=0.03,10,)))))))))</f>
        <v/>
      </c>
      <c r="Q177" s="321" t="str">
        <f>IF(D177="","",IF(D177="Nije ocijenjen","",IF(D177="Ocijenjen",IF(M177="Član 17. stav 7. Kriterija",P177,N177+P177))))</f>
        <v/>
      </c>
      <c r="R177" s="220"/>
      <c r="S177" s="220"/>
      <c r="T177" s="220"/>
    </row>
    <row r="178" spans="1:20" s="217" customFormat="1" x14ac:dyDescent="0.25">
      <c r="A178" s="256"/>
      <c r="B178" s="256"/>
      <c r="C178" s="256"/>
      <c r="D178" s="256"/>
      <c r="E178" s="352"/>
      <c r="F178" s="350"/>
      <c r="G178" s="350"/>
      <c r="H178" s="350"/>
      <c r="I178" s="350"/>
      <c r="J178" s="350"/>
      <c r="K178" s="350"/>
      <c r="L178" s="350"/>
      <c r="N178" s="118"/>
      <c r="P178" s="118"/>
      <c r="Q178" s="220"/>
      <c r="R178" s="118"/>
      <c r="S178" s="118"/>
      <c r="T178" s="118"/>
    </row>
    <row r="179" spans="1:20" s="217" customFormat="1" x14ac:dyDescent="0.25">
      <c r="A179" s="616" t="s">
        <v>165</v>
      </c>
      <c r="B179" s="617"/>
      <c r="C179" s="618"/>
      <c r="D179" s="323"/>
      <c r="E179" s="324"/>
      <c r="F179" s="324"/>
      <c r="G179" s="359"/>
      <c r="H179" s="359"/>
      <c r="I179" s="359"/>
      <c r="J179" s="359"/>
      <c r="K179" s="359"/>
      <c r="L179" s="324"/>
      <c r="M179" s="326"/>
      <c r="N179" s="326"/>
      <c r="O179" s="326"/>
      <c r="P179" s="325"/>
      <c r="Q179" s="325"/>
      <c r="R179" s="118"/>
      <c r="S179" s="118"/>
      <c r="T179" s="118"/>
    </row>
    <row r="180" spans="1:20" s="217" customFormat="1" x14ac:dyDescent="0.25">
      <c r="A180" s="320">
        <v>15</v>
      </c>
      <c r="B180" s="245" t="s">
        <v>79</v>
      </c>
      <c r="C180" s="245"/>
      <c r="D180" s="245"/>
      <c r="E180" s="348"/>
      <c r="F180" s="246">
        <f t="shared" ref="F180" si="86">SUM(H180:L180)</f>
        <v>0</v>
      </c>
      <c r="G180" s="348"/>
      <c r="H180" s="348"/>
      <c r="I180" s="348"/>
      <c r="J180" s="348"/>
      <c r="K180" s="348"/>
      <c r="L180" s="348"/>
      <c r="M180" s="314"/>
      <c r="N180" s="315"/>
      <c r="O180" s="314"/>
      <c r="P180" s="315"/>
      <c r="Q180" s="316"/>
      <c r="R180" s="118"/>
      <c r="S180" s="118"/>
      <c r="T180" s="118"/>
    </row>
    <row r="181" spans="1:20" s="217" customFormat="1" x14ac:dyDescent="0.25">
      <c r="A181" s="616" t="s">
        <v>166</v>
      </c>
      <c r="B181" s="617"/>
      <c r="C181" s="618"/>
      <c r="D181" s="327"/>
      <c r="E181" s="328"/>
      <c r="F181" s="328"/>
      <c r="G181" s="328"/>
      <c r="H181" s="328"/>
      <c r="I181" s="328"/>
      <c r="J181" s="328"/>
      <c r="K181" s="328"/>
      <c r="L181" s="328"/>
      <c r="M181" s="329"/>
      <c r="N181" s="330"/>
      <c r="O181" s="329"/>
      <c r="P181" s="330"/>
      <c r="Q181" s="339"/>
      <c r="R181" s="118"/>
      <c r="S181" s="118"/>
      <c r="T181" s="118"/>
    </row>
    <row r="182" spans="1:20" s="217" customFormat="1" x14ac:dyDescent="0.25">
      <c r="A182" s="317">
        <f>+A180</f>
        <v>15</v>
      </c>
      <c r="B182" s="318" t="str">
        <f>+B180</f>
        <v>Ime i prezime</v>
      </c>
      <c r="C182" s="245"/>
      <c r="D182" s="245"/>
      <c r="E182" s="348"/>
      <c r="F182" s="246">
        <f t="shared" ref="F182" si="87">SUM(H182:L182)</f>
        <v>0</v>
      </c>
      <c r="G182" s="348"/>
      <c r="H182" s="348"/>
      <c r="I182" s="348"/>
      <c r="J182" s="348"/>
      <c r="K182" s="348"/>
      <c r="L182" s="348"/>
      <c r="M182" s="314"/>
      <c r="N182" s="315"/>
      <c r="O182" s="314"/>
      <c r="P182" s="315"/>
      <c r="Q182" s="316"/>
      <c r="R182" s="118"/>
      <c r="S182" s="118"/>
      <c r="T182" s="118"/>
    </row>
    <row r="183" spans="1:20" s="217" customFormat="1" ht="15.75" thickBot="1" x14ac:dyDescent="0.3">
      <c r="A183" s="313" t="s">
        <v>167</v>
      </c>
      <c r="B183" s="256"/>
      <c r="C183" s="256"/>
      <c r="D183" s="256"/>
      <c r="E183" s="352"/>
      <c r="F183" s="350"/>
      <c r="G183" s="350"/>
      <c r="H183" s="350"/>
      <c r="I183" s="350"/>
      <c r="J183" s="350"/>
      <c r="K183" s="350"/>
      <c r="L183" s="350"/>
      <c r="N183" s="118"/>
      <c r="P183" s="118"/>
      <c r="Q183" s="220"/>
      <c r="R183" s="118"/>
      <c r="S183" s="118"/>
      <c r="T183" s="118"/>
    </row>
    <row r="184" spans="1:20" s="338" customFormat="1" ht="15.75" thickBot="1" x14ac:dyDescent="0.3">
      <c r="A184" s="331">
        <f>+A180</f>
        <v>15</v>
      </c>
      <c r="B184" s="332" t="str">
        <f>+B180</f>
        <v>Ime i prezime</v>
      </c>
      <c r="C184" s="334"/>
      <c r="D184" s="334"/>
      <c r="E184" s="353">
        <f>+E180+E182</f>
        <v>0</v>
      </c>
      <c r="F184" s="335">
        <f t="shared" ref="F184" si="88">SUM(H184:L184)</f>
        <v>0</v>
      </c>
      <c r="G184" s="353">
        <f t="shared" ref="G184:L184" si="89">+G180+G182</f>
        <v>0</v>
      </c>
      <c r="H184" s="353">
        <f t="shared" si="89"/>
        <v>0</v>
      </c>
      <c r="I184" s="353">
        <f t="shared" si="89"/>
        <v>0</v>
      </c>
      <c r="J184" s="353">
        <f t="shared" si="89"/>
        <v>0</v>
      </c>
      <c r="K184" s="353">
        <f t="shared" si="89"/>
        <v>0</v>
      </c>
      <c r="L184" s="353">
        <f t="shared" si="89"/>
        <v>0</v>
      </c>
      <c r="M184" s="336" t="str">
        <f>IF(D184="","",IF(D184="Nije ocijenjen","",IF(D184="Ocijenjen",IF(F184&lt;10,"Član 17. stav 7. Kriterija",(K184+(L184/2))/(F184)))))</f>
        <v/>
      </c>
      <c r="N184" s="337" t="str">
        <f>IF(D184="","",IF(D184="Nije ocijenjen","",IF(D184="Ocijenjen",IF(M184="Član 17. stav 7. Kriterija","",IF(M184&gt;0.4,0,IF(M184&gt;0.3,8,IF(M184&gt;0.2,16,IF(M184&gt;0.1,24,IF(M184&lt;=0.1,30,)))))))))</f>
        <v/>
      </c>
      <c r="O184" s="336" t="str">
        <f t="shared" ref="O184" si="90">IF(D184="","",IF(D184="Nije ocijenjen","",IF(D184="Ocijenjen",IF(E184=0,"",((K184+J184+(L184/2))/(E184))))))</f>
        <v/>
      </c>
      <c r="P184" s="337" t="str">
        <f t="shared" ref="P184" si="91">IF(D184="","",IF(D184="Nije ocijenjen","",IF(D184="Ocijenjen",IF(O184&gt;0.2,0,IF(O184&gt;0.15,2,IF(O184&gt;0.1,4,IF(O184&gt;0.06,6,IF(O184&gt;0.03,8,IF(O184&lt;=0.03,10,)))))))))</f>
        <v/>
      </c>
      <c r="Q184" s="321" t="str">
        <f>IF(D184="","",IF(D184="Nije ocijenjen","",IF(D184="Ocijenjen",IF(M184="Član 17. stav 7. Kriterija",P184,N184+P184))))</f>
        <v/>
      </c>
      <c r="R184" s="220"/>
      <c r="S184" s="220"/>
      <c r="T184" s="220"/>
    </row>
    <row r="185" spans="1:20" s="217" customFormat="1" x14ac:dyDescent="0.25">
      <c r="A185" s="256"/>
      <c r="B185" s="256"/>
      <c r="C185" s="256"/>
      <c r="D185" s="256"/>
      <c r="E185" s="352"/>
      <c r="F185" s="350"/>
      <c r="G185" s="350"/>
      <c r="H185" s="350"/>
      <c r="I185" s="350"/>
      <c r="J185" s="350"/>
      <c r="K185" s="350"/>
      <c r="L185" s="350"/>
      <c r="N185" s="118"/>
      <c r="P185" s="118"/>
      <c r="Q185" s="220"/>
      <c r="R185" s="118"/>
      <c r="S185" s="118"/>
      <c r="T185" s="118"/>
    </row>
    <row r="186" spans="1:20" s="217" customFormat="1" x14ac:dyDescent="0.25">
      <c r="A186" s="616" t="s">
        <v>165</v>
      </c>
      <c r="B186" s="617"/>
      <c r="C186" s="618"/>
      <c r="D186" s="323"/>
      <c r="E186" s="324"/>
      <c r="F186" s="324"/>
      <c r="G186" s="359"/>
      <c r="H186" s="359"/>
      <c r="I186" s="359"/>
      <c r="J186" s="359"/>
      <c r="K186" s="359"/>
      <c r="L186" s="324"/>
      <c r="M186" s="326"/>
      <c r="N186" s="326"/>
      <c r="O186" s="326"/>
      <c r="P186" s="325"/>
      <c r="Q186" s="325"/>
      <c r="R186" s="118"/>
      <c r="S186" s="118"/>
      <c r="T186" s="118"/>
    </row>
    <row r="187" spans="1:20" s="217" customFormat="1" x14ac:dyDescent="0.25">
      <c r="A187" s="320">
        <v>16</v>
      </c>
      <c r="B187" s="245" t="s">
        <v>79</v>
      </c>
      <c r="C187" s="245"/>
      <c r="D187" s="245"/>
      <c r="E187" s="348"/>
      <c r="F187" s="246">
        <f t="shared" ref="F187" si="92">SUM(H187:L187)</f>
        <v>0</v>
      </c>
      <c r="G187" s="348"/>
      <c r="H187" s="348"/>
      <c r="I187" s="348"/>
      <c r="J187" s="348"/>
      <c r="K187" s="348"/>
      <c r="L187" s="348"/>
      <c r="M187" s="314"/>
      <c r="N187" s="315"/>
      <c r="O187" s="314"/>
      <c r="P187" s="315"/>
      <c r="Q187" s="316"/>
      <c r="R187" s="118"/>
      <c r="S187" s="118"/>
      <c r="T187" s="118"/>
    </row>
    <row r="188" spans="1:20" s="217" customFormat="1" x14ac:dyDescent="0.25">
      <c r="A188" s="616" t="s">
        <v>166</v>
      </c>
      <c r="B188" s="617"/>
      <c r="C188" s="618"/>
      <c r="D188" s="327"/>
      <c r="E188" s="328"/>
      <c r="F188" s="328"/>
      <c r="G188" s="328"/>
      <c r="H188" s="328"/>
      <c r="I188" s="328"/>
      <c r="J188" s="328"/>
      <c r="K188" s="328"/>
      <c r="L188" s="328"/>
      <c r="M188" s="329"/>
      <c r="N188" s="330"/>
      <c r="O188" s="329"/>
      <c r="P188" s="330"/>
      <c r="Q188" s="339"/>
      <c r="R188" s="118"/>
      <c r="S188" s="118"/>
      <c r="T188" s="118"/>
    </row>
    <row r="189" spans="1:20" s="217" customFormat="1" x14ac:dyDescent="0.25">
      <c r="A189" s="317">
        <f>+A187</f>
        <v>16</v>
      </c>
      <c r="B189" s="318" t="str">
        <f>+B187</f>
        <v>Ime i prezime</v>
      </c>
      <c r="C189" s="245"/>
      <c r="D189" s="245"/>
      <c r="E189" s="348"/>
      <c r="F189" s="246">
        <f t="shared" ref="F189" si="93">SUM(H189:L189)</f>
        <v>0</v>
      </c>
      <c r="G189" s="348"/>
      <c r="H189" s="348"/>
      <c r="I189" s="348"/>
      <c r="J189" s="348"/>
      <c r="K189" s="348"/>
      <c r="L189" s="348"/>
      <c r="M189" s="314"/>
      <c r="N189" s="315"/>
      <c r="O189" s="314"/>
      <c r="P189" s="315"/>
      <c r="Q189" s="316"/>
      <c r="R189" s="118"/>
      <c r="S189" s="118"/>
      <c r="T189" s="118"/>
    </row>
    <row r="190" spans="1:20" s="217" customFormat="1" ht="15.75" thickBot="1" x14ac:dyDescent="0.3">
      <c r="A190" s="313" t="s">
        <v>167</v>
      </c>
      <c r="B190" s="256"/>
      <c r="C190" s="256"/>
      <c r="D190" s="256"/>
      <c r="E190" s="352"/>
      <c r="F190" s="350"/>
      <c r="G190" s="350"/>
      <c r="H190" s="350"/>
      <c r="I190" s="350"/>
      <c r="J190" s="350"/>
      <c r="K190" s="350"/>
      <c r="L190" s="350"/>
      <c r="N190" s="118"/>
      <c r="P190" s="118"/>
      <c r="Q190" s="220"/>
      <c r="R190" s="118"/>
      <c r="S190" s="118"/>
      <c r="T190" s="118"/>
    </row>
    <row r="191" spans="1:20" s="338" customFormat="1" ht="15.75" thickBot="1" x14ac:dyDescent="0.3">
      <c r="A191" s="331">
        <f>+A187</f>
        <v>16</v>
      </c>
      <c r="B191" s="332" t="str">
        <f>+B187</f>
        <v>Ime i prezime</v>
      </c>
      <c r="C191" s="334"/>
      <c r="D191" s="334"/>
      <c r="E191" s="353">
        <f>+E187+E189</f>
        <v>0</v>
      </c>
      <c r="F191" s="335">
        <f t="shared" ref="F191" si="94">SUM(H191:L191)</f>
        <v>0</v>
      </c>
      <c r="G191" s="353">
        <f t="shared" ref="G191:L191" si="95">+G187+G189</f>
        <v>0</v>
      </c>
      <c r="H191" s="353">
        <f t="shared" si="95"/>
        <v>0</v>
      </c>
      <c r="I191" s="353">
        <f t="shared" si="95"/>
        <v>0</v>
      </c>
      <c r="J191" s="353">
        <f t="shared" si="95"/>
        <v>0</v>
      </c>
      <c r="K191" s="353">
        <f t="shared" si="95"/>
        <v>0</v>
      </c>
      <c r="L191" s="353">
        <f t="shared" si="95"/>
        <v>0</v>
      </c>
      <c r="M191" s="336" t="str">
        <f>IF(D191="","",IF(D191="Nije ocijenjen","",IF(D191="Ocijenjen",IF(F191&lt;10,"Član 17. stav 7. Kriterija",(K191+(L191/2))/(F191)))))</f>
        <v/>
      </c>
      <c r="N191" s="337" t="str">
        <f>IF(D191="","",IF(D191="Nije ocijenjen","",IF(D191="Ocijenjen",IF(M191="Član 17. stav 7. Kriterija","",IF(M191&gt;0.4,0,IF(M191&gt;0.3,8,IF(M191&gt;0.2,16,IF(M191&gt;0.1,24,IF(M191&lt;=0.1,30,)))))))))</f>
        <v/>
      </c>
      <c r="O191" s="336" t="str">
        <f t="shared" ref="O191" si="96">IF(D191="","",IF(D191="Nije ocijenjen","",IF(D191="Ocijenjen",IF(E191=0,"",((K191+J191+(L191/2))/(E191))))))</f>
        <v/>
      </c>
      <c r="P191" s="337" t="str">
        <f t="shared" ref="P191" si="97">IF(D191="","",IF(D191="Nije ocijenjen","",IF(D191="Ocijenjen",IF(O191&gt;0.2,0,IF(O191&gt;0.15,2,IF(O191&gt;0.1,4,IF(O191&gt;0.06,6,IF(O191&gt;0.03,8,IF(O191&lt;=0.03,10,)))))))))</f>
        <v/>
      </c>
      <c r="Q191" s="321" t="str">
        <f>IF(D191="","",IF(D191="Nije ocijenjen","",IF(D191="Ocijenjen",IF(M191="Član 17. stav 7. Kriterija",P191,N191+P191))))</f>
        <v/>
      </c>
      <c r="R191" s="220"/>
      <c r="S191" s="220"/>
      <c r="T191" s="220"/>
    </row>
    <row r="192" spans="1:20" s="217" customFormat="1" x14ac:dyDescent="0.25">
      <c r="A192" s="256"/>
      <c r="B192" s="256"/>
      <c r="C192" s="256"/>
      <c r="D192" s="256"/>
      <c r="E192" s="352"/>
      <c r="F192" s="350"/>
      <c r="G192" s="350"/>
      <c r="H192" s="350"/>
      <c r="I192" s="350"/>
      <c r="J192" s="350"/>
      <c r="K192" s="350"/>
      <c r="L192" s="350"/>
      <c r="N192" s="118"/>
      <c r="P192" s="118"/>
      <c r="Q192" s="220"/>
      <c r="R192" s="118"/>
      <c r="S192" s="118"/>
      <c r="T192" s="118"/>
    </row>
    <row r="193" spans="1:20" s="217" customFormat="1" x14ac:dyDescent="0.25">
      <c r="A193" s="616" t="s">
        <v>165</v>
      </c>
      <c r="B193" s="617"/>
      <c r="C193" s="618"/>
      <c r="D193" s="323"/>
      <c r="E193" s="324"/>
      <c r="F193" s="324"/>
      <c r="G193" s="359"/>
      <c r="H193" s="359"/>
      <c r="I193" s="359"/>
      <c r="J193" s="359"/>
      <c r="K193" s="359"/>
      <c r="L193" s="324"/>
      <c r="M193" s="326"/>
      <c r="N193" s="326"/>
      <c r="O193" s="326"/>
      <c r="P193" s="325"/>
      <c r="Q193" s="325"/>
      <c r="R193" s="118"/>
      <c r="S193" s="118"/>
      <c r="T193" s="118"/>
    </row>
    <row r="194" spans="1:20" s="217" customFormat="1" x14ac:dyDescent="0.25">
      <c r="A194" s="320">
        <v>17</v>
      </c>
      <c r="B194" s="245" t="s">
        <v>79</v>
      </c>
      <c r="C194" s="245"/>
      <c r="D194" s="245"/>
      <c r="E194" s="348"/>
      <c r="F194" s="246">
        <f t="shared" ref="F194" si="98">SUM(H194:L194)</f>
        <v>0</v>
      </c>
      <c r="G194" s="348"/>
      <c r="H194" s="348"/>
      <c r="I194" s="348"/>
      <c r="J194" s="348"/>
      <c r="K194" s="348"/>
      <c r="L194" s="348"/>
      <c r="M194" s="314"/>
      <c r="N194" s="315"/>
      <c r="O194" s="314"/>
      <c r="P194" s="315"/>
      <c r="Q194" s="316"/>
      <c r="R194" s="118"/>
      <c r="S194" s="118"/>
      <c r="T194" s="118"/>
    </row>
    <row r="195" spans="1:20" s="217" customFormat="1" x14ac:dyDescent="0.25">
      <c r="A195" s="616" t="s">
        <v>166</v>
      </c>
      <c r="B195" s="617"/>
      <c r="C195" s="618"/>
      <c r="D195" s="327"/>
      <c r="E195" s="328"/>
      <c r="F195" s="328"/>
      <c r="G195" s="328"/>
      <c r="H195" s="328"/>
      <c r="I195" s="328"/>
      <c r="J195" s="328"/>
      <c r="K195" s="328"/>
      <c r="L195" s="328"/>
      <c r="M195" s="329"/>
      <c r="N195" s="330"/>
      <c r="O195" s="329"/>
      <c r="P195" s="330"/>
      <c r="Q195" s="339"/>
      <c r="R195" s="118"/>
      <c r="S195" s="118"/>
      <c r="T195" s="118"/>
    </row>
    <row r="196" spans="1:20" s="217" customFormat="1" x14ac:dyDescent="0.25">
      <c r="A196" s="317">
        <f>+A194</f>
        <v>17</v>
      </c>
      <c r="B196" s="318" t="str">
        <f>+B194</f>
        <v>Ime i prezime</v>
      </c>
      <c r="C196" s="245"/>
      <c r="D196" s="245"/>
      <c r="E196" s="348"/>
      <c r="F196" s="246">
        <f>SUM(H196:L196)</f>
        <v>0</v>
      </c>
      <c r="G196" s="348"/>
      <c r="H196" s="348"/>
      <c r="I196" s="348"/>
      <c r="J196" s="348"/>
      <c r="K196" s="348"/>
      <c r="L196" s="348"/>
      <c r="M196" s="314"/>
      <c r="N196" s="315"/>
      <c r="O196" s="314"/>
      <c r="P196" s="315"/>
      <c r="Q196" s="316"/>
      <c r="R196" s="118"/>
      <c r="S196" s="118"/>
      <c r="T196" s="118"/>
    </row>
    <row r="197" spans="1:20" s="217" customFormat="1" ht="15.75" thickBot="1" x14ac:dyDescent="0.3">
      <c r="A197" s="313" t="s">
        <v>167</v>
      </c>
      <c r="B197" s="256"/>
      <c r="C197" s="256"/>
      <c r="D197" s="256"/>
      <c r="E197" s="352"/>
      <c r="F197" s="350"/>
      <c r="G197" s="350"/>
      <c r="H197" s="350"/>
      <c r="I197" s="350"/>
      <c r="J197" s="350"/>
      <c r="K197" s="350"/>
      <c r="L197" s="350"/>
      <c r="N197" s="118"/>
      <c r="P197" s="118"/>
      <c r="Q197" s="220"/>
      <c r="R197" s="118"/>
      <c r="S197" s="118"/>
      <c r="T197" s="118"/>
    </row>
    <row r="198" spans="1:20" s="338" customFormat="1" ht="15.75" thickBot="1" x14ac:dyDescent="0.3">
      <c r="A198" s="331">
        <f>+A194</f>
        <v>17</v>
      </c>
      <c r="B198" s="332" t="str">
        <f>+B194</f>
        <v>Ime i prezime</v>
      </c>
      <c r="C198" s="334"/>
      <c r="D198" s="334"/>
      <c r="E198" s="353">
        <f>+E194+E196</f>
        <v>0</v>
      </c>
      <c r="F198" s="335">
        <f t="shared" ref="F198" si="99">SUM(H198:L198)</f>
        <v>0</v>
      </c>
      <c r="G198" s="353">
        <f t="shared" ref="G198:L198" si="100">+G194+G196</f>
        <v>0</v>
      </c>
      <c r="H198" s="353">
        <f t="shared" si="100"/>
        <v>0</v>
      </c>
      <c r="I198" s="353">
        <f t="shared" si="100"/>
        <v>0</v>
      </c>
      <c r="J198" s="353">
        <f t="shared" si="100"/>
        <v>0</v>
      </c>
      <c r="K198" s="353">
        <f t="shared" si="100"/>
        <v>0</v>
      </c>
      <c r="L198" s="353">
        <f t="shared" si="100"/>
        <v>0</v>
      </c>
      <c r="M198" s="336" t="str">
        <f>IF(D198="","",IF(D198="Nije ocijenjen","",IF(D198="Ocijenjen",IF(F198&lt;10,"Član 17. stav 7. Kriterija",(K198+(L198/2))/(F198)))))</f>
        <v/>
      </c>
      <c r="N198" s="337" t="str">
        <f>IF(D198="","",IF(D198="Nije ocijenjen","",IF(D198="Ocijenjen",IF(M198="Član 17. stav 7. Kriterija","",IF(M198&gt;0.4,0,IF(M198&gt;0.3,8,IF(M198&gt;0.2,16,IF(M198&gt;0.1,24,IF(M198&lt;=0.1,30,)))))))))</f>
        <v/>
      </c>
      <c r="O198" s="336" t="str">
        <f t="shared" ref="O198" si="101">IF(D198="","",IF(D198="Nije ocijenjen","",IF(D198="Ocijenjen",IF(E198=0,"",((K198+J198+(L198/2))/(E198))))))</f>
        <v/>
      </c>
      <c r="P198" s="337" t="str">
        <f t="shared" ref="P198" si="102">IF(D198="","",IF(D198="Nije ocijenjen","",IF(D198="Ocijenjen",IF(O198&gt;0.2,0,IF(O198&gt;0.15,2,IF(O198&gt;0.1,4,IF(O198&gt;0.06,6,IF(O198&gt;0.03,8,IF(O198&lt;=0.03,10,)))))))))</f>
        <v/>
      </c>
      <c r="Q198" s="321" t="str">
        <f>IF(D198="","",IF(D198="Nije ocijenjen","",IF(D198="Ocijenjen",IF(M198="Član 17. stav 7. Kriterija",P198,N198+P198))))</f>
        <v/>
      </c>
      <c r="R198" s="220"/>
      <c r="S198" s="220"/>
      <c r="T198" s="220"/>
    </row>
    <row r="199" spans="1:20" s="217" customFormat="1" x14ac:dyDescent="0.25">
      <c r="A199" s="256"/>
      <c r="B199" s="256"/>
      <c r="C199" s="256"/>
      <c r="D199" s="256"/>
      <c r="E199" s="352"/>
      <c r="F199" s="350"/>
      <c r="G199" s="350"/>
      <c r="H199" s="350"/>
      <c r="I199" s="350"/>
      <c r="J199" s="350"/>
      <c r="K199" s="350"/>
      <c r="L199" s="350"/>
      <c r="N199" s="118"/>
      <c r="P199" s="118"/>
      <c r="Q199" s="220"/>
      <c r="R199" s="118"/>
      <c r="S199" s="118"/>
      <c r="T199" s="118"/>
    </row>
    <row r="200" spans="1:20" s="217" customFormat="1" x14ac:dyDescent="0.25">
      <c r="A200" s="616" t="s">
        <v>165</v>
      </c>
      <c r="B200" s="617"/>
      <c r="C200" s="618"/>
      <c r="D200" s="323"/>
      <c r="E200" s="324"/>
      <c r="F200" s="324"/>
      <c r="G200" s="359"/>
      <c r="H200" s="359"/>
      <c r="I200" s="359"/>
      <c r="J200" s="359"/>
      <c r="K200" s="359"/>
      <c r="L200" s="324"/>
      <c r="M200" s="326"/>
      <c r="N200" s="326"/>
      <c r="O200" s="326"/>
      <c r="P200" s="325"/>
      <c r="Q200" s="325"/>
      <c r="R200" s="118"/>
      <c r="S200" s="118"/>
      <c r="T200" s="118"/>
    </row>
    <row r="201" spans="1:20" s="217" customFormat="1" x14ac:dyDescent="0.25">
      <c r="A201" s="320">
        <v>18</v>
      </c>
      <c r="B201" s="245" t="s">
        <v>79</v>
      </c>
      <c r="C201" s="245"/>
      <c r="D201" s="245"/>
      <c r="E201" s="348"/>
      <c r="F201" s="246">
        <f t="shared" ref="F201" si="103">SUM(H201:L201)</f>
        <v>0</v>
      </c>
      <c r="G201" s="348"/>
      <c r="H201" s="348"/>
      <c r="I201" s="348"/>
      <c r="J201" s="348"/>
      <c r="K201" s="348"/>
      <c r="L201" s="348"/>
      <c r="M201" s="314"/>
      <c r="N201" s="315"/>
      <c r="O201" s="314"/>
      <c r="P201" s="315"/>
      <c r="Q201" s="316"/>
      <c r="R201" s="118"/>
      <c r="S201" s="118"/>
      <c r="T201" s="118"/>
    </row>
    <row r="202" spans="1:20" s="217" customFormat="1" x14ac:dyDescent="0.25">
      <c r="A202" s="616" t="s">
        <v>166</v>
      </c>
      <c r="B202" s="617"/>
      <c r="C202" s="618"/>
      <c r="D202" s="327"/>
      <c r="E202" s="328"/>
      <c r="F202" s="328"/>
      <c r="G202" s="328"/>
      <c r="H202" s="328"/>
      <c r="I202" s="328"/>
      <c r="J202" s="328"/>
      <c r="K202" s="328"/>
      <c r="L202" s="328"/>
      <c r="M202" s="329"/>
      <c r="N202" s="330"/>
      <c r="O202" s="329"/>
      <c r="P202" s="330"/>
      <c r="Q202" s="339"/>
      <c r="R202" s="118"/>
      <c r="S202" s="118"/>
      <c r="T202" s="118"/>
    </row>
    <row r="203" spans="1:20" s="217" customFormat="1" x14ac:dyDescent="0.25">
      <c r="A203" s="317">
        <f>+A201</f>
        <v>18</v>
      </c>
      <c r="B203" s="318" t="str">
        <f>+B201</f>
        <v>Ime i prezime</v>
      </c>
      <c r="C203" s="245"/>
      <c r="D203" s="245"/>
      <c r="E203" s="348"/>
      <c r="F203" s="246">
        <f t="shared" ref="F203" si="104">SUM(H203:L203)</f>
        <v>0</v>
      </c>
      <c r="G203" s="348"/>
      <c r="H203" s="348"/>
      <c r="I203" s="348"/>
      <c r="J203" s="348"/>
      <c r="K203" s="348"/>
      <c r="L203" s="348"/>
      <c r="M203" s="314"/>
      <c r="N203" s="315"/>
      <c r="O203" s="314"/>
      <c r="P203" s="315"/>
      <c r="Q203" s="316"/>
      <c r="R203" s="118"/>
      <c r="S203" s="118"/>
      <c r="T203" s="118"/>
    </row>
    <row r="204" spans="1:20" s="217" customFormat="1" ht="15.75" thickBot="1" x14ac:dyDescent="0.3">
      <c r="A204" s="313" t="s">
        <v>167</v>
      </c>
      <c r="B204" s="256"/>
      <c r="C204" s="256"/>
      <c r="D204" s="256"/>
      <c r="E204" s="352"/>
      <c r="F204" s="350"/>
      <c r="G204" s="350"/>
      <c r="H204" s="350"/>
      <c r="I204" s="350"/>
      <c r="J204" s="350"/>
      <c r="K204" s="350"/>
      <c r="L204" s="350"/>
      <c r="N204" s="118"/>
      <c r="P204" s="118"/>
      <c r="Q204" s="220"/>
      <c r="R204" s="118"/>
      <c r="S204" s="118"/>
      <c r="T204" s="118"/>
    </row>
    <row r="205" spans="1:20" s="338" customFormat="1" ht="15.75" thickBot="1" x14ac:dyDescent="0.3">
      <c r="A205" s="331">
        <f>+A201</f>
        <v>18</v>
      </c>
      <c r="B205" s="332" t="str">
        <f>+B201</f>
        <v>Ime i prezime</v>
      </c>
      <c r="C205" s="334"/>
      <c r="D205" s="334"/>
      <c r="E205" s="353">
        <f>+E201+E203</f>
        <v>0</v>
      </c>
      <c r="F205" s="335">
        <f t="shared" ref="F205" si="105">SUM(H205:L205)</f>
        <v>0</v>
      </c>
      <c r="G205" s="353">
        <f t="shared" ref="G205:L205" si="106">+G201+G203</f>
        <v>0</v>
      </c>
      <c r="H205" s="353">
        <f t="shared" si="106"/>
        <v>0</v>
      </c>
      <c r="I205" s="353">
        <f t="shared" si="106"/>
        <v>0</v>
      </c>
      <c r="J205" s="353">
        <f t="shared" si="106"/>
        <v>0</v>
      </c>
      <c r="K205" s="353">
        <f t="shared" si="106"/>
        <v>0</v>
      </c>
      <c r="L205" s="353">
        <f t="shared" si="106"/>
        <v>0</v>
      </c>
      <c r="M205" s="336" t="str">
        <f>IF(D205="","",IF(D205="Nije ocijenjen","",IF(D205="Ocijenjen",IF(F205&lt;10,"Član 17. stav 7. Kriterija",(K205+(L205/2))/(F205)))))</f>
        <v/>
      </c>
      <c r="N205" s="337" t="str">
        <f>IF(D205="","",IF(D205="Nije ocijenjen","",IF(D205="Ocijenjen",IF(M205="Član 17. stav 7. Kriterija","",IF(M205&gt;0.4,0,IF(M205&gt;0.3,8,IF(M205&gt;0.2,16,IF(M205&gt;0.1,24,IF(M205&lt;=0.1,30,)))))))))</f>
        <v/>
      </c>
      <c r="O205" s="336" t="str">
        <f t="shared" ref="O205" si="107">IF(D205="","",IF(D205="Nije ocijenjen","",IF(D205="Ocijenjen",IF(E205=0,"",((K205+J205+(L205/2))/(E205))))))</f>
        <v/>
      </c>
      <c r="P205" s="337" t="str">
        <f t="shared" ref="P205" si="108">IF(D205="","",IF(D205="Nije ocijenjen","",IF(D205="Ocijenjen",IF(O205&gt;0.2,0,IF(O205&gt;0.15,2,IF(O205&gt;0.1,4,IF(O205&gt;0.06,6,IF(O205&gt;0.03,8,IF(O205&lt;=0.03,10,)))))))))</f>
        <v/>
      </c>
      <c r="Q205" s="321" t="str">
        <f>IF(D205="","",IF(D205="Nije ocijenjen","",IF(D205="Ocijenjen",IF(M205="Član 17. stav 7. Kriterija",P205,N205+P205))))</f>
        <v/>
      </c>
      <c r="R205" s="220"/>
      <c r="S205" s="220"/>
      <c r="T205" s="220"/>
    </row>
    <row r="206" spans="1:20" s="217" customFormat="1" x14ac:dyDescent="0.25">
      <c r="A206" s="256"/>
      <c r="B206" s="256"/>
      <c r="C206" s="256"/>
      <c r="D206" s="256"/>
      <c r="E206" s="352"/>
      <c r="F206" s="350"/>
      <c r="G206" s="350"/>
      <c r="H206" s="350"/>
      <c r="I206" s="350"/>
      <c r="J206" s="350"/>
      <c r="K206" s="350"/>
      <c r="L206" s="350"/>
      <c r="N206" s="118"/>
      <c r="P206" s="118"/>
      <c r="Q206" s="220"/>
      <c r="R206" s="118"/>
      <c r="S206" s="118"/>
      <c r="T206" s="118"/>
    </row>
    <row r="207" spans="1:20" s="217" customFormat="1" x14ac:dyDescent="0.25">
      <c r="A207" s="616" t="s">
        <v>165</v>
      </c>
      <c r="B207" s="617"/>
      <c r="C207" s="618"/>
      <c r="D207" s="323"/>
      <c r="E207" s="324"/>
      <c r="F207" s="324"/>
      <c r="G207" s="359"/>
      <c r="H207" s="359"/>
      <c r="I207" s="359"/>
      <c r="J207" s="359"/>
      <c r="K207" s="359"/>
      <c r="L207" s="324"/>
      <c r="M207" s="326"/>
      <c r="N207" s="326"/>
      <c r="O207" s="326"/>
      <c r="P207" s="325"/>
      <c r="Q207" s="325"/>
      <c r="R207" s="118"/>
      <c r="S207" s="118"/>
      <c r="T207" s="118"/>
    </row>
    <row r="208" spans="1:20" s="217" customFormat="1" x14ac:dyDescent="0.25">
      <c r="A208" s="320">
        <v>19</v>
      </c>
      <c r="B208" s="245" t="s">
        <v>79</v>
      </c>
      <c r="C208" s="245"/>
      <c r="D208" s="245"/>
      <c r="E208" s="348"/>
      <c r="F208" s="246">
        <f t="shared" ref="F208" si="109">SUM(H208:L208)</f>
        <v>0</v>
      </c>
      <c r="G208" s="348"/>
      <c r="H208" s="348"/>
      <c r="I208" s="348"/>
      <c r="J208" s="348"/>
      <c r="K208" s="348"/>
      <c r="L208" s="348"/>
      <c r="M208" s="314"/>
      <c r="N208" s="315"/>
      <c r="O208" s="314"/>
      <c r="P208" s="315"/>
      <c r="Q208" s="316"/>
      <c r="R208" s="118"/>
      <c r="S208" s="118"/>
      <c r="T208" s="118"/>
    </row>
    <row r="209" spans="1:20" s="217" customFormat="1" x14ac:dyDescent="0.25">
      <c r="A209" s="616" t="s">
        <v>166</v>
      </c>
      <c r="B209" s="617"/>
      <c r="C209" s="618"/>
      <c r="D209" s="327"/>
      <c r="E209" s="328"/>
      <c r="F209" s="328"/>
      <c r="G209" s="328"/>
      <c r="H209" s="328"/>
      <c r="I209" s="328"/>
      <c r="J209" s="328"/>
      <c r="K209" s="328"/>
      <c r="L209" s="328"/>
      <c r="M209" s="329"/>
      <c r="N209" s="330"/>
      <c r="O209" s="329"/>
      <c r="P209" s="330"/>
      <c r="Q209" s="339"/>
      <c r="R209" s="118"/>
      <c r="S209" s="118"/>
      <c r="T209" s="118"/>
    </row>
    <row r="210" spans="1:20" s="217" customFormat="1" x14ac:dyDescent="0.25">
      <c r="A210" s="317">
        <f>+A208</f>
        <v>19</v>
      </c>
      <c r="B210" s="318" t="str">
        <f>+B208</f>
        <v>Ime i prezime</v>
      </c>
      <c r="C210" s="245"/>
      <c r="D210" s="245"/>
      <c r="E210" s="348"/>
      <c r="F210" s="246">
        <f t="shared" ref="F210" si="110">SUM(H210:L210)</f>
        <v>0</v>
      </c>
      <c r="G210" s="348"/>
      <c r="H210" s="348"/>
      <c r="I210" s="348"/>
      <c r="J210" s="348"/>
      <c r="K210" s="348"/>
      <c r="L210" s="348"/>
      <c r="M210" s="314"/>
      <c r="N210" s="315"/>
      <c r="O210" s="314"/>
      <c r="P210" s="315"/>
      <c r="Q210" s="316"/>
      <c r="R210" s="118"/>
      <c r="S210" s="118"/>
      <c r="T210" s="118"/>
    </row>
    <row r="211" spans="1:20" s="217" customFormat="1" ht="15.75" thickBot="1" x14ac:dyDescent="0.3">
      <c r="A211" s="313" t="s">
        <v>167</v>
      </c>
      <c r="B211" s="256"/>
      <c r="C211" s="256"/>
      <c r="D211" s="256"/>
      <c r="E211" s="352"/>
      <c r="F211" s="350"/>
      <c r="G211" s="350"/>
      <c r="H211" s="350"/>
      <c r="I211" s="350"/>
      <c r="J211" s="350"/>
      <c r="K211" s="350"/>
      <c r="L211" s="350"/>
      <c r="N211" s="118"/>
      <c r="P211" s="118"/>
      <c r="Q211" s="220"/>
      <c r="R211" s="118"/>
      <c r="S211" s="118"/>
      <c r="T211" s="118"/>
    </row>
    <row r="212" spans="1:20" s="338" customFormat="1" ht="15.75" thickBot="1" x14ac:dyDescent="0.3">
      <c r="A212" s="331">
        <f>+A208</f>
        <v>19</v>
      </c>
      <c r="B212" s="332" t="str">
        <f>+B208</f>
        <v>Ime i prezime</v>
      </c>
      <c r="C212" s="334"/>
      <c r="D212" s="334"/>
      <c r="E212" s="353">
        <f>+E208+E210</f>
        <v>0</v>
      </c>
      <c r="F212" s="335">
        <f t="shared" ref="F212" si="111">SUM(H212:L212)</f>
        <v>0</v>
      </c>
      <c r="G212" s="353">
        <f t="shared" ref="G212:L212" si="112">+G208+G210</f>
        <v>0</v>
      </c>
      <c r="H212" s="353">
        <f t="shared" si="112"/>
        <v>0</v>
      </c>
      <c r="I212" s="353">
        <f t="shared" si="112"/>
        <v>0</v>
      </c>
      <c r="J212" s="353">
        <f t="shared" si="112"/>
        <v>0</v>
      </c>
      <c r="K212" s="353">
        <f t="shared" si="112"/>
        <v>0</v>
      </c>
      <c r="L212" s="353">
        <f t="shared" si="112"/>
        <v>0</v>
      </c>
      <c r="M212" s="336" t="str">
        <f>IF(D212="","",IF(D212="Nije ocijenjen","",IF(D212="Ocijenjen",IF(F212&lt;10,"Član 17. stav 7. Kriterija",(K212+(L212/2))/(F212)))))</f>
        <v/>
      </c>
      <c r="N212" s="337" t="str">
        <f>IF(D212="","",IF(D212="Nije ocijenjen","",IF(D212="Ocijenjen",IF(M212="Član 17. stav 7. Kriterija","",IF(M212&gt;0.4,0,IF(M212&gt;0.3,8,IF(M212&gt;0.2,16,IF(M212&gt;0.1,24,IF(M212&lt;=0.1,30,)))))))))</f>
        <v/>
      </c>
      <c r="O212" s="336" t="str">
        <f t="shared" ref="O212" si="113">IF(D212="","",IF(D212="Nije ocijenjen","",IF(D212="Ocijenjen",IF(E212=0,"",((K212+J212+(L212/2))/(E212))))))</f>
        <v/>
      </c>
      <c r="P212" s="337" t="str">
        <f t="shared" ref="P212" si="114">IF(D212="","",IF(D212="Nije ocijenjen","",IF(D212="Ocijenjen",IF(O212&gt;0.2,0,IF(O212&gt;0.15,2,IF(O212&gt;0.1,4,IF(O212&gt;0.06,6,IF(O212&gt;0.03,8,IF(O212&lt;=0.03,10,)))))))))</f>
        <v/>
      </c>
      <c r="Q212" s="321" t="str">
        <f>IF(D212="","",IF(D212="Nije ocijenjen","",IF(D212="Ocijenjen",IF(M212="Član 17. stav 7. Kriterija",P212,N212+P212))))</f>
        <v/>
      </c>
      <c r="R212" s="220"/>
      <c r="S212" s="220"/>
      <c r="T212" s="220"/>
    </row>
    <row r="213" spans="1:20" s="217" customFormat="1" x14ac:dyDescent="0.25">
      <c r="A213" s="256"/>
      <c r="B213" s="256"/>
      <c r="C213" s="256"/>
      <c r="D213" s="256"/>
      <c r="E213" s="352"/>
      <c r="F213" s="350"/>
      <c r="G213" s="350"/>
      <c r="H213" s="350"/>
      <c r="I213" s="350"/>
      <c r="J213" s="350"/>
      <c r="K213" s="350"/>
      <c r="L213" s="350"/>
      <c r="N213" s="118"/>
      <c r="P213" s="118"/>
      <c r="Q213" s="220"/>
      <c r="R213" s="118"/>
      <c r="S213" s="118"/>
      <c r="T213" s="118"/>
    </row>
    <row r="214" spans="1:20" s="217" customFormat="1" x14ac:dyDescent="0.25">
      <c r="A214" s="616" t="s">
        <v>165</v>
      </c>
      <c r="B214" s="617"/>
      <c r="C214" s="618"/>
      <c r="D214" s="323"/>
      <c r="E214" s="324"/>
      <c r="F214" s="324"/>
      <c r="G214" s="359"/>
      <c r="H214" s="359"/>
      <c r="I214" s="359"/>
      <c r="J214" s="359"/>
      <c r="K214" s="359"/>
      <c r="L214" s="324"/>
      <c r="M214" s="326"/>
      <c r="N214" s="326"/>
      <c r="O214" s="326"/>
      <c r="P214" s="325"/>
      <c r="Q214" s="325"/>
      <c r="R214" s="118"/>
      <c r="S214" s="118"/>
      <c r="T214" s="118"/>
    </row>
    <row r="215" spans="1:20" s="217" customFormat="1" x14ac:dyDescent="0.25">
      <c r="A215" s="320">
        <v>20</v>
      </c>
      <c r="B215" s="245" t="s">
        <v>79</v>
      </c>
      <c r="C215" s="245"/>
      <c r="D215" s="245"/>
      <c r="E215" s="348"/>
      <c r="F215" s="246">
        <f t="shared" ref="F215" si="115">SUM(H215:L215)</f>
        <v>0</v>
      </c>
      <c r="G215" s="348"/>
      <c r="H215" s="348"/>
      <c r="I215" s="348"/>
      <c r="J215" s="348"/>
      <c r="K215" s="348"/>
      <c r="L215" s="348"/>
      <c r="M215" s="314"/>
      <c r="N215" s="315"/>
      <c r="O215" s="314"/>
      <c r="P215" s="315"/>
      <c r="Q215" s="316"/>
      <c r="R215" s="118"/>
      <c r="S215" s="118"/>
      <c r="T215" s="118"/>
    </row>
    <row r="216" spans="1:20" s="217" customFormat="1" x14ac:dyDescent="0.25">
      <c r="A216" s="616" t="s">
        <v>166</v>
      </c>
      <c r="B216" s="617"/>
      <c r="C216" s="618"/>
      <c r="D216" s="327"/>
      <c r="E216" s="328"/>
      <c r="F216" s="328"/>
      <c r="G216" s="328"/>
      <c r="H216" s="328"/>
      <c r="I216" s="328"/>
      <c r="J216" s="328"/>
      <c r="K216" s="328"/>
      <c r="L216" s="328"/>
      <c r="M216" s="329"/>
      <c r="N216" s="330"/>
      <c r="O216" s="329"/>
      <c r="P216" s="330"/>
      <c r="Q216" s="339"/>
      <c r="R216" s="118"/>
      <c r="S216" s="118"/>
      <c r="T216" s="118"/>
    </row>
    <row r="217" spans="1:20" s="217" customFormat="1" x14ac:dyDescent="0.25">
      <c r="A217" s="317">
        <f>+A215</f>
        <v>20</v>
      </c>
      <c r="B217" s="318" t="str">
        <f>+B215</f>
        <v>Ime i prezime</v>
      </c>
      <c r="C217" s="245"/>
      <c r="D217" s="245"/>
      <c r="E217" s="348"/>
      <c r="F217" s="246">
        <f t="shared" ref="F217" si="116">SUM(H217:L217)</f>
        <v>0</v>
      </c>
      <c r="G217" s="348"/>
      <c r="H217" s="348"/>
      <c r="I217" s="348"/>
      <c r="J217" s="348"/>
      <c r="K217" s="348"/>
      <c r="L217" s="348"/>
      <c r="M217" s="314"/>
      <c r="N217" s="315"/>
      <c r="O217" s="314"/>
      <c r="P217" s="315"/>
      <c r="Q217" s="316"/>
      <c r="R217" s="118"/>
      <c r="S217" s="118"/>
      <c r="T217" s="118"/>
    </row>
    <row r="218" spans="1:20" s="217" customFormat="1" ht="15.75" thickBot="1" x14ac:dyDescent="0.3">
      <c r="A218" s="313" t="s">
        <v>167</v>
      </c>
      <c r="B218" s="256"/>
      <c r="C218" s="256"/>
      <c r="D218" s="256"/>
      <c r="E218" s="352"/>
      <c r="F218" s="350"/>
      <c r="G218" s="350"/>
      <c r="H218" s="350"/>
      <c r="I218" s="350"/>
      <c r="J218" s="350"/>
      <c r="K218" s="350"/>
      <c r="L218" s="350"/>
      <c r="N218" s="118"/>
      <c r="P218" s="118"/>
      <c r="Q218" s="220"/>
      <c r="R218" s="118"/>
      <c r="S218" s="118"/>
      <c r="T218" s="118"/>
    </row>
    <row r="219" spans="1:20" s="338" customFormat="1" ht="15.75" thickBot="1" x14ac:dyDescent="0.3">
      <c r="A219" s="331">
        <f>+A215</f>
        <v>20</v>
      </c>
      <c r="B219" s="332" t="str">
        <f>+B215</f>
        <v>Ime i prezime</v>
      </c>
      <c r="C219" s="334"/>
      <c r="D219" s="334"/>
      <c r="E219" s="353">
        <f>+E215+E217</f>
        <v>0</v>
      </c>
      <c r="F219" s="335">
        <f t="shared" ref="F219" si="117">SUM(H219:L219)</f>
        <v>0</v>
      </c>
      <c r="G219" s="353">
        <f t="shared" ref="G219:L219" si="118">+G215+G217</f>
        <v>0</v>
      </c>
      <c r="H219" s="353">
        <f t="shared" si="118"/>
        <v>0</v>
      </c>
      <c r="I219" s="353">
        <f t="shared" si="118"/>
        <v>0</v>
      </c>
      <c r="J219" s="353">
        <f t="shared" si="118"/>
        <v>0</v>
      </c>
      <c r="K219" s="353">
        <f t="shared" si="118"/>
        <v>0</v>
      </c>
      <c r="L219" s="353">
        <f t="shared" si="118"/>
        <v>0</v>
      </c>
      <c r="M219" s="336" t="str">
        <f>IF(D219="","",IF(D219="Nije ocijenjen","",IF(D219="Ocijenjen",IF(F219&lt;10,"Član 17. stav 7. Kriterija",(K219+(L219/2))/(F219)))))</f>
        <v/>
      </c>
      <c r="N219" s="337" t="str">
        <f>IF(D219="","",IF(D219="Nije ocijenjen","",IF(D219="Ocijenjen",IF(M219="Član 17. stav 7. Kriterija","",IF(M219&gt;0.4,0,IF(M219&gt;0.3,8,IF(M219&gt;0.2,16,IF(M219&gt;0.1,24,IF(M219&lt;=0.1,30,)))))))))</f>
        <v/>
      </c>
      <c r="O219" s="336" t="str">
        <f t="shared" ref="O219" si="119">IF(D219="","",IF(D219="Nije ocijenjen","",IF(D219="Ocijenjen",IF(E219=0,"",((K219+J219+(L219/2))/(E219))))))</f>
        <v/>
      </c>
      <c r="P219" s="337" t="str">
        <f t="shared" ref="P219" si="120">IF(D219="","",IF(D219="Nije ocijenjen","",IF(D219="Ocijenjen",IF(O219&gt;0.2,0,IF(O219&gt;0.15,2,IF(O219&gt;0.1,4,IF(O219&gt;0.06,6,IF(O219&gt;0.03,8,IF(O219&lt;=0.03,10,)))))))))</f>
        <v/>
      </c>
      <c r="Q219" s="321" t="str">
        <f>IF(D219="","",IF(D219="Nije ocijenjen","",IF(D219="Ocijenjen",IF(M219="Član 17. stav 7. Kriterija",P219,N219+P219))))</f>
        <v/>
      </c>
      <c r="R219" s="220"/>
      <c r="S219" s="220"/>
      <c r="T219" s="220"/>
    </row>
    <row r="220" spans="1:20" s="217" customFormat="1" x14ac:dyDescent="0.25">
      <c r="A220" s="256"/>
      <c r="B220" s="256"/>
      <c r="C220" s="256"/>
      <c r="D220" s="256"/>
      <c r="E220" s="352"/>
      <c r="F220" s="350"/>
      <c r="G220" s="350"/>
      <c r="H220" s="350"/>
      <c r="I220" s="350"/>
      <c r="J220" s="350"/>
      <c r="K220" s="350"/>
      <c r="L220" s="350"/>
      <c r="N220" s="118"/>
      <c r="P220" s="118"/>
      <c r="Q220" s="220"/>
      <c r="R220" s="118"/>
      <c r="S220" s="118"/>
      <c r="T220" s="118"/>
    </row>
    <row r="221" spans="1:20" s="217" customFormat="1" x14ac:dyDescent="0.25">
      <c r="A221" s="616" t="s">
        <v>165</v>
      </c>
      <c r="B221" s="617"/>
      <c r="C221" s="618"/>
      <c r="D221" s="323"/>
      <c r="E221" s="324"/>
      <c r="F221" s="324"/>
      <c r="G221" s="359"/>
      <c r="H221" s="359"/>
      <c r="I221" s="359"/>
      <c r="J221" s="359"/>
      <c r="K221" s="359"/>
      <c r="L221" s="324"/>
      <c r="M221" s="326"/>
      <c r="N221" s="326"/>
      <c r="O221" s="326"/>
      <c r="P221" s="325"/>
      <c r="Q221" s="325"/>
      <c r="R221" s="118"/>
      <c r="S221" s="118"/>
      <c r="T221" s="118"/>
    </row>
    <row r="222" spans="1:20" s="217" customFormat="1" x14ac:dyDescent="0.25">
      <c r="A222" s="320">
        <v>21</v>
      </c>
      <c r="B222" s="245" t="s">
        <v>79</v>
      </c>
      <c r="C222" s="245"/>
      <c r="D222" s="245"/>
      <c r="E222" s="348"/>
      <c r="F222" s="246">
        <f t="shared" ref="F222" si="121">SUM(H222:L222)</f>
        <v>0</v>
      </c>
      <c r="G222" s="348"/>
      <c r="H222" s="348"/>
      <c r="I222" s="348"/>
      <c r="J222" s="348"/>
      <c r="K222" s="348"/>
      <c r="L222" s="348"/>
      <c r="M222" s="314"/>
      <c r="N222" s="315"/>
      <c r="O222" s="314"/>
      <c r="P222" s="315"/>
      <c r="Q222" s="316"/>
      <c r="R222" s="118"/>
      <c r="S222" s="118"/>
      <c r="T222" s="118"/>
    </row>
    <row r="223" spans="1:20" s="217" customFormat="1" x14ac:dyDescent="0.25">
      <c r="A223" s="616" t="s">
        <v>166</v>
      </c>
      <c r="B223" s="617"/>
      <c r="C223" s="618"/>
      <c r="D223" s="327"/>
      <c r="E223" s="328"/>
      <c r="F223" s="328"/>
      <c r="G223" s="328"/>
      <c r="H223" s="328"/>
      <c r="I223" s="328"/>
      <c r="J223" s="328"/>
      <c r="K223" s="328"/>
      <c r="L223" s="328"/>
      <c r="M223" s="329"/>
      <c r="N223" s="330"/>
      <c r="O223" s="329"/>
      <c r="P223" s="330"/>
      <c r="Q223" s="339"/>
      <c r="R223" s="118"/>
      <c r="S223" s="118"/>
      <c r="T223" s="118"/>
    </row>
    <row r="224" spans="1:20" s="217" customFormat="1" x14ac:dyDescent="0.25">
      <c r="A224" s="317">
        <f>+A222</f>
        <v>21</v>
      </c>
      <c r="B224" s="318" t="str">
        <f>+B222</f>
        <v>Ime i prezime</v>
      </c>
      <c r="C224" s="245"/>
      <c r="D224" s="245"/>
      <c r="E224" s="348"/>
      <c r="F224" s="246">
        <f t="shared" ref="F224" si="122">SUM(H224:L224)</f>
        <v>0</v>
      </c>
      <c r="G224" s="348"/>
      <c r="H224" s="348"/>
      <c r="I224" s="348"/>
      <c r="J224" s="348"/>
      <c r="K224" s="348"/>
      <c r="L224" s="348"/>
      <c r="M224" s="314"/>
      <c r="N224" s="315"/>
      <c r="O224" s="314"/>
      <c r="P224" s="315"/>
      <c r="Q224" s="316"/>
      <c r="R224" s="118"/>
      <c r="S224" s="118"/>
      <c r="T224" s="118"/>
    </row>
    <row r="225" spans="1:20" s="217" customFormat="1" ht="15.75" thickBot="1" x14ac:dyDescent="0.3">
      <c r="A225" s="313" t="s">
        <v>167</v>
      </c>
      <c r="B225" s="256"/>
      <c r="C225" s="256"/>
      <c r="D225" s="256"/>
      <c r="E225" s="352"/>
      <c r="F225" s="350"/>
      <c r="G225" s="350"/>
      <c r="H225" s="350"/>
      <c r="I225" s="350"/>
      <c r="J225" s="350"/>
      <c r="K225" s="350"/>
      <c r="L225" s="350"/>
      <c r="N225" s="118"/>
      <c r="P225" s="118"/>
      <c r="Q225" s="220"/>
      <c r="R225" s="118"/>
      <c r="S225" s="118"/>
      <c r="T225" s="118"/>
    </row>
    <row r="226" spans="1:20" s="338" customFormat="1" ht="15.75" thickBot="1" x14ac:dyDescent="0.3">
      <c r="A226" s="331">
        <f>+A222</f>
        <v>21</v>
      </c>
      <c r="B226" s="332" t="str">
        <f>+B222</f>
        <v>Ime i prezime</v>
      </c>
      <c r="C226" s="334"/>
      <c r="D226" s="334"/>
      <c r="E226" s="353">
        <f>+E222+E224</f>
        <v>0</v>
      </c>
      <c r="F226" s="335">
        <f t="shared" ref="F226" si="123">SUM(H226:L226)</f>
        <v>0</v>
      </c>
      <c r="G226" s="353">
        <f t="shared" ref="G226:L226" si="124">+G222+G224</f>
        <v>0</v>
      </c>
      <c r="H226" s="353">
        <f t="shared" si="124"/>
        <v>0</v>
      </c>
      <c r="I226" s="353">
        <f t="shared" si="124"/>
        <v>0</v>
      </c>
      <c r="J226" s="353">
        <f t="shared" si="124"/>
        <v>0</v>
      </c>
      <c r="K226" s="353">
        <f t="shared" si="124"/>
        <v>0</v>
      </c>
      <c r="L226" s="353">
        <f t="shared" si="124"/>
        <v>0</v>
      </c>
      <c r="M226" s="336" t="str">
        <f>IF(D226="","",IF(D226="Nije ocijenjen","",IF(D226="Ocijenjen",IF(F226&lt;10,"Član 17. stav 7. Kriterija",(K226+(L226/2))/(F226)))))</f>
        <v/>
      </c>
      <c r="N226" s="337" t="str">
        <f>IF(D226="","",IF(D226="Nije ocijenjen","",IF(D226="Ocijenjen",IF(M226="Član 17. stav 7. Kriterija","",IF(M226&gt;0.4,0,IF(M226&gt;0.3,8,IF(M226&gt;0.2,16,IF(M226&gt;0.1,24,IF(M226&lt;=0.1,30,)))))))))</f>
        <v/>
      </c>
      <c r="O226" s="336" t="str">
        <f t="shared" ref="O226" si="125">IF(D226="","",IF(D226="Nije ocijenjen","",IF(D226="Ocijenjen",IF(E226=0,"",((K226+J226+(L226/2))/(E226))))))</f>
        <v/>
      </c>
      <c r="P226" s="337" t="str">
        <f t="shared" ref="P226" si="126">IF(D226="","",IF(D226="Nije ocijenjen","",IF(D226="Ocijenjen",IF(O226&gt;0.2,0,IF(O226&gt;0.15,2,IF(O226&gt;0.1,4,IF(O226&gt;0.06,6,IF(O226&gt;0.03,8,IF(O226&lt;=0.03,10,)))))))))</f>
        <v/>
      </c>
      <c r="Q226" s="321" t="str">
        <f>IF(D226="","",IF(D226="Nije ocijenjen","",IF(D226="Ocijenjen",IF(M226="Član 17. stav 7. Kriterija",P226,N226+P226))))</f>
        <v/>
      </c>
      <c r="R226" s="220"/>
      <c r="S226" s="220"/>
      <c r="T226" s="220"/>
    </row>
    <row r="227" spans="1:20" s="217" customFormat="1" x14ac:dyDescent="0.25">
      <c r="A227" s="256"/>
      <c r="B227" s="256"/>
      <c r="C227" s="256"/>
      <c r="D227" s="256"/>
      <c r="E227" s="352"/>
      <c r="F227" s="350"/>
      <c r="G227" s="350"/>
      <c r="H227" s="350"/>
      <c r="I227" s="350"/>
      <c r="J227" s="350"/>
      <c r="K227" s="350"/>
      <c r="L227" s="350"/>
      <c r="N227" s="118"/>
      <c r="P227" s="118"/>
      <c r="Q227" s="220"/>
      <c r="R227" s="118"/>
      <c r="S227" s="118"/>
      <c r="T227" s="118"/>
    </row>
    <row r="228" spans="1:20" s="217" customFormat="1" x14ac:dyDescent="0.25">
      <c r="A228" s="616" t="s">
        <v>165</v>
      </c>
      <c r="B228" s="617"/>
      <c r="C228" s="618"/>
      <c r="D228" s="323"/>
      <c r="E228" s="324"/>
      <c r="F228" s="324"/>
      <c r="G228" s="359"/>
      <c r="H228" s="359"/>
      <c r="I228" s="359"/>
      <c r="J228" s="359"/>
      <c r="K228" s="359"/>
      <c r="L228" s="324"/>
      <c r="M228" s="326"/>
      <c r="N228" s="326"/>
      <c r="O228" s="326"/>
      <c r="P228" s="325"/>
      <c r="Q228" s="325"/>
      <c r="R228" s="118"/>
      <c r="S228" s="118"/>
      <c r="T228" s="118"/>
    </row>
    <row r="229" spans="1:20" s="217" customFormat="1" x14ac:dyDescent="0.25">
      <c r="A229" s="320">
        <v>22</v>
      </c>
      <c r="B229" s="245" t="s">
        <v>79</v>
      </c>
      <c r="C229" s="245"/>
      <c r="D229" s="245"/>
      <c r="E229" s="348"/>
      <c r="F229" s="246">
        <f t="shared" ref="F229" si="127">SUM(H229:L229)</f>
        <v>0</v>
      </c>
      <c r="G229" s="348"/>
      <c r="H229" s="348"/>
      <c r="I229" s="348"/>
      <c r="J229" s="348"/>
      <c r="K229" s="348"/>
      <c r="L229" s="348"/>
      <c r="M229" s="314"/>
      <c r="N229" s="315"/>
      <c r="O229" s="314"/>
      <c r="P229" s="315"/>
      <c r="Q229" s="316"/>
      <c r="R229" s="118"/>
      <c r="S229" s="118"/>
      <c r="T229" s="118"/>
    </row>
    <row r="230" spans="1:20" s="217" customFormat="1" x14ac:dyDescent="0.25">
      <c r="A230" s="616" t="s">
        <v>166</v>
      </c>
      <c r="B230" s="617"/>
      <c r="C230" s="618"/>
      <c r="D230" s="327"/>
      <c r="E230" s="328"/>
      <c r="F230" s="328"/>
      <c r="G230" s="328"/>
      <c r="H230" s="328"/>
      <c r="I230" s="328"/>
      <c r="J230" s="328"/>
      <c r="K230" s="328"/>
      <c r="L230" s="328"/>
      <c r="M230" s="329"/>
      <c r="N230" s="330"/>
      <c r="O230" s="329"/>
      <c r="P230" s="330"/>
      <c r="Q230" s="339"/>
      <c r="R230" s="118"/>
      <c r="S230" s="118"/>
      <c r="T230" s="118"/>
    </row>
    <row r="231" spans="1:20" s="217" customFormat="1" x14ac:dyDescent="0.25">
      <c r="A231" s="317">
        <f>+A229</f>
        <v>22</v>
      </c>
      <c r="B231" s="318" t="str">
        <f>+B229</f>
        <v>Ime i prezime</v>
      </c>
      <c r="C231" s="245"/>
      <c r="D231" s="245"/>
      <c r="E231" s="348"/>
      <c r="F231" s="246">
        <f t="shared" ref="F231" si="128">SUM(H231:L231)</f>
        <v>0</v>
      </c>
      <c r="G231" s="348"/>
      <c r="H231" s="348"/>
      <c r="I231" s="348"/>
      <c r="J231" s="348"/>
      <c r="K231" s="348"/>
      <c r="L231" s="348"/>
      <c r="M231" s="314"/>
      <c r="N231" s="315"/>
      <c r="O231" s="314"/>
      <c r="P231" s="315"/>
      <c r="Q231" s="316"/>
      <c r="R231" s="118"/>
      <c r="S231" s="118"/>
      <c r="T231" s="118"/>
    </row>
    <row r="232" spans="1:20" s="217" customFormat="1" ht="15.75" thickBot="1" x14ac:dyDescent="0.3">
      <c r="A232" s="313" t="s">
        <v>167</v>
      </c>
      <c r="B232" s="256"/>
      <c r="C232" s="256"/>
      <c r="D232" s="256"/>
      <c r="E232" s="352"/>
      <c r="F232" s="350"/>
      <c r="G232" s="350"/>
      <c r="H232" s="350"/>
      <c r="I232" s="350"/>
      <c r="J232" s="350"/>
      <c r="K232" s="350"/>
      <c r="L232" s="350"/>
      <c r="N232" s="118"/>
      <c r="P232" s="118"/>
      <c r="Q232" s="220"/>
      <c r="R232" s="118"/>
      <c r="S232" s="118"/>
      <c r="T232" s="118"/>
    </row>
    <row r="233" spans="1:20" s="338" customFormat="1" ht="15.75" thickBot="1" x14ac:dyDescent="0.3">
      <c r="A233" s="331">
        <f>+A229</f>
        <v>22</v>
      </c>
      <c r="B233" s="332" t="str">
        <f>+B229</f>
        <v>Ime i prezime</v>
      </c>
      <c r="C233" s="334"/>
      <c r="D233" s="334"/>
      <c r="E233" s="353">
        <f>+E229+E231</f>
        <v>0</v>
      </c>
      <c r="F233" s="335">
        <f t="shared" ref="F233" si="129">SUM(H233:L233)</f>
        <v>0</v>
      </c>
      <c r="G233" s="353">
        <f t="shared" ref="G233:L233" si="130">+G229+G231</f>
        <v>0</v>
      </c>
      <c r="H233" s="353">
        <f t="shared" si="130"/>
        <v>0</v>
      </c>
      <c r="I233" s="353">
        <f t="shared" si="130"/>
        <v>0</v>
      </c>
      <c r="J233" s="353">
        <f t="shared" si="130"/>
        <v>0</v>
      </c>
      <c r="K233" s="353">
        <f t="shared" si="130"/>
        <v>0</v>
      </c>
      <c r="L233" s="353">
        <f t="shared" si="130"/>
        <v>0</v>
      </c>
      <c r="M233" s="336" t="str">
        <f>IF(D233="","",IF(D233="Nije ocijenjen","",IF(D233="Ocijenjen",IF(F233&lt;10,"Član 17. stav 7. Kriterija",(K233+(L233/2))/(F233)))))</f>
        <v/>
      </c>
      <c r="N233" s="337" t="str">
        <f>IF(D233="","",IF(D233="Nije ocijenjen","",IF(D233="Ocijenjen",IF(M233="Član 17. stav 7. Kriterija","",IF(M233&gt;0.4,0,IF(M233&gt;0.3,8,IF(M233&gt;0.2,16,IF(M233&gt;0.1,24,IF(M233&lt;=0.1,30,)))))))))</f>
        <v/>
      </c>
      <c r="O233" s="336" t="str">
        <f t="shared" ref="O233" si="131">IF(D233="","",IF(D233="Nije ocijenjen","",IF(D233="Ocijenjen",IF(E233=0,"",((K233+J233+(L233/2))/(E233))))))</f>
        <v/>
      </c>
      <c r="P233" s="337" t="str">
        <f t="shared" ref="P233" si="132">IF(D233="","",IF(D233="Nije ocijenjen","",IF(D233="Ocijenjen",IF(O233&gt;0.2,0,IF(O233&gt;0.15,2,IF(O233&gt;0.1,4,IF(O233&gt;0.06,6,IF(O233&gt;0.03,8,IF(O233&lt;=0.03,10,)))))))))</f>
        <v/>
      </c>
      <c r="Q233" s="321" t="str">
        <f>IF(D233="","",IF(D233="Nije ocijenjen","",IF(D233="Ocijenjen",IF(M233="Član 17. stav 7. Kriterija",P233,N233+P233))))</f>
        <v/>
      </c>
      <c r="R233" s="220"/>
      <c r="S233" s="220"/>
      <c r="T233" s="220"/>
    </row>
    <row r="234" spans="1:20" s="217" customFormat="1" x14ac:dyDescent="0.25">
      <c r="A234" s="256"/>
      <c r="B234" s="256"/>
      <c r="C234" s="256"/>
      <c r="D234" s="256"/>
      <c r="E234" s="352"/>
      <c r="F234" s="350"/>
      <c r="G234" s="350"/>
      <c r="H234" s="350"/>
      <c r="I234" s="350"/>
      <c r="J234" s="350"/>
      <c r="K234" s="350"/>
      <c r="L234" s="350"/>
      <c r="N234" s="118"/>
      <c r="P234" s="118"/>
      <c r="Q234" s="220"/>
      <c r="R234" s="118"/>
      <c r="S234" s="118"/>
      <c r="T234" s="118"/>
    </row>
    <row r="235" spans="1:20" s="217" customFormat="1" x14ac:dyDescent="0.25">
      <c r="A235" s="616" t="s">
        <v>165</v>
      </c>
      <c r="B235" s="617"/>
      <c r="C235" s="618"/>
      <c r="D235" s="323"/>
      <c r="E235" s="324"/>
      <c r="F235" s="324"/>
      <c r="G235" s="359"/>
      <c r="H235" s="359"/>
      <c r="I235" s="359"/>
      <c r="J235" s="359"/>
      <c r="K235" s="359"/>
      <c r="L235" s="324"/>
      <c r="M235" s="326"/>
      <c r="N235" s="326"/>
      <c r="O235" s="326"/>
      <c r="P235" s="325"/>
      <c r="Q235" s="325"/>
      <c r="R235" s="118"/>
      <c r="S235" s="118"/>
      <c r="T235" s="118"/>
    </row>
    <row r="236" spans="1:20" s="217" customFormat="1" x14ac:dyDescent="0.25">
      <c r="A236" s="320">
        <v>23</v>
      </c>
      <c r="B236" s="245" t="s">
        <v>79</v>
      </c>
      <c r="C236" s="245"/>
      <c r="D236" s="245"/>
      <c r="E236" s="348"/>
      <c r="F236" s="246">
        <f t="shared" ref="F236" si="133">SUM(H236:L236)</f>
        <v>0</v>
      </c>
      <c r="G236" s="348"/>
      <c r="H236" s="348"/>
      <c r="I236" s="348"/>
      <c r="J236" s="348"/>
      <c r="K236" s="348"/>
      <c r="L236" s="348"/>
      <c r="M236" s="314"/>
      <c r="N236" s="315"/>
      <c r="O236" s="314"/>
      <c r="P236" s="315"/>
      <c r="Q236" s="316"/>
      <c r="R236" s="118"/>
      <c r="S236" s="118"/>
      <c r="T236" s="118"/>
    </row>
    <row r="237" spans="1:20" s="217" customFormat="1" x14ac:dyDescent="0.25">
      <c r="A237" s="616" t="s">
        <v>166</v>
      </c>
      <c r="B237" s="617"/>
      <c r="C237" s="618"/>
      <c r="D237" s="327"/>
      <c r="E237" s="328"/>
      <c r="F237" s="328"/>
      <c r="G237" s="328"/>
      <c r="H237" s="328"/>
      <c r="I237" s="328"/>
      <c r="J237" s="328"/>
      <c r="K237" s="328"/>
      <c r="L237" s="328"/>
      <c r="M237" s="329"/>
      <c r="N237" s="330"/>
      <c r="O237" s="329"/>
      <c r="P237" s="330"/>
      <c r="Q237" s="339"/>
      <c r="R237" s="118"/>
      <c r="S237" s="118"/>
      <c r="T237" s="118"/>
    </row>
    <row r="238" spans="1:20" s="217" customFormat="1" x14ac:dyDescent="0.25">
      <c r="A238" s="317">
        <f>+A236</f>
        <v>23</v>
      </c>
      <c r="B238" s="318" t="str">
        <f>+B236</f>
        <v>Ime i prezime</v>
      </c>
      <c r="C238" s="245"/>
      <c r="D238" s="245"/>
      <c r="E238" s="348"/>
      <c r="F238" s="246">
        <f t="shared" ref="F238" si="134">SUM(H238:L238)</f>
        <v>0</v>
      </c>
      <c r="G238" s="348"/>
      <c r="H238" s="348"/>
      <c r="I238" s="348"/>
      <c r="J238" s="348"/>
      <c r="K238" s="348"/>
      <c r="L238" s="348"/>
      <c r="M238" s="314"/>
      <c r="N238" s="315"/>
      <c r="O238" s="314"/>
      <c r="P238" s="315"/>
      <c r="Q238" s="316"/>
      <c r="R238" s="118"/>
      <c r="S238" s="118"/>
      <c r="T238" s="118"/>
    </row>
    <row r="239" spans="1:20" s="217" customFormat="1" ht="15.75" thickBot="1" x14ac:dyDescent="0.3">
      <c r="A239" s="313" t="s">
        <v>167</v>
      </c>
      <c r="B239" s="256"/>
      <c r="C239" s="256"/>
      <c r="D239" s="256"/>
      <c r="E239" s="352"/>
      <c r="F239" s="350"/>
      <c r="G239" s="350"/>
      <c r="H239" s="350"/>
      <c r="I239" s="350"/>
      <c r="J239" s="350"/>
      <c r="K239" s="350"/>
      <c r="L239" s="350"/>
      <c r="N239" s="118"/>
      <c r="P239" s="118"/>
      <c r="Q239" s="220"/>
      <c r="R239" s="118"/>
      <c r="S239" s="118"/>
      <c r="T239" s="118"/>
    </row>
    <row r="240" spans="1:20" s="338" customFormat="1" ht="15.75" thickBot="1" x14ac:dyDescent="0.3">
      <c r="A240" s="331">
        <f>+A236</f>
        <v>23</v>
      </c>
      <c r="B240" s="332" t="str">
        <f>+B236</f>
        <v>Ime i prezime</v>
      </c>
      <c r="C240" s="334"/>
      <c r="D240" s="334"/>
      <c r="E240" s="353">
        <f>+E236+E238</f>
        <v>0</v>
      </c>
      <c r="F240" s="335">
        <f t="shared" ref="F240" si="135">SUM(H240:L240)</f>
        <v>0</v>
      </c>
      <c r="G240" s="353">
        <f t="shared" ref="G240:L240" si="136">+G236+G238</f>
        <v>0</v>
      </c>
      <c r="H240" s="353">
        <f t="shared" si="136"/>
        <v>0</v>
      </c>
      <c r="I240" s="353">
        <f t="shared" si="136"/>
        <v>0</v>
      </c>
      <c r="J240" s="353">
        <f t="shared" si="136"/>
        <v>0</v>
      </c>
      <c r="K240" s="353">
        <f t="shared" si="136"/>
        <v>0</v>
      </c>
      <c r="L240" s="353">
        <f t="shared" si="136"/>
        <v>0</v>
      </c>
      <c r="M240" s="336" t="str">
        <f>IF(D240="","",IF(D240="Nije ocijenjen","",IF(D240="Ocijenjen",IF(F240&lt;10,"Član 17. stav 7. Kriterija",(K240+(L240/2))/(F240)))))</f>
        <v/>
      </c>
      <c r="N240" s="337" t="str">
        <f>IF(D240="","",IF(D240="Nije ocijenjen","",IF(D240="Ocijenjen",IF(M240="Član 17. stav 7. Kriterija","",IF(M240&gt;0.4,0,IF(M240&gt;0.3,8,IF(M240&gt;0.2,16,IF(M240&gt;0.1,24,IF(M240&lt;=0.1,30,)))))))))</f>
        <v/>
      </c>
      <c r="O240" s="336" t="str">
        <f t="shared" ref="O240" si="137">IF(D240="","",IF(D240="Nije ocijenjen","",IF(D240="Ocijenjen",IF(E240=0,"",((K240+J240+(L240/2))/(E240))))))</f>
        <v/>
      </c>
      <c r="P240" s="337" t="str">
        <f t="shared" ref="P240" si="138">IF(D240="","",IF(D240="Nije ocijenjen","",IF(D240="Ocijenjen",IF(O240&gt;0.2,0,IF(O240&gt;0.15,2,IF(O240&gt;0.1,4,IF(O240&gt;0.06,6,IF(O240&gt;0.03,8,IF(O240&lt;=0.03,10,)))))))))</f>
        <v/>
      </c>
      <c r="Q240" s="321" t="str">
        <f>IF(D240="","",IF(D240="Nije ocijenjen","",IF(D240="Ocijenjen",IF(M240="Član 17. stav 7. Kriterija",P240,N240+P240))))</f>
        <v/>
      </c>
      <c r="R240" s="220"/>
      <c r="S240" s="220"/>
      <c r="T240" s="220"/>
    </row>
    <row r="241" spans="1:20" s="217" customFormat="1" x14ac:dyDescent="0.25">
      <c r="A241" s="256"/>
      <c r="B241" s="256"/>
      <c r="C241" s="256"/>
      <c r="D241" s="256"/>
      <c r="E241" s="352"/>
      <c r="F241" s="350"/>
      <c r="G241" s="350"/>
      <c r="H241" s="350"/>
      <c r="I241" s="350"/>
      <c r="J241" s="350"/>
      <c r="K241" s="350"/>
      <c r="L241" s="350"/>
      <c r="N241" s="118"/>
      <c r="P241" s="118"/>
      <c r="Q241" s="220"/>
      <c r="R241" s="118"/>
      <c r="S241" s="118"/>
      <c r="T241" s="118"/>
    </row>
    <row r="242" spans="1:20" s="217" customFormat="1" x14ac:dyDescent="0.25">
      <c r="A242" s="616" t="s">
        <v>165</v>
      </c>
      <c r="B242" s="617"/>
      <c r="C242" s="618"/>
      <c r="D242" s="323"/>
      <c r="E242" s="324"/>
      <c r="F242" s="324"/>
      <c r="G242" s="359"/>
      <c r="H242" s="359"/>
      <c r="I242" s="359"/>
      <c r="J242" s="359"/>
      <c r="K242" s="359"/>
      <c r="L242" s="324"/>
      <c r="M242" s="326"/>
      <c r="N242" s="326"/>
      <c r="O242" s="326"/>
      <c r="P242" s="325"/>
      <c r="Q242" s="325"/>
      <c r="R242" s="118"/>
      <c r="S242" s="118"/>
      <c r="T242" s="118"/>
    </row>
    <row r="243" spans="1:20" s="217" customFormat="1" x14ac:dyDescent="0.25">
      <c r="A243" s="320">
        <v>24</v>
      </c>
      <c r="B243" s="245" t="s">
        <v>79</v>
      </c>
      <c r="C243" s="245"/>
      <c r="D243" s="245"/>
      <c r="E243" s="348"/>
      <c r="F243" s="246">
        <f t="shared" ref="F243" si="139">SUM(H243:L243)</f>
        <v>0</v>
      </c>
      <c r="G243" s="348"/>
      <c r="H243" s="348"/>
      <c r="I243" s="348"/>
      <c r="J243" s="348"/>
      <c r="K243" s="348"/>
      <c r="L243" s="348"/>
      <c r="M243" s="314"/>
      <c r="N243" s="315"/>
      <c r="O243" s="314"/>
      <c r="P243" s="315"/>
      <c r="Q243" s="316"/>
      <c r="R243" s="118"/>
      <c r="S243" s="118"/>
      <c r="T243" s="118"/>
    </row>
    <row r="244" spans="1:20" s="217" customFormat="1" x14ac:dyDescent="0.25">
      <c r="A244" s="616" t="s">
        <v>166</v>
      </c>
      <c r="B244" s="617"/>
      <c r="C244" s="618"/>
      <c r="D244" s="327"/>
      <c r="E244" s="328"/>
      <c r="F244" s="328"/>
      <c r="G244" s="328"/>
      <c r="H244" s="328"/>
      <c r="I244" s="328"/>
      <c r="J244" s="328"/>
      <c r="K244" s="328"/>
      <c r="L244" s="328"/>
      <c r="M244" s="329"/>
      <c r="N244" s="330"/>
      <c r="O244" s="329"/>
      <c r="P244" s="330"/>
      <c r="Q244" s="339"/>
      <c r="R244" s="118"/>
      <c r="S244" s="118"/>
      <c r="T244" s="118"/>
    </row>
    <row r="245" spans="1:20" s="217" customFormat="1" x14ac:dyDescent="0.25">
      <c r="A245" s="317">
        <f>+A243</f>
        <v>24</v>
      </c>
      <c r="B245" s="318" t="str">
        <f>+B243</f>
        <v>Ime i prezime</v>
      </c>
      <c r="C245" s="245"/>
      <c r="D245" s="245"/>
      <c r="E245" s="348"/>
      <c r="F245" s="246">
        <f>SUM(H245:L245)</f>
        <v>0</v>
      </c>
      <c r="G245" s="348"/>
      <c r="H245" s="348"/>
      <c r="I245" s="348"/>
      <c r="J245" s="348"/>
      <c r="K245" s="348"/>
      <c r="L245" s="348"/>
      <c r="M245" s="314"/>
      <c r="N245" s="315"/>
      <c r="O245" s="314"/>
      <c r="P245" s="315"/>
      <c r="Q245" s="316"/>
      <c r="R245" s="118"/>
      <c r="S245" s="118"/>
      <c r="T245" s="118"/>
    </row>
    <row r="246" spans="1:20" s="217" customFormat="1" ht="15.75" thickBot="1" x14ac:dyDescent="0.3">
      <c r="A246" s="313" t="s">
        <v>167</v>
      </c>
      <c r="B246" s="256"/>
      <c r="C246" s="256"/>
      <c r="D246" s="256"/>
      <c r="E246" s="352"/>
      <c r="F246" s="350"/>
      <c r="G246" s="350"/>
      <c r="H246" s="350"/>
      <c r="I246" s="350"/>
      <c r="J246" s="350"/>
      <c r="K246" s="350"/>
      <c r="L246" s="350"/>
      <c r="N246" s="118"/>
      <c r="P246" s="118"/>
      <c r="Q246" s="220"/>
      <c r="R246" s="118"/>
      <c r="S246" s="118"/>
      <c r="T246" s="118"/>
    </row>
    <row r="247" spans="1:20" s="338" customFormat="1" ht="15.75" thickBot="1" x14ac:dyDescent="0.3">
      <c r="A247" s="331">
        <f>+A243</f>
        <v>24</v>
      </c>
      <c r="B247" s="332" t="str">
        <f>+B243</f>
        <v>Ime i prezime</v>
      </c>
      <c r="C247" s="334"/>
      <c r="D247" s="334"/>
      <c r="E247" s="353">
        <f>+E243+E245</f>
        <v>0</v>
      </c>
      <c r="F247" s="335">
        <f t="shared" ref="F247" si="140">SUM(H247:L247)</f>
        <v>0</v>
      </c>
      <c r="G247" s="353">
        <f t="shared" ref="G247:L247" si="141">+G243+G245</f>
        <v>0</v>
      </c>
      <c r="H247" s="353">
        <f t="shared" si="141"/>
        <v>0</v>
      </c>
      <c r="I247" s="353">
        <f t="shared" si="141"/>
        <v>0</v>
      </c>
      <c r="J247" s="353">
        <f t="shared" si="141"/>
        <v>0</v>
      </c>
      <c r="K247" s="353">
        <f t="shared" si="141"/>
        <v>0</v>
      </c>
      <c r="L247" s="353">
        <f t="shared" si="141"/>
        <v>0</v>
      </c>
      <c r="M247" s="336" t="str">
        <f>IF(D247="","",IF(D247="Nije ocijenjen","",IF(D247="Ocijenjen",IF(F247&lt;10,"Član 17. stav 7. Kriterija",(K247+(L247/2))/(F247)))))</f>
        <v/>
      </c>
      <c r="N247" s="337" t="str">
        <f>IF(D247="","",IF(D247="Nije ocijenjen","",IF(D247="Ocijenjen",IF(M247="Član 17. stav 7. Kriterija","",IF(M247&gt;0.4,0,IF(M247&gt;0.3,8,IF(M247&gt;0.2,16,IF(M247&gt;0.1,24,IF(M247&lt;=0.1,30,)))))))))</f>
        <v/>
      </c>
      <c r="O247" s="336" t="str">
        <f t="shared" ref="O247" si="142">IF(D247="","",IF(D247="Nije ocijenjen","",IF(D247="Ocijenjen",IF(E247=0,"",((K247+J247+(L247/2))/(E247))))))</f>
        <v/>
      </c>
      <c r="P247" s="337" t="str">
        <f t="shared" ref="P247" si="143">IF(D247="","",IF(D247="Nije ocijenjen","",IF(D247="Ocijenjen",IF(O247&gt;0.2,0,IF(O247&gt;0.15,2,IF(O247&gt;0.1,4,IF(O247&gt;0.06,6,IF(O247&gt;0.03,8,IF(O247&lt;=0.03,10,)))))))))</f>
        <v/>
      </c>
      <c r="Q247" s="321" t="str">
        <f>IF(D247="","",IF(D247="Nije ocijenjen","",IF(D247="Ocijenjen",IF(M247="Član 17. stav 7. Kriterija",P247,N247+P247))))</f>
        <v/>
      </c>
      <c r="R247" s="220"/>
      <c r="S247" s="220"/>
      <c r="T247" s="220"/>
    </row>
    <row r="248" spans="1:20" s="217" customFormat="1" x14ac:dyDescent="0.25">
      <c r="A248" s="256"/>
      <c r="B248" s="256"/>
      <c r="C248" s="256"/>
      <c r="D248" s="256"/>
      <c r="E248" s="352"/>
      <c r="F248" s="350"/>
      <c r="G248" s="350"/>
      <c r="H248" s="350"/>
      <c r="I248" s="350"/>
      <c r="J248" s="350"/>
      <c r="K248" s="350"/>
      <c r="L248" s="350"/>
      <c r="N248" s="118"/>
      <c r="P248" s="118"/>
      <c r="Q248" s="220"/>
      <c r="R248" s="118"/>
      <c r="S248" s="118"/>
      <c r="T248" s="118"/>
    </row>
    <row r="249" spans="1:20" s="217" customFormat="1" x14ac:dyDescent="0.25">
      <c r="A249" s="616" t="s">
        <v>165</v>
      </c>
      <c r="B249" s="617"/>
      <c r="C249" s="618"/>
      <c r="D249" s="323"/>
      <c r="E249" s="324"/>
      <c r="F249" s="324"/>
      <c r="G249" s="359"/>
      <c r="H249" s="359"/>
      <c r="I249" s="359"/>
      <c r="J249" s="359"/>
      <c r="K249" s="359"/>
      <c r="L249" s="324"/>
      <c r="M249" s="326"/>
      <c r="N249" s="326"/>
      <c r="O249" s="326"/>
      <c r="P249" s="325"/>
      <c r="Q249" s="325"/>
      <c r="R249" s="118"/>
      <c r="S249" s="118"/>
      <c r="T249" s="118"/>
    </row>
    <row r="250" spans="1:20" s="217" customFormat="1" x14ac:dyDescent="0.25">
      <c r="A250" s="320">
        <v>25</v>
      </c>
      <c r="B250" s="245" t="s">
        <v>79</v>
      </c>
      <c r="C250" s="245"/>
      <c r="D250" s="245"/>
      <c r="E250" s="348"/>
      <c r="F250" s="246">
        <f t="shared" ref="F250" si="144">SUM(H250:L250)</f>
        <v>0</v>
      </c>
      <c r="G250" s="348"/>
      <c r="H250" s="348"/>
      <c r="I250" s="348"/>
      <c r="J250" s="348"/>
      <c r="K250" s="348"/>
      <c r="L250" s="348"/>
      <c r="M250" s="314"/>
      <c r="N250" s="315"/>
      <c r="O250" s="314"/>
      <c r="P250" s="315"/>
      <c r="Q250" s="316"/>
      <c r="R250" s="118"/>
      <c r="S250" s="118"/>
      <c r="T250" s="118"/>
    </row>
    <row r="251" spans="1:20" s="217" customFormat="1" x14ac:dyDescent="0.25">
      <c r="A251" s="616" t="s">
        <v>166</v>
      </c>
      <c r="B251" s="617"/>
      <c r="C251" s="618"/>
      <c r="D251" s="327"/>
      <c r="E251" s="328"/>
      <c r="F251" s="328"/>
      <c r="G251" s="328"/>
      <c r="H251" s="328"/>
      <c r="I251" s="328"/>
      <c r="J251" s="328"/>
      <c r="K251" s="328"/>
      <c r="L251" s="328"/>
      <c r="M251" s="329"/>
      <c r="N251" s="330"/>
      <c r="O251" s="329"/>
      <c r="P251" s="330"/>
      <c r="Q251" s="339"/>
      <c r="R251" s="118"/>
      <c r="S251" s="118"/>
      <c r="T251" s="118"/>
    </row>
    <row r="252" spans="1:20" s="217" customFormat="1" x14ac:dyDescent="0.25">
      <c r="A252" s="317">
        <f>+A250</f>
        <v>25</v>
      </c>
      <c r="B252" s="318" t="str">
        <f>+B250</f>
        <v>Ime i prezime</v>
      </c>
      <c r="C252" s="245"/>
      <c r="D252" s="245"/>
      <c r="E252" s="348"/>
      <c r="F252" s="246">
        <f t="shared" ref="F252" si="145">SUM(H252:L252)</f>
        <v>0</v>
      </c>
      <c r="G252" s="348"/>
      <c r="H252" s="348"/>
      <c r="I252" s="348"/>
      <c r="J252" s="348"/>
      <c r="K252" s="348"/>
      <c r="L252" s="348"/>
      <c r="M252" s="314"/>
      <c r="N252" s="315"/>
      <c r="O252" s="314"/>
      <c r="P252" s="315"/>
      <c r="Q252" s="316"/>
      <c r="R252" s="118"/>
      <c r="S252" s="118"/>
      <c r="T252" s="118"/>
    </row>
    <row r="253" spans="1:20" s="217" customFormat="1" ht="15.75" thickBot="1" x14ac:dyDescent="0.3">
      <c r="A253" s="313" t="s">
        <v>167</v>
      </c>
      <c r="B253" s="256"/>
      <c r="C253" s="256"/>
      <c r="D253" s="256"/>
      <c r="E253" s="352"/>
      <c r="F253" s="350"/>
      <c r="G253" s="350"/>
      <c r="H253" s="350"/>
      <c r="I253" s="350"/>
      <c r="J253" s="350"/>
      <c r="K253" s="350"/>
      <c r="L253" s="350"/>
      <c r="N253" s="118"/>
      <c r="P253" s="118"/>
      <c r="Q253" s="220"/>
      <c r="R253" s="118"/>
      <c r="S253" s="118"/>
      <c r="T253" s="118"/>
    </row>
    <row r="254" spans="1:20" s="338" customFormat="1" ht="15.75" thickBot="1" x14ac:dyDescent="0.3">
      <c r="A254" s="331">
        <f>+A250</f>
        <v>25</v>
      </c>
      <c r="B254" s="332" t="str">
        <f>+B250</f>
        <v>Ime i prezime</v>
      </c>
      <c r="C254" s="334"/>
      <c r="D254" s="334"/>
      <c r="E254" s="353">
        <f>+E250+E252</f>
        <v>0</v>
      </c>
      <c r="F254" s="335">
        <f t="shared" ref="F254" si="146">SUM(H254:L254)</f>
        <v>0</v>
      </c>
      <c r="G254" s="353">
        <f t="shared" ref="G254:L254" si="147">+G250+G252</f>
        <v>0</v>
      </c>
      <c r="H254" s="353">
        <f t="shared" si="147"/>
        <v>0</v>
      </c>
      <c r="I254" s="353">
        <f t="shared" si="147"/>
        <v>0</v>
      </c>
      <c r="J254" s="353">
        <f t="shared" si="147"/>
        <v>0</v>
      </c>
      <c r="K254" s="353">
        <f t="shared" si="147"/>
        <v>0</v>
      </c>
      <c r="L254" s="353">
        <f t="shared" si="147"/>
        <v>0</v>
      </c>
      <c r="M254" s="336" t="str">
        <f>IF(D254="","",IF(D254="Nije ocijenjen","",IF(D254="Ocijenjen",IF(F254&lt;10,"Član 17. stav 7. Kriterija",(K254+(L254/2))/(F254)))))</f>
        <v/>
      </c>
      <c r="N254" s="337" t="str">
        <f>IF(D254="","",IF(D254="Nije ocijenjen","",IF(D254="Ocijenjen",IF(M254="Član 17. stav 7. Kriterija","",IF(M254&gt;0.4,0,IF(M254&gt;0.3,8,IF(M254&gt;0.2,16,IF(M254&gt;0.1,24,IF(M254&lt;=0.1,30,)))))))))</f>
        <v/>
      </c>
      <c r="O254" s="336" t="str">
        <f t="shared" ref="O254" si="148">IF(D254="","",IF(D254="Nije ocijenjen","",IF(D254="Ocijenjen",IF(E254=0,"",((K254+J254+(L254/2))/(E254))))))</f>
        <v/>
      </c>
      <c r="P254" s="337" t="str">
        <f t="shared" ref="P254" si="149">IF(D254="","",IF(D254="Nije ocijenjen","",IF(D254="Ocijenjen",IF(O254&gt;0.2,0,IF(O254&gt;0.15,2,IF(O254&gt;0.1,4,IF(O254&gt;0.06,6,IF(O254&gt;0.03,8,IF(O254&lt;=0.03,10,)))))))))</f>
        <v/>
      </c>
      <c r="Q254" s="321" t="str">
        <f>IF(D254="","",IF(D254="Nije ocijenjen","",IF(D254="Ocijenjen",IF(M254="Član 17. stav 7. Kriterija",P254,N254+P254))))</f>
        <v/>
      </c>
      <c r="R254" s="220"/>
      <c r="S254" s="220"/>
      <c r="T254" s="220"/>
    </row>
    <row r="255" spans="1:20" s="217" customFormat="1" x14ac:dyDescent="0.25">
      <c r="A255" s="256"/>
      <c r="B255" s="256"/>
      <c r="C255" s="256"/>
      <c r="D255" s="256"/>
      <c r="E255" s="352"/>
      <c r="F255" s="350"/>
      <c r="G255" s="350"/>
      <c r="H255" s="350"/>
      <c r="I255" s="350"/>
      <c r="J255" s="350"/>
      <c r="K255" s="350"/>
      <c r="L255" s="350"/>
      <c r="N255" s="118"/>
      <c r="P255" s="118"/>
      <c r="Q255" s="220"/>
      <c r="R255" s="118"/>
      <c r="S255" s="118"/>
      <c r="T255" s="118"/>
    </row>
    <row r="256" spans="1:20" s="217" customFormat="1" x14ac:dyDescent="0.25">
      <c r="A256" s="256"/>
      <c r="B256" s="256"/>
      <c r="C256" s="256"/>
      <c r="D256" s="256"/>
      <c r="E256" s="352"/>
      <c r="F256" s="350"/>
      <c r="G256" s="350"/>
      <c r="H256" s="350"/>
      <c r="I256" s="350"/>
      <c r="J256" s="350"/>
      <c r="K256" s="350"/>
      <c r="L256" s="350"/>
      <c r="N256" s="118"/>
      <c r="P256" s="118"/>
      <c r="Q256" s="220"/>
      <c r="R256" s="118"/>
      <c r="S256" s="118"/>
      <c r="T256" s="118"/>
    </row>
    <row r="257" spans="1:20" s="217" customFormat="1" ht="31.5" customHeight="1" x14ac:dyDescent="0.25">
      <c r="A257" s="597" t="s">
        <v>162</v>
      </c>
      <c r="B257" s="597"/>
      <c r="C257" s="597"/>
      <c r="D257" s="597"/>
      <c r="E257" s="597"/>
      <c r="F257" s="597"/>
      <c r="G257" s="597"/>
      <c r="H257" s="597"/>
      <c r="I257" s="597"/>
      <c r="J257" s="597"/>
      <c r="K257" s="597"/>
      <c r="L257" s="597"/>
      <c r="M257" s="597"/>
      <c r="N257" s="597"/>
      <c r="O257" s="597"/>
      <c r="P257" s="597"/>
      <c r="Q257" s="597"/>
      <c r="R257" s="118"/>
      <c r="S257" s="118"/>
      <c r="T257" s="118"/>
    </row>
    <row r="258" spans="1:20" s="217" customFormat="1" ht="15" customHeight="1" x14ac:dyDescent="0.25">
      <c r="A258" s="488"/>
      <c r="B258" s="488"/>
      <c r="C258" s="488"/>
      <c r="D258" s="488"/>
      <c r="E258" s="488"/>
      <c r="F258" s="488"/>
      <c r="G258" s="488"/>
      <c r="H258" s="488"/>
      <c r="I258" s="488"/>
      <c r="J258" s="488"/>
      <c r="K258" s="488"/>
      <c r="L258" s="488"/>
      <c r="M258" s="488"/>
      <c r="N258" s="488"/>
      <c r="O258" s="488"/>
      <c r="P258" s="488"/>
      <c r="Q258" s="488"/>
      <c r="R258" s="118"/>
      <c r="S258" s="118"/>
      <c r="T258" s="118"/>
    </row>
    <row r="259" spans="1:20" s="307" customFormat="1" ht="15" customHeight="1" x14ac:dyDescent="0.2">
      <c r="A259" s="597" t="s">
        <v>222</v>
      </c>
      <c r="B259" s="597"/>
      <c r="C259" s="597"/>
      <c r="D259" s="597"/>
      <c r="E259" s="597"/>
      <c r="F259" s="597"/>
      <c r="G259" s="597"/>
      <c r="H259" s="597"/>
      <c r="I259" s="597"/>
      <c r="J259" s="597"/>
      <c r="K259" s="597"/>
      <c r="L259" s="597"/>
      <c r="M259" s="597"/>
      <c r="N259" s="597"/>
      <c r="O259" s="597"/>
      <c r="P259" s="597"/>
      <c r="Q259" s="597"/>
      <c r="R259" s="306"/>
      <c r="S259" s="306"/>
      <c r="T259" s="306"/>
    </row>
    <row r="260" spans="1:20" s="307" customFormat="1" ht="15" customHeight="1" x14ac:dyDescent="0.2">
      <c r="A260" s="597"/>
      <c r="B260" s="597"/>
      <c r="C260" s="597"/>
      <c r="D260" s="597"/>
      <c r="E260" s="597"/>
      <c r="F260" s="597"/>
      <c r="G260" s="597"/>
      <c r="H260" s="597"/>
      <c r="I260" s="597"/>
      <c r="J260" s="597"/>
      <c r="K260" s="597"/>
      <c r="L260" s="597"/>
      <c r="M260" s="597"/>
      <c r="N260" s="597"/>
      <c r="O260" s="597"/>
      <c r="P260" s="597"/>
      <c r="Q260" s="597"/>
      <c r="R260" s="306"/>
      <c r="S260" s="306"/>
      <c r="T260" s="306"/>
    </row>
    <row r="261" spans="1:20" s="258" customFormat="1" ht="15" customHeight="1" x14ac:dyDescent="0.25">
      <c r="A261" s="597"/>
      <c r="B261" s="597"/>
      <c r="C261" s="597"/>
      <c r="D261" s="597"/>
      <c r="E261" s="597"/>
      <c r="F261" s="597"/>
      <c r="G261" s="597"/>
      <c r="H261" s="597"/>
      <c r="I261" s="597"/>
      <c r="J261" s="597"/>
      <c r="K261" s="597"/>
      <c r="L261" s="597"/>
      <c r="M261" s="597"/>
      <c r="N261" s="597"/>
      <c r="O261" s="597"/>
      <c r="P261" s="597"/>
      <c r="Q261" s="597"/>
      <c r="R261" s="257"/>
      <c r="S261" s="257"/>
      <c r="T261" s="257"/>
    </row>
    <row r="262" spans="1:20" s="258" customFormat="1" ht="15" customHeight="1" x14ac:dyDescent="0.25">
      <c r="A262" s="488"/>
      <c r="B262" s="488"/>
      <c r="C262" s="488"/>
      <c r="D262" s="488"/>
      <c r="E262" s="488"/>
      <c r="F262" s="488"/>
      <c r="G262" s="488"/>
      <c r="H262" s="488"/>
      <c r="I262" s="488"/>
      <c r="J262" s="488"/>
      <c r="K262" s="488"/>
      <c r="L262" s="488"/>
      <c r="M262" s="488"/>
      <c r="N262" s="488"/>
      <c r="O262" s="488"/>
      <c r="P262" s="488"/>
      <c r="Q262" s="488"/>
      <c r="R262" s="257"/>
      <c r="S262" s="257"/>
      <c r="T262" s="257"/>
    </row>
    <row r="263" spans="1:20" s="258" customFormat="1" ht="15" customHeight="1" x14ac:dyDescent="0.25">
      <c r="A263" s="598" t="s">
        <v>164</v>
      </c>
      <c r="B263" s="598"/>
      <c r="C263" s="598"/>
      <c r="D263" s="598"/>
      <c r="E263" s="598"/>
      <c r="F263" s="598"/>
      <c r="G263" s="598"/>
      <c r="H263" s="598"/>
      <c r="I263" s="598"/>
      <c r="J263" s="598"/>
      <c r="K263" s="598"/>
      <c r="L263" s="598"/>
      <c r="M263" s="598"/>
      <c r="N263" s="598"/>
      <c r="O263" s="598"/>
      <c r="P263" s="598"/>
      <c r="Q263" s="598"/>
      <c r="R263" s="257"/>
      <c r="S263" s="257"/>
      <c r="T263" s="257"/>
    </row>
    <row r="264" spans="1:20" s="258" customFormat="1" ht="15" customHeight="1" x14ac:dyDescent="0.25">
      <c r="A264" s="489"/>
      <c r="B264" s="489"/>
      <c r="C264" s="489"/>
      <c r="D264" s="489"/>
      <c r="E264" s="489"/>
      <c r="F264" s="489"/>
      <c r="G264" s="489"/>
      <c r="H264" s="489"/>
      <c r="I264" s="489"/>
      <c r="J264" s="489"/>
      <c r="K264" s="489"/>
      <c r="L264" s="489"/>
      <c r="M264" s="489"/>
      <c r="N264" s="489"/>
      <c r="O264" s="489"/>
      <c r="P264" s="489"/>
      <c r="Q264" s="489"/>
      <c r="R264" s="257"/>
      <c r="S264" s="257"/>
      <c r="T264" s="257"/>
    </row>
    <row r="265" spans="1:20" s="305" customFormat="1" ht="31.5" customHeight="1" x14ac:dyDescent="0.2">
      <c r="A265" s="597" t="s">
        <v>221</v>
      </c>
      <c r="B265" s="597"/>
      <c r="C265" s="597"/>
      <c r="D265" s="597"/>
      <c r="E265" s="597"/>
      <c r="F265" s="597"/>
      <c r="G265" s="597"/>
      <c r="H265" s="597"/>
      <c r="I265" s="597"/>
      <c r="J265" s="597"/>
      <c r="K265" s="597"/>
      <c r="L265" s="597"/>
      <c r="M265" s="597"/>
      <c r="N265" s="597"/>
      <c r="O265" s="597"/>
      <c r="P265" s="597"/>
      <c r="Q265" s="597"/>
      <c r="R265" s="304"/>
      <c r="S265" s="304"/>
      <c r="T265" s="304"/>
    </row>
    <row r="266" spans="1:20" s="305" customFormat="1" ht="15" customHeight="1" x14ac:dyDescent="0.2">
      <c r="A266" s="488"/>
      <c r="B266" s="488"/>
      <c r="C266" s="488"/>
      <c r="D266" s="488"/>
      <c r="E266" s="488"/>
      <c r="F266" s="488"/>
      <c r="G266" s="488"/>
      <c r="H266" s="488"/>
      <c r="I266" s="488"/>
      <c r="J266" s="488"/>
      <c r="K266" s="488"/>
      <c r="L266" s="488"/>
      <c r="M266" s="488"/>
      <c r="N266" s="488"/>
      <c r="O266" s="488"/>
      <c r="P266" s="488"/>
      <c r="Q266" s="488"/>
      <c r="R266" s="304"/>
      <c r="S266" s="304"/>
      <c r="T266" s="304"/>
    </row>
    <row r="267" spans="1:20" s="305" customFormat="1" ht="66" customHeight="1" x14ac:dyDescent="0.2">
      <c r="A267" s="599" t="s">
        <v>210</v>
      </c>
      <c r="B267" s="600"/>
      <c r="C267" s="600"/>
      <c r="D267" s="600"/>
      <c r="E267" s="600"/>
      <c r="F267" s="600"/>
      <c r="G267" s="600"/>
      <c r="H267" s="600"/>
      <c r="I267" s="600"/>
      <c r="J267" s="600"/>
      <c r="K267" s="600"/>
      <c r="L267" s="600"/>
      <c r="M267" s="600"/>
      <c r="N267" s="600"/>
      <c r="O267" s="600"/>
      <c r="P267" s="600"/>
      <c r="Q267" s="600"/>
      <c r="R267" s="304"/>
      <c r="S267" s="304"/>
      <c r="T267" s="304"/>
    </row>
    <row r="268" spans="1:20" s="305" customFormat="1" ht="87.75" customHeight="1" x14ac:dyDescent="0.2">
      <c r="A268" s="601" t="s">
        <v>233</v>
      </c>
      <c r="B268" s="601"/>
      <c r="C268" s="601"/>
      <c r="D268" s="601"/>
      <c r="E268" s="601"/>
      <c r="F268" s="601"/>
      <c r="G268" s="601"/>
      <c r="H268" s="601"/>
      <c r="I268" s="601"/>
      <c r="J268" s="601"/>
      <c r="K268" s="601"/>
      <c r="L268" s="601"/>
      <c r="M268" s="601"/>
      <c r="N268" s="601"/>
      <c r="O268" s="601"/>
      <c r="P268" s="601"/>
      <c r="Q268" s="601"/>
      <c r="R268" s="304"/>
      <c r="S268" s="304"/>
      <c r="T268" s="304"/>
    </row>
    <row r="269" spans="1:20" s="217" customFormat="1" ht="144" customHeight="1" x14ac:dyDescent="0.25">
      <c r="A269" s="595" t="s">
        <v>251</v>
      </c>
      <c r="B269" s="595"/>
      <c r="C269" s="595"/>
      <c r="D269" s="595"/>
      <c r="E269" s="595"/>
      <c r="F269" s="595"/>
      <c r="G269" s="595"/>
      <c r="H269" s="595"/>
      <c r="I269" s="595"/>
      <c r="J269" s="595"/>
      <c r="K269" s="595"/>
      <c r="L269" s="595"/>
      <c r="M269" s="595"/>
      <c r="N269" s="595"/>
      <c r="O269" s="595"/>
      <c r="P269" s="595"/>
      <c r="Q269" s="595"/>
      <c r="R269" s="118"/>
      <c r="S269" s="118"/>
      <c r="T269" s="118"/>
    </row>
    <row r="270" spans="1:20" s="217" customFormat="1" x14ac:dyDescent="0.25">
      <c r="A270" s="118"/>
      <c r="B270" s="118"/>
      <c r="C270" s="118"/>
      <c r="D270" s="118"/>
      <c r="E270" s="350"/>
      <c r="F270" s="350"/>
      <c r="G270" s="350"/>
      <c r="H270" s="350"/>
      <c r="I270" s="350"/>
      <c r="J270" s="350"/>
      <c r="K270" s="350"/>
      <c r="L270" s="350"/>
      <c r="N270" s="118"/>
      <c r="P270" s="118"/>
      <c r="Q270" s="220"/>
      <c r="R270" s="118"/>
      <c r="S270" s="118"/>
      <c r="T270" s="118"/>
    </row>
    <row r="271" spans="1:20" s="217" customFormat="1" ht="74.25" customHeight="1" x14ac:dyDescent="0.25">
      <c r="A271" s="596" t="s">
        <v>252</v>
      </c>
      <c r="B271" s="596"/>
      <c r="C271" s="596"/>
      <c r="D271" s="596"/>
      <c r="E271" s="596"/>
      <c r="F271" s="596"/>
      <c r="G271" s="596"/>
      <c r="H271" s="596"/>
      <c r="I271" s="596"/>
      <c r="J271" s="596"/>
      <c r="K271" s="596"/>
      <c r="L271" s="596"/>
      <c r="M271" s="596"/>
      <c r="N271" s="596"/>
      <c r="O271" s="596"/>
      <c r="P271" s="596"/>
      <c r="Q271" s="596"/>
      <c r="R271" s="118"/>
      <c r="S271" s="118"/>
      <c r="T271" s="118"/>
    </row>
    <row r="272" spans="1:20" s="217" customFormat="1" x14ac:dyDescent="0.25">
      <c r="A272" s="118"/>
      <c r="B272" s="118"/>
      <c r="C272" s="118"/>
      <c r="D272" s="118"/>
      <c r="E272" s="350"/>
      <c r="F272" s="350"/>
      <c r="G272" s="350"/>
      <c r="H272" s="350"/>
      <c r="I272" s="350"/>
      <c r="J272" s="350"/>
      <c r="K272" s="350"/>
      <c r="L272" s="350"/>
      <c r="N272" s="118"/>
      <c r="P272" s="118"/>
      <c r="Q272" s="220"/>
      <c r="R272" s="118"/>
      <c r="S272" s="118"/>
      <c r="T272" s="118"/>
    </row>
    <row r="273" spans="1:20" s="217" customFormat="1" x14ac:dyDescent="0.25">
      <c r="A273" s="118"/>
      <c r="B273" s="118"/>
      <c r="C273" s="118"/>
      <c r="D273" s="118"/>
      <c r="E273" s="350"/>
      <c r="F273" s="350"/>
      <c r="G273" s="350"/>
      <c r="H273" s="350"/>
      <c r="I273" s="350"/>
      <c r="J273" s="350"/>
      <c r="K273" s="350"/>
      <c r="L273" s="350"/>
      <c r="N273" s="118"/>
      <c r="P273" s="118"/>
      <c r="Q273" s="220"/>
      <c r="R273" s="118"/>
      <c r="S273" s="118"/>
      <c r="T273" s="118"/>
    </row>
    <row r="274" spans="1:20" s="217" customFormat="1" x14ac:dyDescent="0.25">
      <c r="A274" s="118"/>
      <c r="B274" s="118"/>
      <c r="C274" s="118"/>
      <c r="D274" s="118"/>
      <c r="E274" s="350"/>
      <c r="F274" s="350"/>
      <c r="G274" s="350"/>
      <c r="H274" s="350"/>
      <c r="I274" s="350"/>
      <c r="J274" s="350"/>
      <c r="K274" s="350"/>
      <c r="L274" s="350"/>
      <c r="N274" s="118"/>
      <c r="P274" s="118"/>
      <c r="Q274" s="220"/>
      <c r="R274" s="118"/>
      <c r="S274" s="118"/>
      <c r="T274" s="118"/>
    </row>
    <row r="275" spans="1:20" s="217" customFormat="1" x14ac:dyDescent="0.25">
      <c r="A275" s="118"/>
      <c r="B275" s="118"/>
      <c r="C275" s="118"/>
      <c r="D275" s="118"/>
      <c r="E275" s="350"/>
      <c r="F275" s="350"/>
      <c r="G275" s="350"/>
      <c r="H275" s="350"/>
      <c r="I275" s="350"/>
      <c r="J275" s="350"/>
      <c r="K275" s="350"/>
      <c r="L275" s="350"/>
      <c r="N275" s="118"/>
      <c r="P275" s="118"/>
      <c r="Q275" s="220"/>
      <c r="R275" s="118"/>
      <c r="S275" s="118"/>
      <c r="T275" s="118"/>
    </row>
  </sheetData>
  <sheetProtection algorithmName="SHA-512" hashValue="xQCYFGDpegvRNlHDxemMID9rcRpp64d94AJLLGWMxJt/G/vQcug/0iKqjsqHM0azL+rd1h94pBwIW7jGHthqNQ==" saltValue="A9qGRuu9ofsx6x3BOGdRMA==" spinCount="100000" sheet="1" objects="1" scenarios="1"/>
  <mergeCells count="78">
    <mergeCell ref="A237:C237"/>
    <mergeCell ref="A242:C242"/>
    <mergeCell ref="A244:C244"/>
    <mergeCell ref="A249:C249"/>
    <mergeCell ref="A251:C251"/>
    <mergeCell ref="A221:C221"/>
    <mergeCell ref="A223:C223"/>
    <mergeCell ref="A228:C228"/>
    <mergeCell ref="A230:C230"/>
    <mergeCell ref="A235:C235"/>
    <mergeCell ref="A202:C202"/>
    <mergeCell ref="A207:C207"/>
    <mergeCell ref="A209:C209"/>
    <mergeCell ref="A214:C214"/>
    <mergeCell ref="A216:C216"/>
    <mergeCell ref="A186:C186"/>
    <mergeCell ref="A188:C188"/>
    <mergeCell ref="A193:C193"/>
    <mergeCell ref="A195:C195"/>
    <mergeCell ref="A200:C200"/>
    <mergeCell ref="A167:C167"/>
    <mergeCell ref="A172:C172"/>
    <mergeCell ref="A174:C174"/>
    <mergeCell ref="A179:C179"/>
    <mergeCell ref="A181:C181"/>
    <mergeCell ref="A151:C151"/>
    <mergeCell ref="A153:C153"/>
    <mergeCell ref="A158:C158"/>
    <mergeCell ref="A160:C160"/>
    <mergeCell ref="A165:C165"/>
    <mergeCell ref="A146:C146"/>
    <mergeCell ref="A130:C130"/>
    <mergeCell ref="A132:C132"/>
    <mergeCell ref="A137:C137"/>
    <mergeCell ref="A139:C139"/>
    <mergeCell ref="A144:C144"/>
    <mergeCell ref="A111:C111"/>
    <mergeCell ref="A116:C116"/>
    <mergeCell ref="A118:C118"/>
    <mergeCell ref="A123:C123"/>
    <mergeCell ref="A125:C125"/>
    <mergeCell ref="A95:C95"/>
    <mergeCell ref="A102:C102"/>
    <mergeCell ref="A109:C109"/>
    <mergeCell ref="A90:C90"/>
    <mergeCell ref="A97:C97"/>
    <mergeCell ref="A104:C104"/>
    <mergeCell ref="A81:C81"/>
    <mergeCell ref="A83:C83"/>
    <mergeCell ref="A88:C88"/>
    <mergeCell ref="F6:F7"/>
    <mergeCell ref="M6:M7"/>
    <mergeCell ref="L6:L7"/>
    <mergeCell ref="A79:Q79"/>
    <mergeCell ref="O6:O7"/>
    <mergeCell ref="P6:P7"/>
    <mergeCell ref="Q6:Q7"/>
    <mergeCell ref="A76:C76"/>
    <mergeCell ref="M76:Q76"/>
    <mergeCell ref="G6:G7"/>
    <mergeCell ref="H6:H7"/>
    <mergeCell ref="I6:I7"/>
    <mergeCell ref="J6:J7"/>
    <mergeCell ref="K6:K7"/>
    <mergeCell ref="N6:N7"/>
    <mergeCell ref="A6:A7"/>
    <mergeCell ref="B6:B7"/>
    <mergeCell ref="C6:C7"/>
    <mergeCell ref="D6:D7"/>
    <mergeCell ref="E6:E7"/>
    <mergeCell ref="A269:Q269"/>
    <mergeCell ref="A271:Q271"/>
    <mergeCell ref="A257:Q257"/>
    <mergeCell ref="A259:Q261"/>
    <mergeCell ref="A263:Q263"/>
    <mergeCell ref="A265:Q265"/>
    <mergeCell ref="A267:Q267"/>
    <mergeCell ref="A268:Q268"/>
  </mergeCells>
  <dataValidations count="5">
    <dataValidation type="list" allowBlank="1" showInputMessage="1" showErrorMessage="1" sqref="D11:D74 D110 D147 D145 D142 D140 D138 D135 D133 D131 D128 D126 D124 D121 D119 D117 D114 D98 D96 D100 D91 D89 D93 D105 D103 D107 D84 D112 D149 D173 D210 D208 D205 D203 D201 D198 D196 D194 D191 D189 D187 D184 D182 D180 D177 D161 D159 D163 D154 D152 D156 D168 D166 D170 D175 D212 D222 D254 D252 D250 D247 D245 D243 D240 D238 D236 D233 D231 D229 D226 D217 D215 D219 D224">
      <formula1>$U$10:$U$11</formula1>
    </dataValidation>
    <dataValidation type="list" allowBlank="1" showInputMessage="1" showErrorMessage="1" sqref="C84">
      <formula1>$S$11:$S$14</formula1>
    </dataValidation>
    <dataValidation type="list" allowBlank="1" showInputMessage="1" showErrorMessage="1" sqref="C9:D9 C4:D5">
      <formula1>#REF!</formula1>
    </dataValidation>
    <dataValidation type="list" allowBlank="1" showInputMessage="1" showErrorMessage="1" sqref="D10 D86 D82">
      <formula1>$U$17:$U$18</formula1>
    </dataValidation>
    <dataValidation type="list" allowBlank="1" showInputMessage="1" showErrorMessage="1" sqref="C11:C74 C89 C91 C96 C98 C100 C103 C105 C107 C112 C110 C114 C117 C119 C121 C93 C84 C124 C126 C128 C131 C133 C135 C138 C140 C142 C145 C147 C149 C152 C154 C159 C161 C163 C166 C168 C170 C175 C173 C177 C180 C182 C184 C156 C187 C189 C191 C194 C196 C198 C201 C203 C205 C208 C210 C212 C215 C217 C219 C224 C222 C226 C229 C231 C233 C236 C238 C240 C243 C245 C247 C250 C252 C254">
      <formula1>$S$11:$S$14</formula1>
    </dataValidation>
  </dataValidations>
  <pageMargins left="0.7" right="0.7" top="0.75" bottom="0.75" header="0.3" footer="0.3"/>
  <pageSetup paperSize="8" scale="85" fitToHeight="0" orientation="landscape" r:id="rId1"/>
  <rowBreaks count="1" manualBreakCount="1">
    <brk id="229"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$M$76&lt;&gt;'Tabela I'!$J$30</xm:f>
            <x14:dxf>
              <fill>
                <patternFill>
                  <bgColor rgb="FFFF0000"/>
                </patternFill>
              </fill>
            </x14:dxf>
          </x14:cfRule>
          <xm:sqref>M76:Q76</xm:sqref>
        </x14:conditionalFormatting>
        <x14:conditionalFormatting xmlns:xm="http://schemas.microsoft.com/office/excel/2006/main">
          <x14:cfRule type="expression" priority="8" id="{C7CA7BEF-637F-4B3F-8BF0-722FF561C7F0}">
            <xm:f>$E$76&lt;&gt;'Tabela I'!$B$30</xm:f>
            <x14:dxf>
              <fill>
                <patternFill>
                  <bgColor rgb="FFFF0000"/>
                </patternFill>
              </fill>
            </x14:dxf>
          </x14:cfRule>
          <xm:sqref>E76</xm:sqref>
        </x14:conditionalFormatting>
        <x14:conditionalFormatting xmlns:xm="http://schemas.microsoft.com/office/excel/2006/main">
          <x14:cfRule type="expression" priority="7" id="{124BF377-0D87-45A9-B931-BB5501796BCD}">
            <xm:f>$F$76&lt;&gt;'Tabela I'!$C$30</xm:f>
            <x14:dxf>
              <fill>
                <patternFill>
                  <bgColor rgb="FFFF0000"/>
                </patternFill>
              </fill>
            </x14:dxf>
          </x14:cfRule>
          <xm:sqref>F76</xm:sqref>
        </x14:conditionalFormatting>
        <x14:conditionalFormatting xmlns:xm="http://schemas.microsoft.com/office/excel/2006/main">
          <x14:cfRule type="expression" priority="6" id="{589448AE-A028-4BE6-B72F-A8F5D35D13D3}">
            <xm:f>$G$76&lt;&gt;'Tabela I'!$D$30</xm:f>
            <x14:dxf>
              <fill>
                <patternFill>
                  <bgColor rgb="FFFF0000"/>
                </patternFill>
              </fill>
            </x14:dxf>
          </x14:cfRule>
          <xm:sqref>G76</xm:sqref>
        </x14:conditionalFormatting>
        <x14:conditionalFormatting xmlns:xm="http://schemas.microsoft.com/office/excel/2006/main">
          <x14:cfRule type="expression" priority="5" id="{814B00CF-A970-42E3-B550-4883E37B6D09}">
            <xm:f>$H$76&lt;&gt;'Tabela I'!$E$30</xm:f>
            <x14:dxf>
              <fill>
                <patternFill>
                  <bgColor rgb="FFFF0000"/>
                </patternFill>
              </fill>
            </x14:dxf>
          </x14:cfRule>
          <xm:sqref>H76</xm:sqref>
        </x14:conditionalFormatting>
        <x14:conditionalFormatting xmlns:xm="http://schemas.microsoft.com/office/excel/2006/main">
          <x14:cfRule type="expression" priority="4" id="{F44F649F-61E7-4233-AD12-E6A1BB1BC7C3}">
            <xm:f>$I$76&lt;&gt;'Tabela I'!$F$30</xm:f>
            <x14:dxf>
              <fill>
                <patternFill>
                  <bgColor rgb="FFFF0000"/>
                </patternFill>
              </fill>
            </x14:dxf>
          </x14:cfRule>
          <xm:sqref>I76</xm:sqref>
        </x14:conditionalFormatting>
        <x14:conditionalFormatting xmlns:xm="http://schemas.microsoft.com/office/excel/2006/main">
          <x14:cfRule type="expression" priority="3" id="{7216B4D1-748F-4B80-A8B3-4791346DA3CF}">
            <xm:f>$J$76&lt;&gt;'Tabela I'!$G$30</xm:f>
            <x14:dxf>
              <fill>
                <patternFill>
                  <bgColor rgb="FFFF0000"/>
                </patternFill>
              </fill>
            </x14:dxf>
          </x14:cfRule>
          <xm:sqref>J76</xm:sqref>
        </x14:conditionalFormatting>
        <x14:conditionalFormatting xmlns:xm="http://schemas.microsoft.com/office/excel/2006/main">
          <x14:cfRule type="expression" priority="2" id="{76B343D7-F815-400F-A943-678D9F341BBA}">
            <xm:f>$K$76&lt;&gt;'Tabela I'!$H$30</xm:f>
            <x14:dxf>
              <fill>
                <patternFill>
                  <bgColor rgb="FFFF0000"/>
                </patternFill>
              </fill>
            </x14:dxf>
          </x14:cfRule>
          <xm:sqref>K76</xm:sqref>
        </x14:conditionalFormatting>
        <x14:conditionalFormatting xmlns:xm="http://schemas.microsoft.com/office/excel/2006/main">
          <x14:cfRule type="expression" priority="1" id="{0729FA58-981B-4786-9C05-B10106B62A5F}">
            <xm:f>$L$76&lt;&gt;'Tabela I'!$I$30</xm:f>
            <x14:dxf>
              <fill>
                <patternFill>
                  <bgColor rgb="FFFF0000"/>
                </patternFill>
              </fill>
            </x14:dxf>
          </x14:cfRule>
          <xm:sqref>L76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06">
        <f>+'Tabela I'!C1</f>
        <v>0</v>
      </c>
      <c r="D1" s="8"/>
      <c r="E1" s="8"/>
      <c r="F1" s="38"/>
      <c r="G1" s="39"/>
    </row>
    <row r="2" spans="1:11" ht="18" customHeight="1" x14ac:dyDescent="0.25">
      <c r="A2" s="19" t="s">
        <v>28</v>
      </c>
      <c r="B2" s="407" t="str">
        <f>+'Tabela I'!B2</f>
        <v>1.1.2024.-31.12.2024.</v>
      </c>
      <c r="C2" s="20"/>
      <c r="D2" s="8"/>
      <c r="E2" s="8"/>
      <c r="F2" s="5"/>
      <c r="G2" s="18"/>
      <c r="H2" s="18"/>
      <c r="I2" s="21"/>
      <c r="J2" s="6"/>
      <c r="K2" s="6"/>
    </row>
    <row r="3" spans="1:11" ht="20.25" customHeight="1" x14ac:dyDescent="0.25">
      <c r="A3" s="409" t="s">
        <v>191</v>
      </c>
      <c r="B3" s="7"/>
      <c r="C3" s="7"/>
      <c r="D3" s="7"/>
      <c r="E3" s="7"/>
      <c r="F3" s="41"/>
    </row>
    <row r="4" spans="1:11" ht="21" customHeight="1" thickBot="1" x14ac:dyDescent="0.3">
      <c r="A4" s="40" t="s">
        <v>192</v>
      </c>
      <c r="B4" s="7"/>
      <c r="C4" s="7"/>
      <c r="D4" s="7"/>
      <c r="E4" s="7"/>
      <c r="F4" s="41"/>
    </row>
    <row r="5" spans="1:11" ht="40.5" customHeight="1" x14ac:dyDescent="0.2">
      <c r="A5" s="268" t="s">
        <v>31</v>
      </c>
      <c r="B5" s="53" t="s">
        <v>32</v>
      </c>
      <c r="C5" s="53" t="s">
        <v>33</v>
      </c>
      <c r="D5" s="266"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193</v>
      </c>
      <c r="B8" s="44"/>
      <c r="C8" s="44"/>
      <c r="D8" s="44"/>
      <c r="E8" s="44"/>
      <c r="F8" s="44"/>
    </row>
    <row r="9" spans="1:11" ht="23.25" customHeight="1" x14ac:dyDescent="0.2">
      <c r="A9" s="634" t="s">
        <v>55</v>
      </c>
      <c r="B9" s="638" t="s">
        <v>34</v>
      </c>
      <c r="C9" s="639"/>
      <c r="D9" s="639"/>
      <c r="E9" s="632" t="s">
        <v>25</v>
      </c>
    </row>
    <row r="10" spans="1:11" s="4" customFormat="1" ht="40.5" customHeight="1" x14ac:dyDescent="0.2">
      <c r="A10" s="635"/>
      <c r="B10" s="42" t="s">
        <v>35</v>
      </c>
      <c r="C10" s="42" t="s">
        <v>36</v>
      </c>
      <c r="D10" s="42" t="s">
        <v>37</v>
      </c>
      <c r="E10" s="633"/>
    </row>
    <row r="11" spans="1:11" ht="15" customHeight="1" thickBot="1" x14ac:dyDescent="0.25">
      <c r="A11" s="636"/>
      <c r="B11" s="47" t="s">
        <v>8</v>
      </c>
      <c r="C11" s="47" t="s">
        <v>9</v>
      </c>
      <c r="D11" s="48" t="s">
        <v>10</v>
      </c>
      <c r="E11" s="49" t="s">
        <v>27</v>
      </c>
      <c r="G11" s="54"/>
    </row>
    <row r="12" spans="1:11" ht="30" customHeight="1" x14ac:dyDescent="0.2">
      <c r="A12" s="63" t="s">
        <v>38</v>
      </c>
      <c r="B12" s="72"/>
      <c r="C12" s="73"/>
      <c r="D12" s="73"/>
      <c r="E12" s="74" t="str">
        <f t="shared" ref="E12:E18" si="0">IF(SUM(B12:D12)=0," ",SUM(B12:D12))</f>
        <v xml:space="preserve"> </v>
      </c>
    </row>
    <row r="13" spans="1:11" ht="30" customHeight="1" x14ac:dyDescent="0.2">
      <c r="A13" s="60" t="s">
        <v>39</v>
      </c>
      <c r="B13" s="75"/>
      <c r="C13" s="76"/>
      <c r="D13" s="76"/>
      <c r="E13" s="77" t="str">
        <f t="shared" si="0"/>
        <v xml:space="preserve"> </v>
      </c>
    </row>
    <row r="14" spans="1:11" ht="30" customHeight="1" x14ac:dyDescent="0.2">
      <c r="A14" s="60" t="s">
        <v>40</v>
      </c>
      <c r="B14" s="75"/>
      <c r="C14" s="76"/>
      <c r="D14" s="76"/>
      <c r="E14" s="77" t="str">
        <f t="shared" si="0"/>
        <v xml:space="preserve"> </v>
      </c>
    </row>
    <row r="15" spans="1:11" ht="30" customHeight="1" x14ac:dyDescent="0.2">
      <c r="A15" s="60" t="s">
        <v>41</v>
      </c>
      <c r="B15" s="75"/>
      <c r="C15" s="76"/>
      <c r="D15" s="76"/>
      <c r="E15" s="77" t="str">
        <f t="shared" si="0"/>
        <v xml:space="preserve"> </v>
      </c>
    </row>
    <row r="16" spans="1:11" ht="30" customHeight="1" x14ac:dyDescent="0.2">
      <c r="A16" s="60" t="s">
        <v>42</v>
      </c>
      <c r="B16" s="75"/>
      <c r="C16" s="76"/>
      <c r="D16" s="76"/>
      <c r="E16" s="77" t="str">
        <f t="shared" si="0"/>
        <v xml:space="preserve"> </v>
      </c>
    </row>
    <row r="17" spans="1:6" s="4" customFormat="1" ht="40.5" customHeight="1" x14ac:dyDescent="0.2">
      <c r="A17" s="60" t="s">
        <v>43</v>
      </c>
      <c r="B17" s="75"/>
      <c r="C17" s="76"/>
      <c r="D17" s="76"/>
      <c r="E17" s="77" t="str">
        <f t="shared" si="0"/>
        <v xml:space="preserve"> </v>
      </c>
    </row>
    <row r="18" spans="1:6" s="4" customFormat="1" ht="30" customHeight="1" thickBot="1" x14ac:dyDescent="0.25">
      <c r="A18" s="61" t="s">
        <v>30</v>
      </c>
      <c r="B18" s="78"/>
      <c r="C18" s="79"/>
      <c r="D18" s="79"/>
      <c r="E18" s="80" t="str">
        <f t="shared" si="0"/>
        <v xml:space="preserve"> </v>
      </c>
    </row>
    <row r="19" spans="1:6" s="65" customFormat="1" ht="24.75" customHeight="1" thickBot="1" x14ac:dyDescent="0.3">
      <c r="A19" s="408" t="s">
        <v>194</v>
      </c>
      <c r="B19" s="64"/>
      <c r="C19" s="64"/>
      <c r="D19" s="64"/>
      <c r="E19" s="64"/>
      <c r="F19" s="64"/>
    </row>
    <row r="20" spans="1:6" s="65" customFormat="1" ht="36" customHeight="1" x14ac:dyDescent="0.2">
      <c r="A20" s="634" t="s">
        <v>55</v>
      </c>
      <c r="B20" s="637" t="s">
        <v>57</v>
      </c>
      <c r="C20" s="637"/>
      <c r="D20" s="637"/>
      <c r="E20" s="637"/>
      <c r="F20" s="632"/>
    </row>
    <row r="21" spans="1:6" s="65" customFormat="1" ht="38.25" customHeight="1" x14ac:dyDescent="0.2">
      <c r="A21" s="635"/>
      <c r="B21" s="69" t="s">
        <v>58</v>
      </c>
      <c r="C21" s="69" t="s">
        <v>59</v>
      </c>
      <c r="D21" s="69" t="s">
        <v>60</v>
      </c>
      <c r="E21" s="69" t="s">
        <v>30</v>
      </c>
      <c r="F21" s="267" t="s">
        <v>25</v>
      </c>
    </row>
    <row r="22" spans="1:6" s="65" customFormat="1" ht="15" customHeight="1" thickBot="1" x14ac:dyDescent="0.25">
      <c r="A22" s="636"/>
      <c r="B22" s="70" t="s">
        <v>8</v>
      </c>
      <c r="C22" s="70" t="s">
        <v>9</v>
      </c>
      <c r="D22" s="70" t="s">
        <v>10</v>
      </c>
      <c r="E22" s="66" t="s">
        <v>12</v>
      </c>
      <c r="F22" s="67" t="s">
        <v>54</v>
      </c>
    </row>
    <row r="23" spans="1:6" s="65" customFormat="1" ht="30" customHeight="1" thickBot="1" x14ac:dyDescent="0.25">
      <c r="A23" s="71" t="s">
        <v>56</v>
      </c>
      <c r="B23" s="84"/>
      <c r="C23" s="84"/>
      <c r="D23" s="84"/>
      <c r="E23" s="84"/>
      <c r="F23" s="85" t="str">
        <f>IF(SUM(B23:E23)=0," ",SUM(B23:E23))</f>
        <v xml:space="preserve"> </v>
      </c>
    </row>
    <row r="24" spans="1:6" s="45" customFormat="1" ht="24.75" customHeight="1" thickBot="1" x14ac:dyDescent="0.3">
      <c r="A24" s="43" t="s">
        <v>195</v>
      </c>
      <c r="B24" s="44"/>
      <c r="C24" s="44"/>
      <c r="D24" s="44"/>
      <c r="E24" s="44"/>
      <c r="F24" s="44"/>
    </row>
    <row r="25" spans="1:6" ht="73.5" customHeight="1" x14ac:dyDescent="0.2">
      <c r="A25" s="59" t="s">
        <v>44</v>
      </c>
      <c r="B25" s="55"/>
      <c r="C25" s="52"/>
      <c r="D25" s="52"/>
      <c r="E25" s="52"/>
      <c r="F25" s="52"/>
    </row>
    <row r="26" spans="1:6" ht="34.5" customHeight="1" thickBot="1" x14ac:dyDescent="0.25">
      <c r="A26" s="61" t="s">
        <v>45</v>
      </c>
      <c r="B26" s="56"/>
      <c r="C26" s="52"/>
      <c r="D26" s="52"/>
      <c r="E26" s="52"/>
      <c r="F26" s="52"/>
    </row>
    <row r="27" spans="1:6" ht="22.5" customHeight="1" x14ac:dyDescent="0.2"/>
    <row r="28" spans="1:6" ht="37.5" customHeight="1" x14ac:dyDescent="0.2">
      <c r="A28" s="631" t="s">
        <v>196</v>
      </c>
      <c r="B28" s="631"/>
      <c r="C28" s="631"/>
      <c r="D28" s="631"/>
      <c r="E28" s="631"/>
      <c r="F28" s="631"/>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70</v>
      </c>
      <c r="E1" s="16" t="s">
        <v>3</v>
      </c>
      <c r="F1" s="16" t="s">
        <v>4</v>
      </c>
      <c r="G1" s="16" t="s">
        <v>5</v>
      </c>
      <c r="H1" s="16" t="s">
        <v>72</v>
      </c>
      <c r="I1" s="16" t="s">
        <v>6</v>
      </c>
      <c r="J1" s="16" t="s">
        <v>73</v>
      </c>
      <c r="K1" s="16" t="s">
        <v>172</v>
      </c>
    </row>
    <row r="2" spans="1:11" x14ac:dyDescent="0.2">
      <c r="A2" s="400">
        <f>+'Tabela I'!$K$2</f>
        <v>0</v>
      </c>
      <c r="B2" s="400">
        <f>+'Tabela I'!$K$1</f>
        <v>2024</v>
      </c>
      <c r="C2" s="9">
        <v>34</v>
      </c>
      <c r="D2" s="9">
        <f>'Tabela I'!B12</f>
        <v>0</v>
      </c>
      <c r="E2" s="9">
        <f>'Tabela I'!D12</f>
        <v>0</v>
      </c>
      <c r="F2" s="9">
        <f>'Tabela I'!E12</f>
        <v>0</v>
      </c>
      <c r="G2" s="9">
        <f>'Tabela I'!F12</f>
        <v>0</v>
      </c>
      <c r="H2" s="9">
        <f>'Tabela I'!G12</f>
        <v>0</v>
      </c>
      <c r="I2" s="9">
        <f>'Tabela I'!H12</f>
        <v>0</v>
      </c>
      <c r="J2" s="9">
        <f>'Tabela I'!I12</f>
        <v>0</v>
      </c>
      <c r="K2" s="393">
        <f>'Tabela I'!K12</f>
        <v>0</v>
      </c>
    </row>
    <row r="3" spans="1:11" x14ac:dyDescent="0.2">
      <c r="A3" s="400">
        <f>+'Tabela I'!$K$2</f>
        <v>0</v>
      </c>
      <c r="B3" s="400">
        <f>+'Tabela I'!$K$1</f>
        <v>2024</v>
      </c>
      <c r="C3" s="9">
        <v>35</v>
      </c>
      <c r="D3" s="9">
        <f>'Tabela I'!B13</f>
        <v>0</v>
      </c>
      <c r="E3" s="9">
        <f>'Tabela I'!D13</f>
        <v>0</v>
      </c>
      <c r="F3" s="9">
        <f>'Tabela I'!E13</f>
        <v>0</v>
      </c>
      <c r="G3" s="9">
        <f>'Tabela I'!F13</f>
        <v>0</v>
      </c>
      <c r="H3" s="9">
        <f>'Tabela I'!G13</f>
        <v>0</v>
      </c>
      <c r="I3" s="9">
        <f>'Tabela I'!H13</f>
        <v>0</v>
      </c>
      <c r="J3" s="9">
        <f>'Tabela I'!I13</f>
        <v>0</v>
      </c>
      <c r="K3" s="393">
        <f>'Tabela I'!K13</f>
        <v>0</v>
      </c>
    </row>
    <row r="4" spans="1:11" x14ac:dyDescent="0.2">
      <c r="A4" s="400">
        <f>+'Tabela I'!$K$2</f>
        <v>0</v>
      </c>
      <c r="B4" s="400">
        <f>+'Tabela I'!$K$1</f>
        <v>2024</v>
      </c>
      <c r="C4" s="9">
        <v>90</v>
      </c>
      <c r="D4" s="9">
        <f>'Tabela I'!B14</f>
        <v>0</v>
      </c>
      <c r="E4" s="9">
        <f>'Tabela I'!D14</f>
        <v>0</v>
      </c>
      <c r="F4" s="9">
        <f>'Tabela I'!E14</f>
        <v>0</v>
      </c>
      <c r="G4" s="9">
        <f>'Tabela I'!F14</f>
        <v>0</v>
      </c>
      <c r="H4" s="9">
        <f>'Tabela I'!G14</f>
        <v>0</v>
      </c>
      <c r="I4" s="9">
        <f>'Tabela I'!H14</f>
        <v>0</v>
      </c>
      <c r="J4" s="9">
        <f>'Tabela I'!I14</f>
        <v>0</v>
      </c>
      <c r="K4" s="393">
        <f>'Tabela I'!K14</f>
        <v>0</v>
      </c>
    </row>
    <row r="5" spans="1:11" x14ac:dyDescent="0.2">
      <c r="A5" s="400">
        <f>+'Tabela I'!$K$2</f>
        <v>0</v>
      </c>
      <c r="B5" s="400">
        <f>+'Tabela I'!$K$1</f>
        <v>2024</v>
      </c>
      <c r="C5" s="9">
        <v>36</v>
      </c>
      <c r="D5" s="9">
        <f>'Tabela I'!B15</f>
        <v>0</v>
      </c>
      <c r="E5" s="9">
        <f>'Tabela I'!D15</f>
        <v>0</v>
      </c>
      <c r="F5" s="9">
        <f>'Tabela I'!E15</f>
        <v>0</v>
      </c>
      <c r="G5" s="9">
        <f>'Tabela I'!F15</f>
        <v>0</v>
      </c>
      <c r="H5" s="9">
        <f>'Tabela I'!G15</f>
        <v>0</v>
      </c>
      <c r="I5" s="9">
        <f>'Tabela I'!H15</f>
        <v>0</v>
      </c>
      <c r="J5" s="9">
        <f>'Tabela I'!I15</f>
        <v>0</v>
      </c>
      <c r="K5" s="393">
        <f>'Tabela I'!K15</f>
        <v>0</v>
      </c>
    </row>
    <row r="6" spans="1:11" x14ac:dyDescent="0.2">
      <c r="A6" s="400">
        <f>+'Tabela I'!$K$2</f>
        <v>0</v>
      </c>
      <c r="B6" s="400">
        <f>+'Tabela I'!$K$1</f>
        <v>2024</v>
      </c>
      <c r="C6" s="9">
        <v>11</v>
      </c>
      <c r="D6" s="9">
        <f>'Tabela I'!B17</f>
        <v>0</v>
      </c>
      <c r="E6" s="9">
        <f>'Tabela I'!D17</f>
        <v>0</v>
      </c>
      <c r="F6" s="9">
        <f>'Tabela I'!E17</f>
        <v>0</v>
      </c>
      <c r="G6" s="9">
        <f>'Tabela I'!F17</f>
        <v>0</v>
      </c>
      <c r="H6" s="9">
        <f>'Tabela I'!G17</f>
        <v>0</v>
      </c>
      <c r="I6" s="9">
        <f>'Tabela I'!H17</f>
        <v>0</v>
      </c>
      <c r="J6" s="9">
        <f>'Tabela I'!I17</f>
        <v>0</v>
      </c>
      <c r="K6" s="393">
        <f>'Tabela I'!K17</f>
        <v>0</v>
      </c>
    </row>
    <row r="7" spans="1:11" x14ac:dyDescent="0.2">
      <c r="A7" s="400">
        <f>+'Tabela I'!$K$2</f>
        <v>0</v>
      </c>
      <c r="B7" s="400">
        <f>+'Tabela I'!$K$1</f>
        <v>2024</v>
      </c>
      <c r="C7" s="9">
        <v>37</v>
      </c>
      <c r="D7" s="9">
        <f>'Tabela I'!B18</f>
        <v>0</v>
      </c>
      <c r="E7" s="9">
        <f>'Tabela I'!D18</f>
        <v>0</v>
      </c>
      <c r="F7" s="9">
        <f>'Tabela I'!E18</f>
        <v>0</v>
      </c>
      <c r="G7" s="9">
        <f>'Tabela I'!F18</f>
        <v>0</v>
      </c>
      <c r="H7" s="9">
        <f>'Tabela I'!G18</f>
        <v>0</v>
      </c>
      <c r="I7" s="9">
        <f>'Tabela I'!H18</f>
        <v>0</v>
      </c>
      <c r="J7" s="9">
        <f>'Tabela I'!I18</f>
        <v>0</v>
      </c>
      <c r="K7" s="393">
        <f>'Tabela I'!K18</f>
        <v>0</v>
      </c>
    </row>
    <row r="8" spans="1:11" x14ac:dyDescent="0.2">
      <c r="A8" s="400">
        <f>+'Tabela I'!$K$2</f>
        <v>0</v>
      </c>
      <c r="B8" s="400">
        <f>+'Tabela I'!$K$1</f>
        <v>2024</v>
      </c>
      <c r="C8" s="9">
        <v>38</v>
      </c>
      <c r="D8" s="9">
        <f>'Tabela I'!B19</f>
        <v>0</v>
      </c>
      <c r="E8" s="9">
        <f>'Tabela I'!D19</f>
        <v>0</v>
      </c>
      <c r="F8" s="9">
        <f>'Tabela I'!E19</f>
        <v>0</v>
      </c>
      <c r="G8" s="9">
        <f>'Tabela I'!F19</f>
        <v>0</v>
      </c>
      <c r="H8" s="9">
        <f>'Tabela I'!G19</f>
        <v>0</v>
      </c>
      <c r="I8" s="9">
        <f>'Tabela I'!H19</f>
        <v>0</v>
      </c>
      <c r="J8" s="9">
        <f>'Tabela I'!I19</f>
        <v>0</v>
      </c>
      <c r="K8" s="393">
        <f>'Tabela I'!K19</f>
        <v>0</v>
      </c>
    </row>
    <row r="9" spans="1:11" x14ac:dyDescent="0.2">
      <c r="A9" s="400">
        <f>+'Tabela I'!$K$2</f>
        <v>0</v>
      </c>
      <c r="B9" s="400">
        <f>+'Tabela I'!$K$1</f>
        <v>2024</v>
      </c>
      <c r="C9" s="9">
        <v>40</v>
      </c>
      <c r="D9" s="9">
        <f>'Tabela I'!B20</f>
        <v>0</v>
      </c>
      <c r="E9" s="9">
        <f>'Tabela I'!D20</f>
        <v>0</v>
      </c>
      <c r="F9" s="9">
        <f>'Tabela I'!E20</f>
        <v>0</v>
      </c>
      <c r="G9" s="9">
        <f>'Tabela I'!F20</f>
        <v>0</v>
      </c>
      <c r="H9" s="9">
        <f>'Tabela I'!G20</f>
        <v>0</v>
      </c>
      <c r="I9" s="9">
        <f>'Tabela I'!H20</f>
        <v>0</v>
      </c>
      <c r="J9" s="9">
        <f>'Tabela I'!I20</f>
        <v>0</v>
      </c>
      <c r="K9" s="393">
        <f>'Tabela I'!K20</f>
        <v>0</v>
      </c>
    </row>
    <row r="10" spans="1:11" x14ac:dyDescent="0.2">
      <c r="A10" s="400">
        <f>+'Tabela I'!$K$2</f>
        <v>0</v>
      </c>
      <c r="B10" s="400">
        <f>+'Tabela I'!$K$1</f>
        <v>2024</v>
      </c>
      <c r="C10" s="9">
        <v>16</v>
      </c>
      <c r="D10" s="9">
        <f>'Tabela I'!B21</f>
        <v>0</v>
      </c>
      <c r="E10" s="9">
        <f>'Tabela I'!D21</f>
        <v>0</v>
      </c>
      <c r="F10" s="9">
        <f>'Tabela I'!E21</f>
        <v>0</v>
      </c>
      <c r="G10" s="9">
        <f>'Tabela I'!F21</f>
        <v>0</v>
      </c>
      <c r="H10" s="9">
        <f>'Tabela I'!G21</f>
        <v>0</v>
      </c>
      <c r="I10" s="9">
        <f>'Tabela I'!H21</f>
        <v>0</v>
      </c>
      <c r="J10" s="9">
        <f>'Tabela I'!I21</f>
        <v>0</v>
      </c>
      <c r="K10" s="393">
        <f>'Tabela I'!K21</f>
        <v>0</v>
      </c>
    </row>
    <row r="11" spans="1:11" x14ac:dyDescent="0.2">
      <c r="A11" s="400">
        <f>+'Tabela I'!$K$2</f>
        <v>0</v>
      </c>
      <c r="B11" s="400">
        <f>+'Tabela I'!$K$1</f>
        <v>2024</v>
      </c>
      <c r="C11" s="9">
        <v>13</v>
      </c>
      <c r="D11" s="9">
        <f>'Tabela I'!B22</f>
        <v>0</v>
      </c>
      <c r="E11" s="9">
        <f>'Tabela I'!D22</f>
        <v>0</v>
      </c>
      <c r="F11" s="9">
        <f>'Tabela I'!E22</f>
        <v>0</v>
      </c>
      <c r="G11" s="9">
        <f>'Tabela I'!F22</f>
        <v>0</v>
      </c>
      <c r="H11" s="9">
        <f>'Tabela I'!G22</f>
        <v>0</v>
      </c>
      <c r="I11" s="9">
        <f>'Tabela I'!H22</f>
        <v>0</v>
      </c>
      <c r="J11" s="9">
        <f>'Tabela I'!I22</f>
        <v>0</v>
      </c>
      <c r="K11" s="393">
        <f>'Tabela I'!K22</f>
        <v>0</v>
      </c>
    </row>
    <row r="12" spans="1:11" x14ac:dyDescent="0.2">
      <c r="A12" s="400">
        <f>+'Tabela I'!$K$2</f>
        <v>0</v>
      </c>
      <c r="B12" s="400">
        <f>+'Tabela I'!$K$1</f>
        <v>2024</v>
      </c>
      <c r="C12" s="9">
        <v>12</v>
      </c>
      <c r="D12" s="9">
        <f>'Tabela I'!B23</f>
        <v>0</v>
      </c>
      <c r="E12" s="9">
        <f>'Tabela I'!D23</f>
        <v>0</v>
      </c>
      <c r="F12" s="9">
        <f>'Tabela I'!E23</f>
        <v>0</v>
      </c>
      <c r="G12" s="9">
        <f>'Tabela I'!F23</f>
        <v>0</v>
      </c>
      <c r="H12" s="9">
        <f>'Tabela I'!G23</f>
        <v>0</v>
      </c>
      <c r="I12" s="9">
        <f>'Tabela I'!H23</f>
        <v>0</v>
      </c>
      <c r="J12" s="9">
        <f>'Tabela I'!I23</f>
        <v>0</v>
      </c>
      <c r="K12" s="393">
        <f>'Tabela I'!K23</f>
        <v>0</v>
      </c>
    </row>
    <row r="13" spans="1:11" x14ac:dyDescent="0.2">
      <c r="A13" s="400">
        <f>+'Tabela I'!$K$2</f>
        <v>0</v>
      </c>
      <c r="B13" s="400">
        <f>+'Tabela I'!$K$1</f>
        <v>2024</v>
      </c>
      <c r="C13" s="9">
        <v>39</v>
      </c>
      <c r="D13" s="9">
        <f>'Tabela I'!B24</f>
        <v>0</v>
      </c>
      <c r="E13" s="9">
        <f>'Tabela I'!D24</f>
        <v>0</v>
      </c>
      <c r="F13" s="9">
        <f>'Tabela I'!E24</f>
        <v>0</v>
      </c>
      <c r="G13" s="9">
        <f>'Tabela I'!F24</f>
        <v>0</v>
      </c>
      <c r="H13" s="9">
        <f>'Tabela I'!G24</f>
        <v>0</v>
      </c>
      <c r="I13" s="9">
        <f>'Tabela I'!H24</f>
        <v>0</v>
      </c>
      <c r="J13" s="9">
        <f>'Tabela I'!I24</f>
        <v>0</v>
      </c>
      <c r="K13" s="393">
        <f>'Tabela I'!K24</f>
        <v>0</v>
      </c>
    </row>
    <row r="14" spans="1:11" x14ac:dyDescent="0.2">
      <c r="A14" s="400">
        <f>+'Tabela I'!$K$2</f>
        <v>0</v>
      </c>
      <c r="B14" s="400">
        <f>+'Tabela I'!$K$1</f>
        <v>2024</v>
      </c>
      <c r="C14" s="9">
        <v>19</v>
      </c>
      <c r="D14" s="9">
        <f>'Tabela I'!B25</f>
        <v>0</v>
      </c>
      <c r="E14" s="9">
        <f>'Tabela I'!D25</f>
        <v>0</v>
      </c>
      <c r="F14" s="9">
        <f>'Tabela I'!E25</f>
        <v>0</v>
      </c>
      <c r="G14" s="9">
        <f>'Tabela I'!F25</f>
        <v>0</v>
      </c>
      <c r="H14" s="9">
        <f>'Tabela I'!G25</f>
        <v>0</v>
      </c>
      <c r="I14" s="9">
        <f>'Tabela I'!H25</f>
        <v>0</v>
      </c>
      <c r="J14" s="9">
        <f>'Tabela I'!I25</f>
        <v>0</v>
      </c>
      <c r="K14" s="393">
        <f>'Tabela I'!K25</f>
        <v>0</v>
      </c>
    </row>
    <row r="15" spans="1:11" x14ac:dyDescent="0.2">
      <c r="A15" s="400">
        <f>+'Tabela I'!$K$2</f>
        <v>0</v>
      </c>
      <c r="B15" s="400">
        <f>+'Tabela I'!$K$1</f>
        <v>2024</v>
      </c>
      <c r="C15" s="9">
        <v>52</v>
      </c>
      <c r="D15" s="9">
        <f>'Tabela I'!B27</f>
        <v>0</v>
      </c>
      <c r="E15" s="9">
        <f>'Tabela I'!D27</f>
        <v>0</v>
      </c>
      <c r="F15" s="9">
        <f>'Tabela I'!E27</f>
        <v>0</v>
      </c>
      <c r="G15" s="9">
        <f>'Tabela I'!F27</f>
        <v>0</v>
      </c>
      <c r="H15" s="9">
        <f>'Tabela I'!G27</f>
        <v>0</v>
      </c>
      <c r="I15" s="9">
        <f>'Tabela I'!H27</f>
        <v>0</v>
      </c>
      <c r="J15" s="9">
        <f>'Tabela I'!I27</f>
        <v>0</v>
      </c>
      <c r="K15" s="393">
        <f>'Tabela I'!K27</f>
        <v>0</v>
      </c>
    </row>
    <row r="16" spans="1:11" x14ac:dyDescent="0.2">
      <c r="A16" s="400">
        <f>+'Tabela I'!$K$2</f>
        <v>0</v>
      </c>
      <c r="B16" s="400">
        <f>+'Tabela I'!$K$1</f>
        <v>2024</v>
      </c>
      <c r="C16" s="9">
        <v>56</v>
      </c>
      <c r="D16" s="9">
        <f>'Tabela I'!B28</f>
        <v>0</v>
      </c>
      <c r="E16" s="9">
        <f>'Tabela I'!D28</f>
        <v>0</v>
      </c>
      <c r="F16" s="9">
        <f>'Tabela I'!E28</f>
        <v>0</v>
      </c>
      <c r="G16" s="9">
        <f>'Tabela I'!F28</f>
        <v>0</v>
      </c>
      <c r="H16" s="9">
        <f>'Tabela I'!G28</f>
        <v>0</v>
      </c>
      <c r="I16" s="9">
        <f>'Tabela I'!H28</f>
        <v>0</v>
      </c>
      <c r="J16" s="9">
        <f>'Tabela I'!I28</f>
        <v>0</v>
      </c>
      <c r="K16" s="393">
        <f>'Tabela I'!K28</f>
        <v>0</v>
      </c>
    </row>
    <row r="17" spans="4:11" x14ac:dyDescent="0.2">
      <c r="D17">
        <f t="shared" ref="D17:K17" si="0">SUM(D2:D16)</f>
        <v>0</v>
      </c>
      <c r="E17">
        <f t="shared" si="0"/>
        <v>0</v>
      </c>
      <c r="F17">
        <f t="shared" si="0"/>
        <v>0</v>
      </c>
      <c r="G17">
        <f t="shared" si="0"/>
        <v>0</v>
      </c>
      <c r="H17">
        <f t="shared" si="0"/>
        <v>0</v>
      </c>
      <c r="I17">
        <f t="shared" si="0"/>
        <v>0</v>
      </c>
      <c r="J17">
        <f t="shared" si="0"/>
        <v>0</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50"/>
  <sheetViews>
    <sheetView topLeftCell="A61" zoomScale="80" zoomScaleNormal="80" zoomScaleSheetLayoutView="58" workbookViewId="0">
      <selection activeCell="AB86" sqref="AB86"/>
    </sheetView>
  </sheetViews>
  <sheetFormatPr defaultRowHeight="15" x14ac:dyDescent="0.25"/>
  <cols>
    <col min="1" max="2" width="7.28515625" style="118" customWidth="1"/>
    <col min="3" max="4" width="19" style="118" customWidth="1"/>
    <col min="5" max="5" width="10.42578125" style="118" customWidth="1"/>
    <col min="6" max="6" width="7.5703125" style="118" customWidth="1"/>
    <col min="7" max="7" width="8.140625" style="118" customWidth="1"/>
    <col min="8" max="8" width="8.85546875" style="118" customWidth="1"/>
    <col min="9" max="9" width="9.7109375" style="118" customWidth="1"/>
    <col min="10" max="10" width="9" style="118" customWidth="1"/>
    <col min="11" max="11" width="11.42578125" style="118" customWidth="1"/>
    <col min="12" max="12" width="8.5703125" style="118" customWidth="1"/>
    <col min="13" max="13" width="9.28515625" style="118" customWidth="1"/>
    <col min="14" max="14" width="10.85546875" style="217" customWidth="1"/>
    <col min="15" max="15" width="11.140625" style="118" customWidth="1"/>
    <col min="16" max="16" width="9.42578125" style="217" customWidth="1"/>
    <col min="17" max="17" width="10.140625" style="118" customWidth="1"/>
    <col min="18" max="18" width="9.5703125" style="220" customWidth="1"/>
    <col min="19" max="19" width="0" style="118" hidden="1" customWidth="1"/>
    <col min="20" max="21" width="9.140625" style="118" hidden="1" customWidth="1"/>
    <col min="22" max="22" width="9.140625" style="217" hidden="1" customWidth="1"/>
    <col min="23" max="23" width="0" style="217" hidden="1" customWidth="1"/>
    <col min="24" max="16384" width="9.140625" style="118"/>
  </cols>
  <sheetData>
    <row r="1" spans="1:22" ht="42" customHeight="1" x14ac:dyDescent="0.25">
      <c r="A1" s="259" t="s">
        <v>116</v>
      </c>
      <c r="B1" s="259" t="s">
        <v>115</v>
      </c>
      <c r="C1" s="259" t="s">
        <v>117</v>
      </c>
      <c r="D1" s="259" t="s">
        <v>120</v>
      </c>
      <c r="E1" s="260" t="s">
        <v>138</v>
      </c>
      <c r="F1" s="261" t="s">
        <v>139</v>
      </c>
      <c r="G1" s="262" t="s">
        <v>140</v>
      </c>
      <c r="H1" s="263" t="s">
        <v>141</v>
      </c>
      <c r="I1" s="263" t="s">
        <v>142</v>
      </c>
      <c r="J1" s="263" t="s">
        <v>49</v>
      </c>
      <c r="K1" s="261" t="s">
        <v>143</v>
      </c>
      <c r="L1" s="263" t="s">
        <v>144</v>
      </c>
      <c r="M1" s="263" t="s">
        <v>145</v>
      </c>
      <c r="N1" s="261" t="s">
        <v>146</v>
      </c>
      <c r="O1" s="261" t="s">
        <v>147</v>
      </c>
      <c r="P1" s="261" t="s">
        <v>148</v>
      </c>
      <c r="Q1" s="261" t="s">
        <v>149</v>
      </c>
      <c r="R1" s="261" t="s">
        <v>150</v>
      </c>
      <c r="S1" s="264" t="s">
        <v>148</v>
      </c>
    </row>
    <row r="2" spans="1:22" x14ac:dyDescent="0.25">
      <c r="A2" s="405">
        <f>+'Tabela I'!$K$2</f>
        <v>0</v>
      </c>
      <c r="B2" s="405">
        <f>+'Tabela I'!$K$1</f>
        <v>2024</v>
      </c>
      <c r="C2" s="265" t="str">
        <f>+'Tabela III'!B10</f>
        <v/>
      </c>
      <c r="D2" s="265" t="str">
        <f>+'Tabela III'!C10</f>
        <v>Predsjednik suda *</v>
      </c>
      <c r="E2" s="265">
        <f>+'Tabela III'!D10</f>
        <v>0</v>
      </c>
      <c r="F2" s="265">
        <f>+'Tabela III'!E10</f>
        <v>0</v>
      </c>
      <c r="G2" s="265">
        <f>+'Tabela III'!F10</f>
        <v>0</v>
      </c>
      <c r="H2" s="265">
        <f>+'Tabela III'!G10</f>
        <v>0</v>
      </c>
      <c r="I2" s="265">
        <f>+'Tabela III'!H10</f>
        <v>0</v>
      </c>
      <c r="J2" s="265">
        <f>+'Tabela III'!I10</f>
        <v>0</v>
      </c>
      <c r="K2" s="265">
        <f>+'Tabela III'!J10</f>
        <v>0</v>
      </c>
      <c r="L2" s="265">
        <f>+'Tabela III'!K10</f>
        <v>0</v>
      </c>
      <c r="M2" s="265">
        <f>+'Tabela III'!L10</f>
        <v>0</v>
      </c>
      <c r="N2" s="265" t="str">
        <f>+'Tabela III'!M10</f>
        <v/>
      </c>
      <c r="O2" s="265" t="str">
        <f>+'Tabela III'!N10</f>
        <v/>
      </c>
      <c r="P2" s="265" t="str">
        <f>+'Tabela III'!O10</f>
        <v/>
      </c>
      <c r="Q2" s="265" t="str">
        <f>+'Tabela III'!P10</f>
        <v/>
      </c>
      <c r="R2" s="265" t="str">
        <f>+'Tabela III'!Q10</f>
        <v/>
      </c>
      <c r="V2" s="243" t="s">
        <v>135</v>
      </c>
    </row>
    <row r="3" spans="1:22" x14ac:dyDescent="0.25">
      <c r="A3" s="405">
        <f>+'Tabela I'!$K$2</f>
        <v>0</v>
      </c>
      <c r="B3" s="405">
        <f>+'Tabela I'!$K$1</f>
        <v>2024</v>
      </c>
      <c r="C3" s="265" t="str">
        <f>'Tabela III'!B11</f>
        <v/>
      </c>
      <c r="D3" s="265">
        <f>+'Tabela III'!C11</f>
        <v>0</v>
      </c>
      <c r="E3" s="265">
        <f>+'Tabela III'!D11</f>
        <v>0</v>
      </c>
      <c r="F3" s="265">
        <f>+'Tabela III'!E11</f>
        <v>0</v>
      </c>
      <c r="G3" s="265">
        <f>+'Tabela III'!F11</f>
        <v>0</v>
      </c>
      <c r="H3" s="265">
        <f>+'Tabela III'!G11</f>
        <v>0</v>
      </c>
      <c r="I3" s="265">
        <f>+'Tabela III'!H11</f>
        <v>0</v>
      </c>
      <c r="J3" s="265">
        <f>+'Tabela III'!I11</f>
        <v>0</v>
      </c>
      <c r="K3" s="265">
        <f>+'Tabela III'!J11</f>
        <v>0</v>
      </c>
      <c r="L3" s="265">
        <f>+'Tabela III'!K11</f>
        <v>0</v>
      </c>
      <c r="M3" s="265">
        <f>+'Tabela III'!L11</f>
        <v>0</v>
      </c>
      <c r="N3" s="265" t="str">
        <f>+'Tabela III'!M11</f>
        <v/>
      </c>
      <c r="O3" s="265" t="str">
        <f>+'Tabela III'!N11</f>
        <v/>
      </c>
      <c r="P3" s="265" t="str">
        <f>+'Tabela III'!O11</f>
        <v/>
      </c>
      <c r="Q3" s="265" t="str">
        <f>+'Tabela III'!P11</f>
        <v/>
      </c>
      <c r="R3" s="265" t="str">
        <f>+'Tabela III'!Q11</f>
        <v/>
      </c>
      <c r="T3" s="118" t="s">
        <v>87</v>
      </c>
      <c r="V3" s="243" t="s">
        <v>136</v>
      </c>
    </row>
    <row r="4" spans="1:22" x14ac:dyDescent="0.25">
      <c r="A4" s="405">
        <f>+'Tabela I'!$K$2</f>
        <v>0</v>
      </c>
      <c r="B4" s="405">
        <f>+'Tabela I'!$K$1</f>
        <v>2024</v>
      </c>
      <c r="C4" s="265" t="str">
        <f>+'Tabela III'!B12</f>
        <v/>
      </c>
      <c r="D4" s="265">
        <f>+'Tabela III'!C12</f>
        <v>0</v>
      </c>
      <c r="E4" s="265">
        <f>+'Tabela III'!D12</f>
        <v>0</v>
      </c>
      <c r="F4" s="265">
        <f>+'Tabela III'!E12</f>
        <v>0</v>
      </c>
      <c r="G4" s="265">
        <f>+'Tabela III'!F12</f>
        <v>0</v>
      </c>
      <c r="H4" s="265">
        <f>+'Tabela III'!G12</f>
        <v>0</v>
      </c>
      <c r="I4" s="265">
        <f>+'Tabela III'!H12</f>
        <v>0</v>
      </c>
      <c r="J4" s="265">
        <f>+'Tabela III'!I12</f>
        <v>0</v>
      </c>
      <c r="K4" s="265">
        <f>+'Tabela III'!J12</f>
        <v>0</v>
      </c>
      <c r="L4" s="265">
        <f>+'Tabela III'!K12</f>
        <v>0</v>
      </c>
      <c r="M4" s="265">
        <f>+'Tabela III'!L12</f>
        <v>0</v>
      </c>
      <c r="N4" s="265" t="str">
        <f>+'Tabela III'!M12</f>
        <v/>
      </c>
      <c r="O4" s="265" t="str">
        <f>+'Tabela III'!N12</f>
        <v/>
      </c>
      <c r="P4" s="265" t="str">
        <f>+'Tabela III'!O12</f>
        <v/>
      </c>
      <c r="Q4" s="265" t="str">
        <f>+'Tabela III'!P12</f>
        <v/>
      </c>
      <c r="R4" s="265" t="str">
        <f>+'Tabela III'!Q12</f>
        <v/>
      </c>
      <c r="T4" s="118" t="s">
        <v>88</v>
      </c>
    </row>
    <row r="5" spans="1:22" x14ac:dyDescent="0.25">
      <c r="A5" s="405">
        <f>+'Tabela I'!$K$2</f>
        <v>0</v>
      </c>
      <c r="B5" s="405">
        <f>+'Tabela I'!$K$1</f>
        <v>2024</v>
      </c>
      <c r="C5" s="265" t="str">
        <f>+'Tabela III'!B13</f>
        <v/>
      </c>
      <c r="D5" s="265">
        <f>+'Tabela III'!C13</f>
        <v>0</v>
      </c>
      <c r="E5" s="265">
        <f>+'Tabela III'!D13</f>
        <v>0</v>
      </c>
      <c r="F5" s="265">
        <f>+'Tabela III'!E13</f>
        <v>0</v>
      </c>
      <c r="G5" s="265">
        <f>+'Tabela III'!F13</f>
        <v>0</v>
      </c>
      <c r="H5" s="265">
        <f>+'Tabela III'!G13</f>
        <v>0</v>
      </c>
      <c r="I5" s="265">
        <f>+'Tabela III'!H13</f>
        <v>0</v>
      </c>
      <c r="J5" s="265">
        <f>+'Tabela III'!I13</f>
        <v>0</v>
      </c>
      <c r="K5" s="265">
        <f>+'Tabela III'!J13</f>
        <v>0</v>
      </c>
      <c r="L5" s="265">
        <f>+'Tabela III'!K13</f>
        <v>0</v>
      </c>
      <c r="M5" s="265">
        <f>+'Tabela III'!L13</f>
        <v>0</v>
      </c>
      <c r="N5" s="265" t="str">
        <f>+'Tabela III'!M13</f>
        <v/>
      </c>
      <c r="O5" s="265" t="str">
        <f>+'Tabela III'!N13</f>
        <v/>
      </c>
      <c r="P5" s="265" t="str">
        <f>+'Tabela III'!O13</f>
        <v/>
      </c>
      <c r="Q5" s="265" t="str">
        <f>+'Tabela III'!P13</f>
        <v/>
      </c>
      <c r="R5" s="265" t="str">
        <f>+'Tabela III'!Q13</f>
        <v/>
      </c>
    </row>
    <row r="6" spans="1:22" x14ac:dyDescent="0.25">
      <c r="A6" s="405">
        <f>+'Tabela I'!$K$2</f>
        <v>0</v>
      </c>
      <c r="B6" s="405">
        <f>+'Tabela I'!$K$1</f>
        <v>2024</v>
      </c>
      <c r="C6" s="265" t="str">
        <f>+'Tabela III'!B14</f>
        <v/>
      </c>
      <c r="D6" s="265">
        <f>+'Tabela III'!C14</f>
        <v>0</v>
      </c>
      <c r="E6" s="265">
        <f>+'Tabela III'!D14</f>
        <v>0</v>
      </c>
      <c r="F6" s="265">
        <f>+'Tabela III'!E14</f>
        <v>0</v>
      </c>
      <c r="G6" s="265">
        <f>+'Tabela III'!F14</f>
        <v>0</v>
      </c>
      <c r="H6" s="265">
        <f>+'Tabela III'!G14</f>
        <v>0</v>
      </c>
      <c r="I6" s="265">
        <f>+'Tabela III'!H14</f>
        <v>0</v>
      </c>
      <c r="J6" s="265">
        <f>+'Tabela III'!I14</f>
        <v>0</v>
      </c>
      <c r="K6" s="265">
        <f>+'Tabela III'!J14</f>
        <v>0</v>
      </c>
      <c r="L6" s="265">
        <f>+'Tabela III'!K14</f>
        <v>0</v>
      </c>
      <c r="M6" s="265">
        <f>+'Tabela III'!L14</f>
        <v>0</v>
      </c>
      <c r="N6" s="265" t="str">
        <f>+'Tabela III'!M14</f>
        <v/>
      </c>
      <c r="O6" s="265" t="str">
        <f>+'Tabela III'!N14</f>
        <v/>
      </c>
      <c r="P6" s="265" t="str">
        <f>+'Tabela III'!O14</f>
        <v/>
      </c>
      <c r="Q6" s="265" t="str">
        <f>+'Tabela III'!P14</f>
        <v/>
      </c>
      <c r="R6" s="265" t="str">
        <f>+'Tabela III'!Q14</f>
        <v/>
      </c>
    </row>
    <row r="7" spans="1:22" x14ac:dyDescent="0.25">
      <c r="A7" s="405">
        <f>+'Tabela I'!$K$2</f>
        <v>0</v>
      </c>
      <c r="B7" s="405">
        <f>+'Tabela I'!$K$1</f>
        <v>2024</v>
      </c>
      <c r="C7" s="265" t="str">
        <f>+'Tabela III'!B15</f>
        <v/>
      </c>
      <c r="D7" s="265">
        <f>+'Tabela III'!C15</f>
        <v>0</v>
      </c>
      <c r="E7" s="265">
        <f>+'Tabela III'!D15</f>
        <v>0</v>
      </c>
      <c r="F7" s="265">
        <f>+'Tabela III'!E15</f>
        <v>0</v>
      </c>
      <c r="G7" s="265">
        <f>+'Tabela III'!F15</f>
        <v>0</v>
      </c>
      <c r="H7" s="265">
        <f>+'Tabela III'!G15</f>
        <v>0</v>
      </c>
      <c r="I7" s="265">
        <f>+'Tabela III'!H15</f>
        <v>0</v>
      </c>
      <c r="J7" s="265">
        <f>+'Tabela III'!I15</f>
        <v>0</v>
      </c>
      <c r="K7" s="265">
        <f>+'Tabela III'!J15</f>
        <v>0</v>
      </c>
      <c r="L7" s="265">
        <f>+'Tabela III'!K15</f>
        <v>0</v>
      </c>
      <c r="M7" s="265">
        <f>+'Tabela III'!L15</f>
        <v>0</v>
      </c>
      <c r="N7" s="265" t="str">
        <f>+'Tabela III'!M15</f>
        <v/>
      </c>
      <c r="O7" s="265" t="str">
        <f>+'Tabela III'!N15</f>
        <v/>
      </c>
      <c r="P7" s="265" t="str">
        <f>+'Tabela III'!O15</f>
        <v/>
      </c>
      <c r="Q7" s="265" t="str">
        <f>+'Tabela III'!P15</f>
        <v/>
      </c>
      <c r="R7" s="265" t="str">
        <f>+'Tabela III'!Q15</f>
        <v/>
      </c>
    </row>
    <row r="8" spans="1:22" x14ac:dyDescent="0.25">
      <c r="A8" s="405">
        <f>+'Tabela I'!$K$2</f>
        <v>0</v>
      </c>
      <c r="B8" s="405">
        <f>+'Tabela I'!$K$1</f>
        <v>2024</v>
      </c>
      <c r="C8" s="265" t="str">
        <f>+'Tabela III'!B16</f>
        <v/>
      </c>
      <c r="D8" s="265">
        <f>+'Tabela III'!C16</f>
        <v>0</v>
      </c>
      <c r="E8" s="265">
        <f>+'Tabela III'!D16</f>
        <v>0</v>
      </c>
      <c r="F8" s="265">
        <f>+'Tabela III'!E16</f>
        <v>0</v>
      </c>
      <c r="G8" s="265">
        <f>+'Tabela III'!F16</f>
        <v>0</v>
      </c>
      <c r="H8" s="265">
        <f>+'Tabela III'!G16</f>
        <v>0</v>
      </c>
      <c r="I8" s="265">
        <f>+'Tabela III'!H16</f>
        <v>0</v>
      </c>
      <c r="J8" s="265">
        <f>+'Tabela III'!I16</f>
        <v>0</v>
      </c>
      <c r="K8" s="265">
        <f>+'Tabela III'!J16</f>
        <v>0</v>
      </c>
      <c r="L8" s="265">
        <f>+'Tabela III'!K16</f>
        <v>0</v>
      </c>
      <c r="M8" s="265">
        <f>+'Tabela III'!L16</f>
        <v>0</v>
      </c>
      <c r="N8" s="265" t="str">
        <f>+'Tabela III'!M16</f>
        <v/>
      </c>
      <c r="O8" s="265" t="str">
        <f>+'Tabela III'!N16</f>
        <v/>
      </c>
      <c r="P8" s="265" t="str">
        <f>+'Tabela III'!O16</f>
        <v/>
      </c>
      <c r="Q8" s="265" t="str">
        <f>+'Tabela III'!P16</f>
        <v/>
      </c>
      <c r="R8" s="265" t="str">
        <f>+'Tabela III'!Q16</f>
        <v/>
      </c>
    </row>
    <row r="9" spans="1:22" x14ac:dyDescent="0.25">
      <c r="A9" s="405">
        <f>+'Tabela I'!$K$2</f>
        <v>0</v>
      </c>
      <c r="B9" s="405">
        <f>+'Tabela I'!$K$1</f>
        <v>2024</v>
      </c>
      <c r="C9" s="265" t="str">
        <f>+'Tabela III'!B17</f>
        <v/>
      </c>
      <c r="D9" s="265">
        <f>+'Tabela III'!C17</f>
        <v>0</v>
      </c>
      <c r="E9" s="265">
        <f>+'Tabela III'!D17</f>
        <v>0</v>
      </c>
      <c r="F9" s="265">
        <f>+'Tabela III'!E17</f>
        <v>0</v>
      </c>
      <c r="G9" s="265">
        <f>+'Tabela III'!F17</f>
        <v>0</v>
      </c>
      <c r="H9" s="265">
        <f>+'Tabela III'!G17</f>
        <v>0</v>
      </c>
      <c r="I9" s="265">
        <f>+'Tabela III'!H17</f>
        <v>0</v>
      </c>
      <c r="J9" s="265">
        <f>+'Tabela III'!I17</f>
        <v>0</v>
      </c>
      <c r="K9" s="265">
        <f>+'Tabela III'!J17</f>
        <v>0</v>
      </c>
      <c r="L9" s="265">
        <f>+'Tabela III'!K17</f>
        <v>0</v>
      </c>
      <c r="M9" s="265">
        <f>+'Tabela III'!L17</f>
        <v>0</v>
      </c>
      <c r="N9" s="265" t="str">
        <f>+'Tabela III'!M17</f>
        <v/>
      </c>
      <c r="O9" s="265" t="str">
        <f>+'Tabela III'!N17</f>
        <v/>
      </c>
      <c r="P9" s="265" t="str">
        <f>+'Tabela III'!O17</f>
        <v/>
      </c>
      <c r="Q9" s="265" t="str">
        <f>+'Tabela III'!P17</f>
        <v/>
      </c>
      <c r="R9" s="265" t="str">
        <f>+'Tabela III'!Q17</f>
        <v/>
      </c>
    </row>
    <row r="10" spans="1:22" x14ac:dyDescent="0.25">
      <c r="A10" s="405">
        <f>+'Tabela I'!$K$2</f>
        <v>0</v>
      </c>
      <c r="B10" s="405">
        <f>+'Tabela I'!$K$1</f>
        <v>2024</v>
      </c>
      <c r="C10" s="265" t="str">
        <f>+'Tabela III'!B18</f>
        <v/>
      </c>
      <c r="D10" s="265">
        <f>+'Tabela III'!C18</f>
        <v>0</v>
      </c>
      <c r="E10" s="265">
        <f>+'Tabela III'!D18</f>
        <v>0</v>
      </c>
      <c r="F10" s="265">
        <f>+'Tabela III'!E18</f>
        <v>0</v>
      </c>
      <c r="G10" s="265">
        <f>+'Tabela III'!F18</f>
        <v>0</v>
      </c>
      <c r="H10" s="265">
        <f>+'Tabela III'!G18</f>
        <v>0</v>
      </c>
      <c r="I10" s="265">
        <f>+'Tabela III'!H18</f>
        <v>0</v>
      </c>
      <c r="J10" s="265">
        <f>+'Tabela III'!I18</f>
        <v>0</v>
      </c>
      <c r="K10" s="265">
        <f>+'Tabela III'!J18</f>
        <v>0</v>
      </c>
      <c r="L10" s="265">
        <f>+'Tabela III'!K18</f>
        <v>0</v>
      </c>
      <c r="M10" s="265">
        <f>+'Tabela III'!L18</f>
        <v>0</v>
      </c>
      <c r="N10" s="265" t="str">
        <f>+'Tabela III'!M18</f>
        <v/>
      </c>
      <c r="O10" s="265" t="str">
        <f>+'Tabela III'!N18</f>
        <v/>
      </c>
      <c r="P10" s="265" t="str">
        <f>+'Tabela III'!O18</f>
        <v/>
      </c>
      <c r="Q10" s="265" t="str">
        <f>+'Tabela III'!P18</f>
        <v/>
      </c>
      <c r="R10" s="265" t="str">
        <f>+'Tabela III'!Q18</f>
        <v/>
      </c>
    </row>
    <row r="11" spans="1:22" x14ac:dyDescent="0.25">
      <c r="A11" s="405">
        <f>+'Tabela I'!$K$2</f>
        <v>0</v>
      </c>
      <c r="B11" s="405">
        <f>+'Tabela I'!$K$1</f>
        <v>2024</v>
      </c>
      <c r="C11" s="265" t="str">
        <f>+'Tabela III'!B19</f>
        <v/>
      </c>
      <c r="D11" s="265">
        <f>+'Tabela III'!C19</f>
        <v>0</v>
      </c>
      <c r="E11" s="265">
        <f>+'Tabela III'!D19</f>
        <v>0</v>
      </c>
      <c r="F11" s="265">
        <f>+'Tabela III'!E19</f>
        <v>0</v>
      </c>
      <c r="G11" s="265">
        <f>+'Tabela III'!F19</f>
        <v>0</v>
      </c>
      <c r="H11" s="265">
        <f>+'Tabela III'!G19</f>
        <v>0</v>
      </c>
      <c r="I11" s="265">
        <f>+'Tabela III'!H19</f>
        <v>0</v>
      </c>
      <c r="J11" s="265">
        <f>+'Tabela III'!I19</f>
        <v>0</v>
      </c>
      <c r="K11" s="265">
        <f>+'Tabela III'!J19</f>
        <v>0</v>
      </c>
      <c r="L11" s="265">
        <f>+'Tabela III'!K19</f>
        <v>0</v>
      </c>
      <c r="M11" s="265">
        <f>+'Tabela III'!L19</f>
        <v>0</v>
      </c>
      <c r="N11" s="265" t="str">
        <f>+'Tabela III'!M19</f>
        <v/>
      </c>
      <c r="O11" s="265" t="str">
        <f>+'Tabela III'!N19</f>
        <v/>
      </c>
      <c r="P11" s="265" t="str">
        <f>+'Tabela III'!O19</f>
        <v/>
      </c>
      <c r="Q11" s="265" t="str">
        <f>+'Tabela III'!P19</f>
        <v/>
      </c>
      <c r="R11" s="265" t="str">
        <f>+'Tabela III'!Q19</f>
        <v/>
      </c>
    </row>
    <row r="12" spans="1:22" x14ac:dyDescent="0.25">
      <c r="A12" s="405">
        <f>+'Tabela I'!$K$2</f>
        <v>0</v>
      </c>
      <c r="B12" s="405">
        <f>+'Tabela I'!$K$1</f>
        <v>2024</v>
      </c>
      <c r="C12" s="265" t="str">
        <f>+'Tabela III'!B20</f>
        <v/>
      </c>
      <c r="D12" s="265">
        <f>+'Tabela III'!C20</f>
        <v>0</v>
      </c>
      <c r="E12" s="265">
        <f>+'Tabela III'!D20</f>
        <v>0</v>
      </c>
      <c r="F12" s="265">
        <f>+'Tabela III'!E20</f>
        <v>0</v>
      </c>
      <c r="G12" s="265">
        <f>+'Tabela III'!F20</f>
        <v>0</v>
      </c>
      <c r="H12" s="265">
        <f>+'Tabela III'!G20</f>
        <v>0</v>
      </c>
      <c r="I12" s="265">
        <f>+'Tabela III'!H20</f>
        <v>0</v>
      </c>
      <c r="J12" s="265">
        <f>+'Tabela III'!I20</f>
        <v>0</v>
      </c>
      <c r="K12" s="265">
        <f>+'Tabela III'!J20</f>
        <v>0</v>
      </c>
      <c r="L12" s="265">
        <f>+'Tabela III'!K20</f>
        <v>0</v>
      </c>
      <c r="M12" s="265">
        <f>+'Tabela III'!L20</f>
        <v>0</v>
      </c>
      <c r="N12" s="265" t="str">
        <f>+'Tabela III'!M20</f>
        <v/>
      </c>
      <c r="O12" s="265" t="str">
        <f>+'Tabela III'!N20</f>
        <v/>
      </c>
      <c r="P12" s="265" t="str">
        <f>+'Tabela III'!O20</f>
        <v/>
      </c>
      <c r="Q12" s="265" t="str">
        <f>+'Tabela III'!P20</f>
        <v/>
      </c>
      <c r="R12" s="265" t="str">
        <f>+'Tabela III'!Q20</f>
        <v/>
      </c>
    </row>
    <row r="13" spans="1:22" x14ac:dyDescent="0.25">
      <c r="A13" s="405">
        <f>+'Tabela I'!$K$2</f>
        <v>0</v>
      </c>
      <c r="B13" s="405">
        <f>+'Tabela I'!$K$1</f>
        <v>2024</v>
      </c>
      <c r="C13" s="265" t="str">
        <f>+'Tabela III'!B21</f>
        <v/>
      </c>
      <c r="D13" s="265">
        <f>+'Tabela III'!C21</f>
        <v>0</v>
      </c>
      <c r="E13" s="265">
        <f>+'Tabela III'!D21</f>
        <v>0</v>
      </c>
      <c r="F13" s="265">
        <f>+'Tabela III'!E21</f>
        <v>0</v>
      </c>
      <c r="G13" s="265">
        <f>+'Tabela III'!F21</f>
        <v>0</v>
      </c>
      <c r="H13" s="265">
        <f>+'Tabela III'!G21</f>
        <v>0</v>
      </c>
      <c r="I13" s="265">
        <f>+'Tabela III'!H21</f>
        <v>0</v>
      </c>
      <c r="J13" s="265">
        <f>+'Tabela III'!I21</f>
        <v>0</v>
      </c>
      <c r="K13" s="265">
        <f>+'Tabela III'!J21</f>
        <v>0</v>
      </c>
      <c r="L13" s="265">
        <f>+'Tabela III'!K21</f>
        <v>0</v>
      </c>
      <c r="M13" s="265">
        <f>+'Tabela III'!L21</f>
        <v>0</v>
      </c>
      <c r="N13" s="265" t="str">
        <f>+'Tabela III'!M21</f>
        <v/>
      </c>
      <c r="O13" s="265" t="str">
        <f>+'Tabela III'!N21</f>
        <v/>
      </c>
      <c r="P13" s="265" t="str">
        <f>+'Tabela III'!O21</f>
        <v/>
      </c>
      <c r="Q13" s="265" t="str">
        <f>+'Tabela III'!P21</f>
        <v/>
      </c>
      <c r="R13" s="265" t="str">
        <f>+'Tabela III'!Q21</f>
        <v/>
      </c>
    </row>
    <row r="14" spans="1:22" x14ac:dyDescent="0.25">
      <c r="A14" s="405">
        <f>+'Tabela I'!$K$2</f>
        <v>0</v>
      </c>
      <c r="B14" s="405">
        <f>+'Tabela I'!$K$1</f>
        <v>2024</v>
      </c>
      <c r="C14" s="265" t="str">
        <f>+'Tabela III'!B22</f>
        <v/>
      </c>
      <c r="D14" s="265">
        <f>+'Tabela III'!C22</f>
        <v>0</v>
      </c>
      <c r="E14" s="265">
        <f>+'Tabela III'!D22</f>
        <v>0</v>
      </c>
      <c r="F14" s="265">
        <f>+'Tabela III'!E22</f>
        <v>0</v>
      </c>
      <c r="G14" s="265">
        <f>+'Tabela III'!F22</f>
        <v>0</v>
      </c>
      <c r="H14" s="265">
        <f>+'Tabela III'!G22</f>
        <v>0</v>
      </c>
      <c r="I14" s="265">
        <f>+'Tabela III'!H22</f>
        <v>0</v>
      </c>
      <c r="J14" s="265">
        <f>+'Tabela III'!I22</f>
        <v>0</v>
      </c>
      <c r="K14" s="265">
        <f>+'Tabela III'!J22</f>
        <v>0</v>
      </c>
      <c r="L14" s="265">
        <f>+'Tabela III'!K22</f>
        <v>0</v>
      </c>
      <c r="M14" s="265">
        <f>+'Tabela III'!L22</f>
        <v>0</v>
      </c>
      <c r="N14" s="265" t="str">
        <f>+'Tabela III'!M22</f>
        <v/>
      </c>
      <c r="O14" s="265" t="str">
        <f>+'Tabela III'!N22</f>
        <v/>
      </c>
      <c r="P14" s="265" t="str">
        <f>+'Tabela III'!O22</f>
        <v/>
      </c>
      <c r="Q14" s="265" t="str">
        <f>+'Tabela III'!P22</f>
        <v/>
      </c>
      <c r="R14" s="265" t="str">
        <f>+'Tabela III'!Q22</f>
        <v/>
      </c>
    </row>
    <row r="15" spans="1:22" x14ac:dyDescent="0.25">
      <c r="A15" s="405">
        <f>+'Tabela I'!$K$2</f>
        <v>0</v>
      </c>
      <c r="B15" s="405">
        <f>+'Tabela I'!$K$1</f>
        <v>2024</v>
      </c>
      <c r="C15" s="265" t="str">
        <f>+'Tabela III'!B23</f>
        <v/>
      </c>
      <c r="D15" s="265">
        <f>+'Tabela III'!C23</f>
        <v>0</v>
      </c>
      <c r="E15" s="265">
        <f>+'Tabela III'!D23</f>
        <v>0</v>
      </c>
      <c r="F15" s="265">
        <f>+'Tabela III'!E23</f>
        <v>0</v>
      </c>
      <c r="G15" s="265">
        <f>+'Tabela III'!F23</f>
        <v>0</v>
      </c>
      <c r="H15" s="265">
        <f>+'Tabela III'!G23</f>
        <v>0</v>
      </c>
      <c r="I15" s="265">
        <f>+'Tabela III'!H23</f>
        <v>0</v>
      </c>
      <c r="J15" s="265">
        <f>+'Tabela III'!I23</f>
        <v>0</v>
      </c>
      <c r="K15" s="265">
        <f>+'Tabela III'!J23</f>
        <v>0</v>
      </c>
      <c r="L15" s="265">
        <f>+'Tabela III'!K23</f>
        <v>0</v>
      </c>
      <c r="M15" s="265">
        <f>+'Tabela III'!L23</f>
        <v>0</v>
      </c>
      <c r="N15" s="265" t="str">
        <f>+'Tabela III'!M23</f>
        <v/>
      </c>
      <c r="O15" s="265" t="str">
        <f>+'Tabela III'!N23</f>
        <v/>
      </c>
      <c r="P15" s="265" t="str">
        <f>+'Tabela III'!O23</f>
        <v/>
      </c>
      <c r="Q15" s="265" t="str">
        <f>+'Tabela III'!P23</f>
        <v/>
      </c>
      <c r="R15" s="265" t="str">
        <f>+'Tabela III'!Q23</f>
        <v/>
      </c>
    </row>
    <row r="16" spans="1:22" x14ac:dyDescent="0.25">
      <c r="A16" s="405">
        <f>+'Tabela I'!$K$2</f>
        <v>0</v>
      </c>
      <c r="B16" s="405">
        <f>+'Tabela I'!$K$1</f>
        <v>2024</v>
      </c>
      <c r="C16" s="265" t="str">
        <f>+'Tabela III'!B24</f>
        <v/>
      </c>
      <c r="D16" s="265">
        <f>+'Tabela III'!C24</f>
        <v>0</v>
      </c>
      <c r="E16" s="265">
        <f>+'Tabela III'!D24</f>
        <v>0</v>
      </c>
      <c r="F16" s="265">
        <f>+'Tabela III'!E24</f>
        <v>0</v>
      </c>
      <c r="G16" s="265">
        <f>+'Tabela III'!F24</f>
        <v>0</v>
      </c>
      <c r="H16" s="265">
        <f>+'Tabela III'!G24</f>
        <v>0</v>
      </c>
      <c r="I16" s="265">
        <f>+'Tabela III'!H24</f>
        <v>0</v>
      </c>
      <c r="J16" s="265">
        <f>+'Tabela III'!I24</f>
        <v>0</v>
      </c>
      <c r="K16" s="265">
        <f>+'Tabela III'!J24</f>
        <v>0</v>
      </c>
      <c r="L16" s="265">
        <f>+'Tabela III'!K24</f>
        <v>0</v>
      </c>
      <c r="M16" s="265">
        <f>+'Tabela III'!L24</f>
        <v>0</v>
      </c>
      <c r="N16" s="265" t="str">
        <f>+'Tabela III'!M24</f>
        <v/>
      </c>
      <c r="O16" s="265" t="str">
        <f>+'Tabela III'!N24</f>
        <v/>
      </c>
      <c r="P16" s="265" t="str">
        <f>+'Tabela III'!O24</f>
        <v/>
      </c>
      <c r="Q16" s="265" t="str">
        <f>+'Tabela III'!P24</f>
        <v/>
      </c>
      <c r="R16" s="265" t="str">
        <f>+'Tabela III'!Q24</f>
        <v/>
      </c>
    </row>
    <row r="17" spans="1:18" x14ac:dyDescent="0.25">
      <c r="A17" s="405">
        <f>+'Tabela I'!$K$2</f>
        <v>0</v>
      </c>
      <c r="B17" s="405">
        <f>+'Tabela I'!$K$1</f>
        <v>2024</v>
      </c>
      <c r="C17" s="265" t="str">
        <f>+'Tabela III'!B25</f>
        <v/>
      </c>
      <c r="D17" s="265">
        <f>+'Tabela III'!C25</f>
        <v>0</v>
      </c>
      <c r="E17" s="265">
        <f>+'Tabela III'!D25</f>
        <v>0</v>
      </c>
      <c r="F17" s="265">
        <f>+'Tabela III'!E25</f>
        <v>0</v>
      </c>
      <c r="G17" s="265">
        <f>+'Tabela III'!F25</f>
        <v>0</v>
      </c>
      <c r="H17" s="265">
        <f>+'Tabela III'!G25</f>
        <v>0</v>
      </c>
      <c r="I17" s="265">
        <f>+'Tabela III'!H25</f>
        <v>0</v>
      </c>
      <c r="J17" s="265">
        <f>+'Tabela III'!I25</f>
        <v>0</v>
      </c>
      <c r="K17" s="265">
        <f>+'Tabela III'!J25</f>
        <v>0</v>
      </c>
      <c r="L17" s="265">
        <f>+'Tabela III'!K25</f>
        <v>0</v>
      </c>
      <c r="M17" s="265">
        <f>+'Tabela III'!L25</f>
        <v>0</v>
      </c>
      <c r="N17" s="265" t="str">
        <f>+'Tabela III'!M25</f>
        <v/>
      </c>
      <c r="O17" s="265" t="str">
        <f>+'Tabela III'!N25</f>
        <v/>
      </c>
      <c r="P17" s="265" t="str">
        <f>+'Tabela III'!O25</f>
        <v/>
      </c>
      <c r="Q17" s="265" t="str">
        <f>+'Tabela III'!P25</f>
        <v/>
      </c>
      <c r="R17" s="265" t="str">
        <f>+'Tabela III'!Q25</f>
        <v/>
      </c>
    </row>
    <row r="18" spans="1:18" x14ac:dyDescent="0.25">
      <c r="A18" s="405">
        <f>+'Tabela I'!$K$2</f>
        <v>0</v>
      </c>
      <c r="B18" s="405">
        <f>+'Tabela I'!$K$1</f>
        <v>2024</v>
      </c>
      <c r="C18" s="265" t="str">
        <f>+'Tabela III'!B26</f>
        <v/>
      </c>
      <c r="D18" s="265">
        <f>+'Tabela III'!C26</f>
        <v>0</v>
      </c>
      <c r="E18" s="265">
        <f>+'Tabela III'!D26</f>
        <v>0</v>
      </c>
      <c r="F18" s="265">
        <f>+'Tabela III'!E26</f>
        <v>0</v>
      </c>
      <c r="G18" s="265">
        <f>+'Tabela III'!F26</f>
        <v>0</v>
      </c>
      <c r="H18" s="265">
        <f>+'Tabela III'!G26</f>
        <v>0</v>
      </c>
      <c r="I18" s="265">
        <f>+'Tabela III'!H26</f>
        <v>0</v>
      </c>
      <c r="J18" s="265">
        <f>+'Tabela III'!I26</f>
        <v>0</v>
      </c>
      <c r="K18" s="265">
        <f>+'Tabela III'!J26</f>
        <v>0</v>
      </c>
      <c r="L18" s="265">
        <f>+'Tabela III'!K26</f>
        <v>0</v>
      </c>
      <c r="M18" s="265">
        <f>+'Tabela III'!L26</f>
        <v>0</v>
      </c>
      <c r="N18" s="265" t="str">
        <f>+'Tabela III'!M26</f>
        <v/>
      </c>
      <c r="O18" s="265" t="str">
        <f>+'Tabela III'!N26</f>
        <v/>
      </c>
      <c r="P18" s="265" t="str">
        <f>+'Tabela III'!O26</f>
        <v/>
      </c>
      <c r="Q18" s="265" t="str">
        <f>+'Tabela III'!P26</f>
        <v/>
      </c>
      <c r="R18" s="265" t="str">
        <f>+'Tabela III'!Q26</f>
        <v/>
      </c>
    </row>
    <row r="19" spans="1:18" x14ac:dyDescent="0.25">
      <c r="A19" s="405">
        <f>+'Tabela I'!$K$2</f>
        <v>0</v>
      </c>
      <c r="B19" s="405">
        <f>+'Tabela I'!$K$1</f>
        <v>2024</v>
      </c>
      <c r="C19" s="265" t="str">
        <f>+'Tabela III'!B27</f>
        <v/>
      </c>
      <c r="D19" s="265">
        <f>+'Tabela III'!C27</f>
        <v>0</v>
      </c>
      <c r="E19" s="265">
        <f>+'Tabela III'!D27</f>
        <v>0</v>
      </c>
      <c r="F19" s="265">
        <f>+'Tabela III'!E27</f>
        <v>0</v>
      </c>
      <c r="G19" s="265">
        <f>+'Tabela III'!F27</f>
        <v>0</v>
      </c>
      <c r="H19" s="265">
        <f>+'Tabela III'!G27</f>
        <v>0</v>
      </c>
      <c r="I19" s="265">
        <f>+'Tabela III'!H27</f>
        <v>0</v>
      </c>
      <c r="J19" s="265">
        <f>+'Tabela III'!I27</f>
        <v>0</v>
      </c>
      <c r="K19" s="265">
        <f>+'Tabela III'!J27</f>
        <v>0</v>
      </c>
      <c r="L19" s="265">
        <f>+'Tabela III'!K27</f>
        <v>0</v>
      </c>
      <c r="M19" s="265">
        <f>+'Tabela III'!L27</f>
        <v>0</v>
      </c>
      <c r="N19" s="265" t="str">
        <f>+'Tabela III'!M27</f>
        <v/>
      </c>
      <c r="O19" s="265" t="str">
        <f>+'Tabela III'!N27</f>
        <v/>
      </c>
      <c r="P19" s="265" t="str">
        <f>+'Tabela III'!O27</f>
        <v/>
      </c>
      <c r="Q19" s="265" t="str">
        <f>+'Tabela III'!P27</f>
        <v/>
      </c>
      <c r="R19" s="265" t="str">
        <f>+'Tabela III'!Q27</f>
        <v/>
      </c>
    </row>
    <row r="20" spans="1:18" x14ac:dyDescent="0.25">
      <c r="A20" s="405">
        <f>+'Tabela I'!$K$2</f>
        <v>0</v>
      </c>
      <c r="B20" s="405">
        <f>+'Tabela I'!$K$1</f>
        <v>2024</v>
      </c>
      <c r="C20" s="265" t="str">
        <f>+'Tabela III'!B28</f>
        <v/>
      </c>
      <c r="D20" s="265">
        <f>+'Tabela III'!C28</f>
        <v>0</v>
      </c>
      <c r="E20" s="265">
        <f>+'Tabela III'!D28</f>
        <v>0</v>
      </c>
      <c r="F20" s="265">
        <f>+'Tabela III'!E28</f>
        <v>0</v>
      </c>
      <c r="G20" s="265">
        <f>+'Tabela III'!F28</f>
        <v>0</v>
      </c>
      <c r="H20" s="265">
        <f>+'Tabela III'!G28</f>
        <v>0</v>
      </c>
      <c r="I20" s="265">
        <f>+'Tabela III'!H28</f>
        <v>0</v>
      </c>
      <c r="J20" s="265">
        <f>+'Tabela III'!I28</f>
        <v>0</v>
      </c>
      <c r="K20" s="265">
        <f>+'Tabela III'!J28</f>
        <v>0</v>
      </c>
      <c r="L20" s="265">
        <f>+'Tabela III'!K28</f>
        <v>0</v>
      </c>
      <c r="M20" s="265">
        <f>+'Tabela III'!L28</f>
        <v>0</v>
      </c>
      <c r="N20" s="265" t="str">
        <f>+'Tabela III'!M28</f>
        <v/>
      </c>
      <c r="O20" s="265" t="str">
        <f>+'Tabela III'!N28</f>
        <v/>
      </c>
      <c r="P20" s="265" t="str">
        <f>+'Tabela III'!O28</f>
        <v/>
      </c>
      <c r="Q20" s="265" t="str">
        <f>+'Tabela III'!P28</f>
        <v/>
      </c>
      <c r="R20" s="265" t="str">
        <f>+'Tabela III'!Q28</f>
        <v/>
      </c>
    </row>
    <row r="21" spans="1:18" x14ac:dyDescent="0.25">
      <c r="A21" s="405">
        <f>+'Tabela I'!$K$2</f>
        <v>0</v>
      </c>
      <c r="B21" s="405">
        <f>+'Tabela I'!$K$1</f>
        <v>2024</v>
      </c>
      <c r="C21" s="265" t="str">
        <f>+'Tabela III'!B29</f>
        <v/>
      </c>
      <c r="D21" s="265">
        <f>+'Tabela III'!C29</f>
        <v>0</v>
      </c>
      <c r="E21" s="265">
        <f>+'Tabela III'!D29</f>
        <v>0</v>
      </c>
      <c r="F21" s="265">
        <f>+'Tabela III'!E29</f>
        <v>0</v>
      </c>
      <c r="G21" s="265">
        <f>+'Tabela III'!F29</f>
        <v>0</v>
      </c>
      <c r="H21" s="265">
        <f>+'Tabela III'!G29</f>
        <v>0</v>
      </c>
      <c r="I21" s="265">
        <f>+'Tabela III'!H29</f>
        <v>0</v>
      </c>
      <c r="J21" s="265">
        <f>+'Tabela III'!I29</f>
        <v>0</v>
      </c>
      <c r="K21" s="265">
        <f>+'Tabela III'!J29</f>
        <v>0</v>
      </c>
      <c r="L21" s="265">
        <f>+'Tabela III'!K29</f>
        <v>0</v>
      </c>
      <c r="M21" s="265">
        <f>+'Tabela III'!L29</f>
        <v>0</v>
      </c>
      <c r="N21" s="265" t="str">
        <f>+'Tabela III'!M29</f>
        <v/>
      </c>
      <c r="O21" s="265" t="str">
        <f>+'Tabela III'!N29</f>
        <v/>
      </c>
      <c r="P21" s="265" t="str">
        <f>+'Tabela III'!O29</f>
        <v/>
      </c>
      <c r="Q21" s="265" t="str">
        <f>+'Tabela III'!P29</f>
        <v/>
      </c>
      <c r="R21" s="265" t="str">
        <f>+'Tabela III'!Q29</f>
        <v/>
      </c>
    </row>
    <row r="22" spans="1:18" x14ac:dyDescent="0.25">
      <c r="A22" s="405">
        <f>+'Tabela I'!$K$2</f>
        <v>0</v>
      </c>
      <c r="B22" s="405">
        <f>+'Tabela I'!$K$1</f>
        <v>2024</v>
      </c>
      <c r="C22" s="265" t="str">
        <f>+'Tabela III'!B30</f>
        <v/>
      </c>
      <c r="D22" s="265">
        <f>+'Tabela III'!C30</f>
        <v>0</v>
      </c>
      <c r="E22" s="265">
        <f>+'Tabela III'!D30</f>
        <v>0</v>
      </c>
      <c r="F22" s="265">
        <f>+'Tabela III'!E30</f>
        <v>0</v>
      </c>
      <c r="G22" s="265">
        <f>+'Tabela III'!F30</f>
        <v>0</v>
      </c>
      <c r="H22" s="265">
        <f>+'Tabela III'!G30</f>
        <v>0</v>
      </c>
      <c r="I22" s="265">
        <f>+'Tabela III'!H30</f>
        <v>0</v>
      </c>
      <c r="J22" s="265">
        <f>+'Tabela III'!I30</f>
        <v>0</v>
      </c>
      <c r="K22" s="265">
        <f>+'Tabela III'!J30</f>
        <v>0</v>
      </c>
      <c r="L22" s="265">
        <f>+'Tabela III'!K30</f>
        <v>0</v>
      </c>
      <c r="M22" s="265">
        <f>+'Tabela III'!L30</f>
        <v>0</v>
      </c>
      <c r="N22" s="265" t="str">
        <f>+'Tabela III'!M30</f>
        <v/>
      </c>
      <c r="O22" s="265" t="str">
        <f>+'Tabela III'!N30</f>
        <v/>
      </c>
      <c r="P22" s="265" t="str">
        <f>+'Tabela III'!O30</f>
        <v/>
      </c>
      <c r="Q22" s="265" t="str">
        <f>+'Tabela III'!P30</f>
        <v/>
      </c>
      <c r="R22" s="265" t="str">
        <f>+'Tabela III'!Q30</f>
        <v/>
      </c>
    </row>
    <row r="23" spans="1:18" x14ac:dyDescent="0.25">
      <c r="A23" s="405">
        <f>+'Tabela I'!$K$2</f>
        <v>0</v>
      </c>
      <c r="B23" s="405">
        <f>+'Tabela I'!$K$1</f>
        <v>2024</v>
      </c>
      <c r="C23" s="265" t="str">
        <f>+'Tabela III'!B31</f>
        <v/>
      </c>
      <c r="D23" s="265">
        <f>+'Tabela III'!C31</f>
        <v>0</v>
      </c>
      <c r="E23" s="265">
        <f>+'Tabela III'!D31</f>
        <v>0</v>
      </c>
      <c r="F23" s="265">
        <f>+'Tabela III'!E31</f>
        <v>0</v>
      </c>
      <c r="G23" s="265">
        <f>+'Tabela III'!F31</f>
        <v>0</v>
      </c>
      <c r="H23" s="265">
        <f>+'Tabela III'!G31</f>
        <v>0</v>
      </c>
      <c r="I23" s="265">
        <f>+'Tabela III'!H31</f>
        <v>0</v>
      </c>
      <c r="J23" s="265">
        <f>+'Tabela III'!I31</f>
        <v>0</v>
      </c>
      <c r="K23" s="265">
        <f>+'Tabela III'!J31</f>
        <v>0</v>
      </c>
      <c r="L23" s="265">
        <f>+'Tabela III'!K31</f>
        <v>0</v>
      </c>
      <c r="M23" s="265">
        <f>+'Tabela III'!L31</f>
        <v>0</v>
      </c>
      <c r="N23" s="265" t="str">
        <f>+'Tabela III'!M31</f>
        <v/>
      </c>
      <c r="O23" s="265" t="str">
        <f>+'Tabela III'!N31</f>
        <v/>
      </c>
      <c r="P23" s="265" t="str">
        <f>+'Tabela III'!O31</f>
        <v/>
      </c>
      <c r="Q23" s="265" t="str">
        <f>+'Tabela III'!P31</f>
        <v/>
      </c>
      <c r="R23" s="265" t="str">
        <f>+'Tabela III'!Q31</f>
        <v/>
      </c>
    </row>
    <row r="24" spans="1:18" x14ac:dyDescent="0.25">
      <c r="A24" s="405">
        <f>+'Tabela I'!$K$2</f>
        <v>0</v>
      </c>
      <c r="B24" s="405">
        <f>+'Tabela I'!$K$1</f>
        <v>2024</v>
      </c>
      <c r="C24" s="265" t="str">
        <f>+'Tabela III'!B32</f>
        <v/>
      </c>
      <c r="D24" s="265">
        <f>+'Tabela III'!C32</f>
        <v>0</v>
      </c>
      <c r="E24" s="265">
        <f>+'Tabela III'!D32</f>
        <v>0</v>
      </c>
      <c r="F24" s="265">
        <f>+'Tabela III'!E32</f>
        <v>0</v>
      </c>
      <c r="G24" s="265">
        <f>+'Tabela III'!F32</f>
        <v>0</v>
      </c>
      <c r="H24" s="265">
        <f>+'Tabela III'!G32</f>
        <v>0</v>
      </c>
      <c r="I24" s="265">
        <f>+'Tabela III'!H32</f>
        <v>0</v>
      </c>
      <c r="J24" s="265">
        <f>+'Tabela III'!I32</f>
        <v>0</v>
      </c>
      <c r="K24" s="265">
        <f>+'Tabela III'!J32</f>
        <v>0</v>
      </c>
      <c r="L24" s="265">
        <f>+'Tabela III'!K32</f>
        <v>0</v>
      </c>
      <c r="M24" s="265">
        <f>+'Tabela III'!L32</f>
        <v>0</v>
      </c>
      <c r="N24" s="265" t="str">
        <f>+'Tabela III'!M32</f>
        <v/>
      </c>
      <c r="O24" s="265" t="str">
        <f>+'Tabela III'!N32</f>
        <v/>
      </c>
      <c r="P24" s="265" t="str">
        <f>+'Tabela III'!O32</f>
        <v/>
      </c>
      <c r="Q24" s="265" t="str">
        <f>+'Tabela III'!P32</f>
        <v/>
      </c>
      <c r="R24" s="265" t="str">
        <f>+'Tabela III'!Q32</f>
        <v/>
      </c>
    </row>
    <row r="25" spans="1:18" x14ac:dyDescent="0.25">
      <c r="A25" s="405">
        <f>+'Tabela I'!$K$2</f>
        <v>0</v>
      </c>
      <c r="B25" s="405">
        <f>+'Tabela I'!$K$1</f>
        <v>2024</v>
      </c>
      <c r="C25" s="265" t="str">
        <f>+'Tabela III'!B33</f>
        <v/>
      </c>
      <c r="D25" s="265">
        <f>+'Tabela III'!C33</f>
        <v>0</v>
      </c>
      <c r="E25" s="265">
        <f>+'Tabela III'!D33</f>
        <v>0</v>
      </c>
      <c r="F25" s="265">
        <f>+'Tabela III'!E33</f>
        <v>0</v>
      </c>
      <c r="G25" s="265">
        <f>+'Tabela III'!F33</f>
        <v>0</v>
      </c>
      <c r="H25" s="265">
        <f>+'Tabela III'!G33</f>
        <v>0</v>
      </c>
      <c r="I25" s="265">
        <f>+'Tabela III'!H33</f>
        <v>0</v>
      </c>
      <c r="J25" s="265">
        <f>+'Tabela III'!I33</f>
        <v>0</v>
      </c>
      <c r="K25" s="265">
        <f>+'Tabela III'!J33</f>
        <v>0</v>
      </c>
      <c r="L25" s="265">
        <f>+'Tabela III'!K33</f>
        <v>0</v>
      </c>
      <c r="M25" s="265">
        <f>+'Tabela III'!L33</f>
        <v>0</v>
      </c>
      <c r="N25" s="265" t="str">
        <f>+'Tabela III'!M33</f>
        <v/>
      </c>
      <c r="O25" s="265" t="str">
        <f>+'Tabela III'!N33</f>
        <v/>
      </c>
      <c r="P25" s="265" t="str">
        <f>+'Tabela III'!O33</f>
        <v/>
      </c>
      <c r="Q25" s="265" t="str">
        <f>+'Tabela III'!P33</f>
        <v/>
      </c>
      <c r="R25" s="265" t="str">
        <f>+'Tabela III'!Q33</f>
        <v/>
      </c>
    </row>
    <row r="26" spans="1:18" x14ac:dyDescent="0.25">
      <c r="A26" s="405">
        <f>+'Tabela I'!$K$2</f>
        <v>0</v>
      </c>
      <c r="B26" s="405">
        <f>+'Tabela I'!$K$1</f>
        <v>2024</v>
      </c>
      <c r="C26" s="265" t="str">
        <f>+'Tabela III'!B34</f>
        <v/>
      </c>
      <c r="D26" s="265">
        <f>+'Tabela III'!C34</f>
        <v>0</v>
      </c>
      <c r="E26" s="265">
        <f>+'Tabela III'!D34</f>
        <v>0</v>
      </c>
      <c r="F26" s="265">
        <f>+'Tabela III'!E34</f>
        <v>0</v>
      </c>
      <c r="G26" s="265">
        <f>+'Tabela III'!F34</f>
        <v>0</v>
      </c>
      <c r="H26" s="265">
        <f>+'Tabela III'!G34</f>
        <v>0</v>
      </c>
      <c r="I26" s="265">
        <f>+'Tabela III'!H34</f>
        <v>0</v>
      </c>
      <c r="J26" s="265">
        <f>+'Tabela III'!I34</f>
        <v>0</v>
      </c>
      <c r="K26" s="265">
        <f>+'Tabela III'!J34</f>
        <v>0</v>
      </c>
      <c r="L26" s="265">
        <f>+'Tabela III'!K34</f>
        <v>0</v>
      </c>
      <c r="M26" s="265">
        <f>+'Tabela III'!L34</f>
        <v>0</v>
      </c>
      <c r="N26" s="265" t="str">
        <f>+'Tabela III'!M34</f>
        <v/>
      </c>
      <c r="O26" s="265" t="str">
        <f>+'Tabela III'!N34</f>
        <v/>
      </c>
      <c r="P26" s="265" t="str">
        <f>+'Tabela III'!O34</f>
        <v/>
      </c>
      <c r="Q26" s="265" t="str">
        <f>+'Tabela III'!P34</f>
        <v/>
      </c>
      <c r="R26" s="265" t="str">
        <f>+'Tabela III'!Q34</f>
        <v/>
      </c>
    </row>
    <row r="27" spans="1:18" x14ac:dyDescent="0.25">
      <c r="A27" s="405">
        <f>+'Tabela I'!$K$2</f>
        <v>0</v>
      </c>
      <c r="B27" s="405">
        <f>+'Tabela I'!$K$1</f>
        <v>2024</v>
      </c>
      <c r="C27" s="265" t="str">
        <f>+'Tabela III'!B35</f>
        <v/>
      </c>
      <c r="D27" s="265">
        <f>+'Tabela III'!C35</f>
        <v>0</v>
      </c>
      <c r="E27" s="265">
        <f>+'Tabela III'!D35</f>
        <v>0</v>
      </c>
      <c r="F27" s="265">
        <f>+'Tabela III'!E35</f>
        <v>0</v>
      </c>
      <c r="G27" s="265">
        <f>+'Tabela III'!F35</f>
        <v>0</v>
      </c>
      <c r="H27" s="265">
        <f>+'Tabela III'!G35</f>
        <v>0</v>
      </c>
      <c r="I27" s="265">
        <f>+'Tabela III'!H35</f>
        <v>0</v>
      </c>
      <c r="J27" s="265">
        <f>+'Tabela III'!I35</f>
        <v>0</v>
      </c>
      <c r="K27" s="265">
        <f>+'Tabela III'!J35</f>
        <v>0</v>
      </c>
      <c r="L27" s="265">
        <f>+'Tabela III'!K35</f>
        <v>0</v>
      </c>
      <c r="M27" s="265">
        <f>+'Tabela III'!L35</f>
        <v>0</v>
      </c>
      <c r="N27" s="265" t="str">
        <f>+'Tabela III'!M35</f>
        <v/>
      </c>
      <c r="O27" s="265" t="str">
        <f>+'Tabela III'!N35</f>
        <v/>
      </c>
      <c r="P27" s="265" t="str">
        <f>+'Tabela III'!O35</f>
        <v/>
      </c>
      <c r="Q27" s="265" t="str">
        <f>+'Tabela III'!P35</f>
        <v/>
      </c>
      <c r="R27" s="265" t="str">
        <f>+'Tabela III'!Q35</f>
        <v/>
      </c>
    </row>
    <row r="28" spans="1:18" x14ac:dyDescent="0.25">
      <c r="A28" s="405">
        <f>+'Tabela I'!$K$2</f>
        <v>0</v>
      </c>
      <c r="B28" s="405">
        <f>+'Tabela I'!$K$1</f>
        <v>2024</v>
      </c>
      <c r="C28" s="265" t="str">
        <f>+'Tabela III'!B36</f>
        <v/>
      </c>
      <c r="D28" s="265">
        <f>+'Tabela III'!C36</f>
        <v>0</v>
      </c>
      <c r="E28" s="265">
        <f>+'Tabela III'!D36</f>
        <v>0</v>
      </c>
      <c r="F28" s="265">
        <f>+'Tabela III'!E36</f>
        <v>0</v>
      </c>
      <c r="G28" s="265">
        <f>+'Tabela III'!F36</f>
        <v>0</v>
      </c>
      <c r="H28" s="265">
        <f>+'Tabela III'!G36</f>
        <v>0</v>
      </c>
      <c r="I28" s="265">
        <f>+'Tabela III'!H36</f>
        <v>0</v>
      </c>
      <c r="J28" s="265">
        <f>+'Tabela III'!I36</f>
        <v>0</v>
      </c>
      <c r="K28" s="265">
        <f>+'Tabela III'!J36</f>
        <v>0</v>
      </c>
      <c r="L28" s="265">
        <f>+'Tabela III'!K36</f>
        <v>0</v>
      </c>
      <c r="M28" s="265">
        <f>+'Tabela III'!L36</f>
        <v>0</v>
      </c>
      <c r="N28" s="265" t="str">
        <f>+'Tabela III'!M36</f>
        <v/>
      </c>
      <c r="O28" s="265" t="str">
        <f>+'Tabela III'!N36</f>
        <v/>
      </c>
      <c r="P28" s="265" t="str">
        <f>+'Tabela III'!O36</f>
        <v/>
      </c>
      <c r="Q28" s="265" t="str">
        <f>+'Tabela III'!P36</f>
        <v/>
      </c>
      <c r="R28" s="265" t="str">
        <f>+'Tabela III'!Q36</f>
        <v/>
      </c>
    </row>
    <row r="29" spans="1:18" x14ac:dyDescent="0.25">
      <c r="A29" s="405">
        <f>+'Tabela I'!$K$2</f>
        <v>0</v>
      </c>
      <c r="B29" s="405">
        <f>+'Tabela I'!$K$1</f>
        <v>2024</v>
      </c>
      <c r="C29" s="265" t="str">
        <f>+'Tabela III'!B37</f>
        <v/>
      </c>
      <c r="D29" s="265">
        <f>+'Tabela III'!C37</f>
        <v>0</v>
      </c>
      <c r="E29" s="265">
        <f>+'Tabela III'!D37</f>
        <v>0</v>
      </c>
      <c r="F29" s="265">
        <f>+'Tabela III'!E37</f>
        <v>0</v>
      </c>
      <c r="G29" s="265">
        <f>+'Tabela III'!F37</f>
        <v>0</v>
      </c>
      <c r="H29" s="265">
        <f>+'Tabela III'!G37</f>
        <v>0</v>
      </c>
      <c r="I29" s="265">
        <f>+'Tabela III'!H37</f>
        <v>0</v>
      </c>
      <c r="J29" s="265">
        <f>+'Tabela III'!I37</f>
        <v>0</v>
      </c>
      <c r="K29" s="265">
        <f>+'Tabela III'!J37</f>
        <v>0</v>
      </c>
      <c r="L29" s="265">
        <f>+'Tabela III'!K37</f>
        <v>0</v>
      </c>
      <c r="M29" s="265">
        <f>+'Tabela III'!L37</f>
        <v>0</v>
      </c>
      <c r="N29" s="265" t="str">
        <f>+'Tabela III'!M37</f>
        <v/>
      </c>
      <c r="O29" s="265" t="str">
        <f>+'Tabela III'!N37</f>
        <v/>
      </c>
      <c r="P29" s="265" t="str">
        <f>+'Tabela III'!O37</f>
        <v/>
      </c>
      <c r="Q29" s="265" t="str">
        <f>+'Tabela III'!P37</f>
        <v/>
      </c>
      <c r="R29" s="265" t="str">
        <f>+'Tabela III'!Q37</f>
        <v/>
      </c>
    </row>
    <row r="30" spans="1:18" x14ac:dyDescent="0.25">
      <c r="A30" s="405">
        <f>+'Tabela I'!$K$2</f>
        <v>0</v>
      </c>
      <c r="B30" s="405">
        <f>+'Tabela I'!$K$1</f>
        <v>2024</v>
      </c>
      <c r="C30" s="265" t="str">
        <f>+'Tabela III'!B38</f>
        <v/>
      </c>
      <c r="D30" s="265">
        <f>+'Tabela III'!C38</f>
        <v>0</v>
      </c>
      <c r="E30" s="265">
        <f>+'Tabela III'!D38</f>
        <v>0</v>
      </c>
      <c r="F30" s="265">
        <f>+'Tabela III'!E38</f>
        <v>0</v>
      </c>
      <c r="G30" s="265">
        <f>+'Tabela III'!F38</f>
        <v>0</v>
      </c>
      <c r="H30" s="265">
        <f>+'Tabela III'!G38</f>
        <v>0</v>
      </c>
      <c r="I30" s="265">
        <f>+'Tabela III'!H38</f>
        <v>0</v>
      </c>
      <c r="J30" s="265">
        <f>+'Tabela III'!I38</f>
        <v>0</v>
      </c>
      <c r="K30" s="265">
        <f>+'Tabela III'!J38</f>
        <v>0</v>
      </c>
      <c r="L30" s="265">
        <f>+'Tabela III'!K38</f>
        <v>0</v>
      </c>
      <c r="M30" s="265">
        <f>+'Tabela III'!L38</f>
        <v>0</v>
      </c>
      <c r="N30" s="265" t="str">
        <f>+'Tabela III'!M38</f>
        <v/>
      </c>
      <c r="O30" s="265" t="str">
        <f>+'Tabela III'!N38</f>
        <v/>
      </c>
      <c r="P30" s="265" t="str">
        <f>+'Tabela III'!O38</f>
        <v/>
      </c>
      <c r="Q30" s="265" t="str">
        <f>+'Tabela III'!P38</f>
        <v/>
      </c>
      <c r="R30" s="265" t="str">
        <f>+'Tabela III'!Q38</f>
        <v/>
      </c>
    </row>
    <row r="31" spans="1:18" x14ac:dyDescent="0.25">
      <c r="A31" s="405">
        <f>+'Tabela I'!$K$2</f>
        <v>0</v>
      </c>
      <c r="B31" s="405">
        <f>+'Tabela I'!$K$1</f>
        <v>2024</v>
      </c>
      <c r="C31" s="265" t="str">
        <f>+'Tabela III'!B39</f>
        <v/>
      </c>
      <c r="D31" s="265">
        <f>+'Tabela III'!C39</f>
        <v>0</v>
      </c>
      <c r="E31" s="265">
        <f>+'Tabela III'!D39</f>
        <v>0</v>
      </c>
      <c r="F31" s="265">
        <f>+'Tabela III'!E39</f>
        <v>0</v>
      </c>
      <c r="G31" s="265">
        <f>+'Tabela III'!F39</f>
        <v>0</v>
      </c>
      <c r="H31" s="265">
        <f>+'Tabela III'!G39</f>
        <v>0</v>
      </c>
      <c r="I31" s="265">
        <f>+'Tabela III'!H39</f>
        <v>0</v>
      </c>
      <c r="J31" s="265">
        <f>+'Tabela III'!I39</f>
        <v>0</v>
      </c>
      <c r="K31" s="265">
        <f>+'Tabela III'!J39</f>
        <v>0</v>
      </c>
      <c r="L31" s="265">
        <f>+'Tabela III'!K39</f>
        <v>0</v>
      </c>
      <c r="M31" s="265">
        <f>+'Tabela III'!L39</f>
        <v>0</v>
      </c>
      <c r="N31" s="265" t="str">
        <f>+'Tabela III'!M39</f>
        <v/>
      </c>
      <c r="O31" s="265" t="str">
        <f>+'Tabela III'!N39</f>
        <v/>
      </c>
      <c r="P31" s="265" t="str">
        <f>+'Tabela III'!O39</f>
        <v/>
      </c>
      <c r="Q31" s="265" t="str">
        <f>+'Tabela III'!P39</f>
        <v/>
      </c>
      <c r="R31" s="265" t="str">
        <f>+'Tabela III'!Q39</f>
        <v/>
      </c>
    </row>
    <row r="32" spans="1:18" x14ac:dyDescent="0.25">
      <c r="A32" s="405">
        <f>+'Tabela I'!$K$2</f>
        <v>0</v>
      </c>
      <c r="B32" s="405">
        <f>+'Tabela I'!$K$1</f>
        <v>2024</v>
      </c>
      <c r="C32" s="265" t="str">
        <f>+'Tabela III'!B40</f>
        <v/>
      </c>
      <c r="D32" s="265">
        <f>+'Tabela III'!C40</f>
        <v>0</v>
      </c>
      <c r="E32" s="265">
        <f>+'Tabela III'!D40</f>
        <v>0</v>
      </c>
      <c r="F32" s="265">
        <f>+'Tabela III'!E40</f>
        <v>0</v>
      </c>
      <c r="G32" s="265">
        <f>+'Tabela III'!F40</f>
        <v>0</v>
      </c>
      <c r="H32" s="265">
        <f>+'Tabela III'!G40</f>
        <v>0</v>
      </c>
      <c r="I32" s="265">
        <f>+'Tabela III'!H40</f>
        <v>0</v>
      </c>
      <c r="J32" s="265">
        <f>+'Tabela III'!I40</f>
        <v>0</v>
      </c>
      <c r="K32" s="265">
        <f>+'Tabela III'!J40</f>
        <v>0</v>
      </c>
      <c r="L32" s="265">
        <f>+'Tabela III'!K40</f>
        <v>0</v>
      </c>
      <c r="M32" s="265">
        <f>+'Tabela III'!L40</f>
        <v>0</v>
      </c>
      <c r="N32" s="265" t="str">
        <f>+'Tabela III'!M40</f>
        <v/>
      </c>
      <c r="O32" s="265" t="str">
        <f>+'Tabela III'!N40</f>
        <v/>
      </c>
      <c r="P32" s="265" t="str">
        <f>+'Tabela III'!O40</f>
        <v/>
      </c>
      <c r="Q32" s="265" t="str">
        <f>+'Tabela III'!P40</f>
        <v/>
      </c>
      <c r="R32" s="265" t="str">
        <f>+'Tabela III'!Q40</f>
        <v/>
      </c>
    </row>
    <row r="33" spans="1:21" x14ac:dyDescent="0.25">
      <c r="A33" s="405">
        <f>+'Tabela I'!$K$2</f>
        <v>0</v>
      </c>
      <c r="B33" s="405">
        <f>+'Tabela I'!$K$1</f>
        <v>2024</v>
      </c>
      <c r="C33" s="265" t="str">
        <f>+'Tabela III'!B41</f>
        <v/>
      </c>
      <c r="D33" s="265">
        <f>+'Tabela III'!C41</f>
        <v>0</v>
      </c>
      <c r="E33" s="265">
        <f>+'Tabela III'!D41</f>
        <v>0</v>
      </c>
      <c r="F33" s="265">
        <f>+'Tabela III'!E41</f>
        <v>0</v>
      </c>
      <c r="G33" s="265">
        <f>+'Tabela III'!F41</f>
        <v>0</v>
      </c>
      <c r="H33" s="265">
        <f>+'Tabela III'!G41</f>
        <v>0</v>
      </c>
      <c r="I33" s="265">
        <f>+'Tabela III'!H41</f>
        <v>0</v>
      </c>
      <c r="J33" s="265">
        <f>+'Tabela III'!I41</f>
        <v>0</v>
      </c>
      <c r="K33" s="265">
        <f>+'Tabela III'!J41</f>
        <v>0</v>
      </c>
      <c r="L33" s="265">
        <f>+'Tabela III'!K41</f>
        <v>0</v>
      </c>
      <c r="M33" s="265">
        <f>+'Tabela III'!L41</f>
        <v>0</v>
      </c>
      <c r="N33" s="265" t="str">
        <f>+'Tabela III'!M41</f>
        <v/>
      </c>
      <c r="O33" s="265" t="str">
        <f>+'Tabela III'!N41</f>
        <v/>
      </c>
      <c r="P33" s="265" t="str">
        <f>+'Tabela III'!O41</f>
        <v/>
      </c>
      <c r="Q33" s="265" t="str">
        <f>+'Tabela III'!P41</f>
        <v/>
      </c>
      <c r="R33" s="265" t="str">
        <f>+'Tabela III'!Q41</f>
        <v/>
      </c>
    </row>
    <row r="34" spans="1:21" x14ac:dyDescent="0.25">
      <c r="A34" s="405">
        <f>+'Tabela I'!$K$2</f>
        <v>0</v>
      </c>
      <c r="B34" s="405">
        <f>+'Tabela I'!$K$1</f>
        <v>2024</v>
      </c>
      <c r="C34" s="265" t="str">
        <f>+'Tabela III'!B42</f>
        <v/>
      </c>
      <c r="D34" s="265">
        <f>+'Tabela III'!C42</f>
        <v>0</v>
      </c>
      <c r="E34" s="265">
        <f>+'Tabela III'!D42</f>
        <v>0</v>
      </c>
      <c r="F34" s="265">
        <f>+'Tabela III'!E42</f>
        <v>0</v>
      </c>
      <c r="G34" s="265">
        <f>+'Tabela III'!F42</f>
        <v>0</v>
      </c>
      <c r="H34" s="265">
        <f>+'Tabela III'!G42</f>
        <v>0</v>
      </c>
      <c r="I34" s="265">
        <f>+'Tabela III'!H42</f>
        <v>0</v>
      </c>
      <c r="J34" s="265">
        <f>+'Tabela III'!I42</f>
        <v>0</v>
      </c>
      <c r="K34" s="265">
        <f>+'Tabela III'!J42</f>
        <v>0</v>
      </c>
      <c r="L34" s="265">
        <f>+'Tabela III'!K42</f>
        <v>0</v>
      </c>
      <c r="M34" s="265">
        <f>+'Tabela III'!L42</f>
        <v>0</v>
      </c>
      <c r="N34" s="265" t="str">
        <f>+'Tabela III'!M42</f>
        <v/>
      </c>
      <c r="O34" s="265" t="str">
        <f>+'Tabela III'!N42</f>
        <v/>
      </c>
      <c r="P34" s="265" t="str">
        <f>+'Tabela III'!O42</f>
        <v/>
      </c>
      <c r="Q34" s="265" t="str">
        <f>+'Tabela III'!P42</f>
        <v/>
      </c>
      <c r="R34" s="265" t="str">
        <f>+'Tabela III'!Q42</f>
        <v/>
      </c>
    </row>
    <row r="35" spans="1:21" x14ac:dyDescent="0.25">
      <c r="A35" s="405">
        <f>+'Tabela I'!$K$2</f>
        <v>0</v>
      </c>
      <c r="B35" s="405">
        <f>+'Tabela I'!$K$1</f>
        <v>2024</v>
      </c>
      <c r="C35" s="265" t="str">
        <f>+'Tabela III'!B43</f>
        <v/>
      </c>
      <c r="D35" s="265">
        <f>+'Tabela III'!C43</f>
        <v>0</v>
      </c>
      <c r="E35" s="265">
        <f>+'Tabela III'!D43</f>
        <v>0</v>
      </c>
      <c r="F35" s="265">
        <f>+'Tabela III'!E43</f>
        <v>0</v>
      </c>
      <c r="G35" s="265">
        <f>+'Tabela III'!F43</f>
        <v>0</v>
      </c>
      <c r="H35" s="265">
        <f>+'Tabela III'!G43</f>
        <v>0</v>
      </c>
      <c r="I35" s="265">
        <f>+'Tabela III'!H43</f>
        <v>0</v>
      </c>
      <c r="J35" s="265">
        <f>+'Tabela III'!I43</f>
        <v>0</v>
      </c>
      <c r="K35" s="265">
        <f>+'Tabela III'!J43</f>
        <v>0</v>
      </c>
      <c r="L35" s="265">
        <f>+'Tabela III'!K43</f>
        <v>0</v>
      </c>
      <c r="M35" s="265">
        <f>+'Tabela III'!L43</f>
        <v>0</v>
      </c>
      <c r="N35" s="265" t="str">
        <f>+'Tabela III'!M43</f>
        <v/>
      </c>
      <c r="O35" s="265" t="str">
        <f>+'Tabela III'!N43</f>
        <v/>
      </c>
      <c r="P35" s="265" t="str">
        <f>+'Tabela III'!O43</f>
        <v/>
      </c>
      <c r="Q35" s="265" t="str">
        <f>+'Tabela III'!P43</f>
        <v/>
      </c>
      <c r="R35" s="265" t="str">
        <f>+'Tabela III'!Q43</f>
        <v/>
      </c>
    </row>
    <row r="36" spans="1:21" x14ac:dyDescent="0.25">
      <c r="A36" s="405">
        <f>+'Tabela I'!$K$2</f>
        <v>0</v>
      </c>
      <c r="B36" s="405">
        <f>+'Tabela I'!$K$1</f>
        <v>2024</v>
      </c>
      <c r="C36" s="265" t="str">
        <f>+'Tabela III'!B44</f>
        <v/>
      </c>
      <c r="D36" s="265">
        <f>+'Tabela III'!C44</f>
        <v>0</v>
      </c>
      <c r="E36" s="265">
        <f>+'Tabela III'!D44</f>
        <v>0</v>
      </c>
      <c r="F36" s="265">
        <f>+'Tabela III'!E44</f>
        <v>0</v>
      </c>
      <c r="G36" s="265">
        <f>+'Tabela III'!F44</f>
        <v>0</v>
      </c>
      <c r="H36" s="265">
        <f>+'Tabela III'!G44</f>
        <v>0</v>
      </c>
      <c r="I36" s="265">
        <f>+'Tabela III'!H44</f>
        <v>0</v>
      </c>
      <c r="J36" s="265">
        <f>+'Tabela III'!I44</f>
        <v>0</v>
      </c>
      <c r="K36" s="265">
        <f>+'Tabela III'!J44</f>
        <v>0</v>
      </c>
      <c r="L36" s="265">
        <f>+'Tabela III'!K44</f>
        <v>0</v>
      </c>
      <c r="M36" s="265">
        <f>+'Tabela III'!L44</f>
        <v>0</v>
      </c>
      <c r="N36" s="265" t="str">
        <f>+'Tabela III'!M44</f>
        <v/>
      </c>
      <c r="O36" s="265" t="str">
        <f>+'Tabela III'!N44</f>
        <v/>
      </c>
      <c r="P36" s="265" t="str">
        <f>+'Tabela III'!O44</f>
        <v/>
      </c>
      <c r="Q36" s="265" t="str">
        <f>+'Tabela III'!P44</f>
        <v/>
      </c>
      <c r="R36" s="265" t="str">
        <f>+'Tabela III'!Q44</f>
        <v/>
      </c>
    </row>
    <row r="37" spans="1:21" x14ac:dyDescent="0.25">
      <c r="A37" s="405">
        <f>+'Tabela I'!$K$2</f>
        <v>0</v>
      </c>
      <c r="B37" s="405">
        <f>+'Tabela I'!$K$1</f>
        <v>2024</v>
      </c>
      <c r="C37" s="265" t="str">
        <f>+'Tabela III'!B45</f>
        <v/>
      </c>
      <c r="D37" s="265">
        <f>+'Tabela III'!C45</f>
        <v>0</v>
      </c>
      <c r="E37" s="265">
        <f>+'Tabela III'!D45</f>
        <v>0</v>
      </c>
      <c r="F37" s="265">
        <f>+'Tabela III'!E45</f>
        <v>0</v>
      </c>
      <c r="G37" s="265">
        <f>+'Tabela III'!F45</f>
        <v>0</v>
      </c>
      <c r="H37" s="265">
        <f>+'Tabela III'!G45</f>
        <v>0</v>
      </c>
      <c r="I37" s="265">
        <f>+'Tabela III'!H45</f>
        <v>0</v>
      </c>
      <c r="J37" s="265">
        <f>+'Tabela III'!I45</f>
        <v>0</v>
      </c>
      <c r="K37" s="265">
        <f>+'Tabela III'!J45</f>
        <v>0</v>
      </c>
      <c r="L37" s="265">
        <f>+'Tabela III'!K45</f>
        <v>0</v>
      </c>
      <c r="M37" s="265">
        <f>+'Tabela III'!L45</f>
        <v>0</v>
      </c>
      <c r="N37" s="265" t="str">
        <f>+'Tabela III'!M45</f>
        <v/>
      </c>
      <c r="O37" s="265" t="str">
        <f>+'Tabela III'!N45</f>
        <v/>
      </c>
      <c r="P37" s="265" t="str">
        <f>+'Tabela III'!O45</f>
        <v/>
      </c>
      <c r="Q37" s="265" t="str">
        <f>+'Tabela III'!P45</f>
        <v/>
      </c>
      <c r="R37" s="265" t="str">
        <f>+'Tabela III'!Q45</f>
        <v/>
      </c>
    </row>
    <row r="38" spans="1:21" x14ac:dyDescent="0.25">
      <c r="A38" s="405">
        <f>+'Tabela I'!$K$2</f>
        <v>0</v>
      </c>
      <c r="B38" s="405">
        <f>+'Tabela I'!$K$1</f>
        <v>2024</v>
      </c>
      <c r="C38" s="265" t="str">
        <f>+'Tabela III'!B46</f>
        <v/>
      </c>
      <c r="D38" s="265">
        <f>+'Tabela III'!C46</f>
        <v>0</v>
      </c>
      <c r="E38" s="265">
        <f>+'Tabela III'!D46</f>
        <v>0</v>
      </c>
      <c r="F38" s="265">
        <f>+'Tabela III'!E46</f>
        <v>0</v>
      </c>
      <c r="G38" s="265">
        <f>+'Tabela III'!F46</f>
        <v>0</v>
      </c>
      <c r="H38" s="265">
        <f>+'Tabela III'!G46</f>
        <v>0</v>
      </c>
      <c r="I38" s="265">
        <f>+'Tabela III'!H46</f>
        <v>0</v>
      </c>
      <c r="J38" s="265">
        <f>+'Tabela III'!I46</f>
        <v>0</v>
      </c>
      <c r="K38" s="265">
        <f>+'Tabela III'!J46</f>
        <v>0</v>
      </c>
      <c r="L38" s="265">
        <f>+'Tabela III'!K46</f>
        <v>0</v>
      </c>
      <c r="M38" s="265">
        <f>+'Tabela III'!L46</f>
        <v>0</v>
      </c>
      <c r="N38" s="265" t="str">
        <f>+'Tabela III'!M46</f>
        <v/>
      </c>
      <c r="O38" s="265" t="str">
        <f>+'Tabela III'!N46</f>
        <v/>
      </c>
      <c r="P38" s="265" t="str">
        <f>+'Tabela III'!O46</f>
        <v/>
      </c>
      <c r="Q38" s="265" t="str">
        <f>+'Tabela III'!P46</f>
        <v/>
      </c>
      <c r="R38" s="265" t="str">
        <f>+'Tabela III'!Q46</f>
        <v/>
      </c>
    </row>
    <row r="39" spans="1:21" x14ac:dyDescent="0.25">
      <c r="A39" s="405">
        <f>+'Tabela I'!$K$2</f>
        <v>0</v>
      </c>
      <c r="B39" s="405">
        <f>+'Tabela I'!$K$1</f>
        <v>2024</v>
      </c>
      <c r="C39" s="265" t="str">
        <f>+'Tabela III'!B47</f>
        <v/>
      </c>
      <c r="D39" s="265">
        <f>+'Tabela III'!C47</f>
        <v>0</v>
      </c>
      <c r="E39" s="265">
        <f>+'Tabela III'!D47</f>
        <v>0</v>
      </c>
      <c r="F39" s="265">
        <f>+'Tabela III'!E47</f>
        <v>0</v>
      </c>
      <c r="G39" s="265">
        <f>+'Tabela III'!F47</f>
        <v>0</v>
      </c>
      <c r="H39" s="265">
        <f>+'Tabela III'!G47</f>
        <v>0</v>
      </c>
      <c r="I39" s="265">
        <f>+'Tabela III'!H47</f>
        <v>0</v>
      </c>
      <c r="J39" s="265">
        <f>+'Tabela III'!I47</f>
        <v>0</v>
      </c>
      <c r="K39" s="265">
        <f>+'Tabela III'!J47</f>
        <v>0</v>
      </c>
      <c r="L39" s="265">
        <f>+'Tabela III'!K47</f>
        <v>0</v>
      </c>
      <c r="M39" s="265">
        <f>+'Tabela III'!L47</f>
        <v>0</v>
      </c>
      <c r="N39" s="265" t="str">
        <f>+'Tabela III'!M47</f>
        <v/>
      </c>
      <c r="O39" s="265" t="str">
        <f>+'Tabela III'!N47</f>
        <v/>
      </c>
      <c r="P39" s="265" t="str">
        <f>+'Tabela III'!O47</f>
        <v/>
      </c>
      <c r="Q39" s="265" t="str">
        <f>+'Tabela III'!P47</f>
        <v/>
      </c>
      <c r="R39" s="265" t="str">
        <f>+'Tabela III'!Q47</f>
        <v/>
      </c>
    </row>
    <row r="40" spans="1:21" x14ac:dyDescent="0.25">
      <c r="A40" s="405">
        <f>+'Tabela I'!$K$2</f>
        <v>0</v>
      </c>
      <c r="B40" s="405">
        <f>+'Tabela I'!$K$1</f>
        <v>2024</v>
      </c>
      <c r="C40" s="265" t="str">
        <f>+'Tabela III'!B48</f>
        <v/>
      </c>
      <c r="D40" s="265">
        <f>+'Tabela III'!C48</f>
        <v>0</v>
      </c>
      <c r="E40" s="265">
        <f>+'Tabela III'!D48</f>
        <v>0</v>
      </c>
      <c r="F40" s="265">
        <f>+'Tabela III'!E48</f>
        <v>0</v>
      </c>
      <c r="G40" s="265">
        <f>+'Tabela III'!F48</f>
        <v>0</v>
      </c>
      <c r="H40" s="265">
        <f>+'Tabela III'!G48</f>
        <v>0</v>
      </c>
      <c r="I40" s="265">
        <f>+'Tabela III'!H48</f>
        <v>0</v>
      </c>
      <c r="J40" s="265">
        <f>+'Tabela III'!I48</f>
        <v>0</v>
      </c>
      <c r="K40" s="265">
        <f>+'Tabela III'!J48</f>
        <v>0</v>
      </c>
      <c r="L40" s="265">
        <f>+'Tabela III'!K48</f>
        <v>0</v>
      </c>
      <c r="M40" s="265">
        <f>+'Tabela III'!L48</f>
        <v>0</v>
      </c>
      <c r="N40" s="265" t="str">
        <f>+'Tabela III'!M48</f>
        <v/>
      </c>
      <c r="O40" s="265" t="str">
        <f>+'Tabela III'!N48</f>
        <v/>
      </c>
      <c r="P40" s="265" t="str">
        <f>+'Tabela III'!O48</f>
        <v/>
      </c>
      <c r="Q40" s="265" t="str">
        <f>+'Tabela III'!P48</f>
        <v/>
      </c>
      <c r="R40" s="265" t="str">
        <f>+'Tabela III'!Q48</f>
        <v/>
      </c>
    </row>
    <row r="41" spans="1:21" x14ac:dyDescent="0.25">
      <c r="A41" s="405">
        <f>+'Tabela I'!$K$2</f>
        <v>0</v>
      </c>
      <c r="B41" s="405">
        <f>+'Tabela I'!$K$1</f>
        <v>2024</v>
      </c>
      <c r="C41" s="265" t="str">
        <f>+'Tabela III'!B49</f>
        <v/>
      </c>
      <c r="D41" s="265">
        <f>+'Tabela III'!C49</f>
        <v>0</v>
      </c>
      <c r="E41" s="265">
        <f>+'Tabela III'!D49</f>
        <v>0</v>
      </c>
      <c r="F41" s="265">
        <f>+'Tabela III'!E49</f>
        <v>0</v>
      </c>
      <c r="G41" s="265">
        <f>+'Tabela III'!F49</f>
        <v>0</v>
      </c>
      <c r="H41" s="265">
        <f>+'Tabela III'!G49</f>
        <v>0</v>
      </c>
      <c r="I41" s="265">
        <f>+'Tabela III'!H49</f>
        <v>0</v>
      </c>
      <c r="J41" s="265">
        <f>+'Tabela III'!I49</f>
        <v>0</v>
      </c>
      <c r="K41" s="265">
        <f>+'Tabela III'!J49</f>
        <v>0</v>
      </c>
      <c r="L41" s="265">
        <f>+'Tabela III'!K49</f>
        <v>0</v>
      </c>
      <c r="M41" s="265">
        <f>+'Tabela III'!L49</f>
        <v>0</v>
      </c>
      <c r="N41" s="265" t="str">
        <f>+'Tabela III'!M49</f>
        <v/>
      </c>
      <c r="O41" s="265" t="str">
        <f>+'Tabela III'!N49</f>
        <v/>
      </c>
      <c r="P41" s="265" t="str">
        <f>+'Tabela III'!O49</f>
        <v/>
      </c>
      <c r="Q41" s="265" t="str">
        <f>+'Tabela III'!P49</f>
        <v/>
      </c>
      <c r="R41" s="265" t="str">
        <f>+'Tabela III'!Q49</f>
        <v/>
      </c>
    </row>
    <row r="42" spans="1:21" x14ac:dyDescent="0.25">
      <c r="A42" s="405">
        <f>+'Tabela I'!$K$2</f>
        <v>0</v>
      </c>
      <c r="B42" s="405">
        <f>+'Tabela I'!$K$1</f>
        <v>2024</v>
      </c>
      <c r="C42" s="265" t="str">
        <f>+'Tabela III'!B50</f>
        <v/>
      </c>
      <c r="D42" s="265">
        <f>+'Tabela III'!C50</f>
        <v>0</v>
      </c>
      <c r="E42" s="265">
        <f>+'Tabela III'!D50</f>
        <v>0</v>
      </c>
      <c r="F42" s="265">
        <f>+'Tabela III'!E50</f>
        <v>0</v>
      </c>
      <c r="G42" s="265">
        <f>+'Tabela III'!F50</f>
        <v>0</v>
      </c>
      <c r="H42" s="265">
        <f>+'Tabela III'!G50</f>
        <v>0</v>
      </c>
      <c r="I42" s="265">
        <f>+'Tabela III'!H50</f>
        <v>0</v>
      </c>
      <c r="J42" s="265">
        <f>+'Tabela III'!I50</f>
        <v>0</v>
      </c>
      <c r="K42" s="265">
        <f>+'Tabela III'!J50</f>
        <v>0</v>
      </c>
      <c r="L42" s="265">
        <f>+'Tabela III'!K50</f>
        <v>0</v>
      </c>
      <c r="M42" s="265">
        <f>+'Tabela III'!L50</f>
        <v>0</v>
      </c>
      <c r="N42" s="265" t="str">
        <f>+'Tabela III'!M50</f>
        <v/>
      </c>
      <c r="O42" s="265" t="str">
        <f>+'Tabela III'!N50</f>
        <v/>
      </c>
      <c r="P42" s="265" t="str">
        <f>+'Tabela III'!O50</f>
        <v/>
      </c>
      <c r="Q42" s="265" t="str">
        <f>+'Tabela III'!P50</f>
        <v/>
      </c>
      <c r="R42" s="265" t="str">
        <f>+'Tabela III'!Q50</f>
        <v/>
      </c>
    </row>
    <row r="43" spans="1:21" x14ac:dyDescent="0.25">
      <c r="A43" s="405">
        <f>+'Tabela I'!$K$2</f>
        <v>0</v>
      </c>
      <c r="B43" s="405">
        <f>+'Tabela I'!$K$1</f>
        <v>2024</v>
      </c>
      <c r="C43" s="265" t="str">
        <f>+'Tabela III'!B51</f>
        <v/>
      </c>
      <c r="D43" s="265">
        <f>+'Tabela III'!C51</f>
        <v>0</v>
      </c>
      <c r="E43" s="265">
        <f>+'Tabela III'!D51</f>
        <v>0</v>
      </c>
      <c r="F43" s="265">
        <f>+'Tabela III'!E51</f>
        <v>0</v>
      </c>
      <c r="G43" s="265">
        <f>+'Tabela III'!F51</f>
        <v>0</v>
      </c>
      <c r="H43" s="265">
        <f>+'Tabela III'!G51</f>
        <v>0</v>
      </c>
      <c r="I43" s="265">
        <f>+'Tabela III'!H51</f>
        <v>0</v>
      </c>
      <c r="J43" s="265">
        <f>+'Tabela III'!I51</f>
        <v>0</v>
      </c>
      <c r="K43" s="265">
        <f>+'Tabela III'!J51</f>
        <v>0</v>
      </c>
      <c r="L43" s="265">
        <f>+'Tabela III'!K51</f>
        <v>0</v>
      </c>
      <c r="M43" s="265">
        <f>+'Tabela III'!L51</f>
        <v>0</v>
      </c>
      <c r="N43" s="265" t="str">
        <f>+'Tabela III'!M51</f>
        <v/>
      </c>
      <c r="O43" s="265" t="str">
        <f>+'Tabela III'!N51</f>
        <v/>
      </c>
      <c r="P43" s="265" t="str">
        <f>+'Tabela III'!O51</f>
        <v/>
      </c>
      <c r="Q43" s="265" t="str">
        <f>+'Tabela III'!P51</f>
        <v/>
      </c>
      <c r="R43" s="265" t="str">
        <f>+'Tabela III'!Q51</f>
        <v/>
      </c>
    </row>
    <row r="44" spans="1:21" s="217" customFormat="1" x14ac:dyDescent="0.25">
      <c r="A44" s="405">
        <f>+'Tabela I'!$K$2</f>
        <v>0</v>
      </c>
      <c r="B44" s="405">
        <f>+'Tabela I'!$K$1</f>
        <v>2024</v>
      </c>
      <c r="C44" s="265" t="str">
        <f>+'Tabela III'!B52</f>
        <v/>
      </c>
      <c r="D44" s="265">
        <f>+'Tabela III'!C52</f>
        <v>0</v>
      </c>
      <c r="E44" s="265">
        <f>+'Tabela III'!D52</f>
        <v>0</v>
      </c>
      <c r="F44" s="265">
        <f>+'Tabela III'!E52</f>
        <v>0</v>
      </c>
      <c r="G44" s="265">
        <f>+'Tabela III'!F52</f>
        <v>0</v>
      </c>
      <c r="H44" s="265">
        <f>+'Tabela III'!G52</f>
        <v>0</v>
      </c>
      <c r="I44" s="265">
        <f>+'Tabela III'!H52</f>
        <v>0</v>
      </c>
      <c r="J44" s="265">
        <f>+'Tabela III'!I52</f>
        <v>0</v>
      </c>
      <c r="K44" s="265">
        <f>+'Tabela III'!J52</f>
        <v>0</v>
      </c>
      <c r="L44" s="265">
        <f>+'Tabela III'!K52</f>
        <v>0</v>
      </c>
      <c r="M44" s="265">
        <f>+'Tabela III'!L52</f>
        <v>0</v>
      </c>
      <c r="N44" s="265" t="str">
        <f>+'Tabela III'!M52</f>
        <v/>
      </c>
      <c r="O44" s="265" t="str">
        <f>+'Tabela III'!N52</f>
        <v/>
      </c>
      <c r="P44" s="265" t="str">
        <f>+'Tabela III'!O52</f>
        <v/>
      </c>
      <c r="Q44" s="265" t="str">
        <f>+'Tabela III'!P52</f>
        <v/>
      </c>
      <c r="R44" s="265" t="str">
        <f>+'Tabela III'!Q52</f>
        <v/>
      </c>
      <c r="S44" s="118"/>
      <c r="T44" s="118"/>
      <c r="U44" s="118"/>
    </row>
    <row r="45" spans="1:21" s="217" customFormat="1" x14ac:dyDescent="0.25">
      <c r="A45" s="405">
        <f>+'Tabela I'!$K$2</f>
        <v>0</v>
      </c>
      <c r="B45" s="405">
        <f>+'Tabela I'!$K$1</f>
        <v>2024</v>
      </c>
      <c r="C45" s="265" t="str">
        <f>+'Tabela III'!B53</f>
        <v/>
      </c>
      <c r="D45" s="265">
        <f>+'Tabela III'!C53</f>
        <v>0</v>
      </c>
      <c r="E45" s="265">
        <f>+'Tabela III'!D53</f>
        <v>0</v>
      </c>
      <c r="F45" s="265">
        <f>+'Tabela III'!E53</f>
        <v>0</v>
      </c>
      <c r="G45" s="265">
        <f>+'Tabela III'!F53</f>
        <v>0</v>
      </c>
      <c r="H45" s="265">
        <f>+'Tabela III'!G53</f>
        <v>0</v>
      </c>
      <c r="I45" s="265">
        <f>+'Tabela III'!H53</f>
        <v>0</v>
      </c>
      <c r="J45" s="265">
        <f>+'Tabela III'!I53</f>
        <v>0</v>
      </c>
      <c r="K45" s="265">
        <f>+'Tabela III'!J53</f>
        <v>0</v>
      </c>
      <c r="L45" s="265">
        <f>+'Tabela III'!K53</f>
        <v>0</v>
      </c>
      <c r="M45" s="265">
        <f>+'Tabela III'!L53</f>
        <v>0</v>
      </c>
      <c r="N45" s="265" t="str">
        <f>+'Tabela III'!M53</f>
        <v/>
      </c>
      <c r="O45" s="265" t="str">
        <f>+'Tabela III'!N53</f>
        <v/>
      </c>
      <c r="P45" s="265" t="str">
        <f>+'Tabela III'!O53</f>
        <v/>
      </c>
      <c r="Q45" s="265" t="str">
        <f>+'Tabela III'!P53</f>
        <v/>
      </c>
      <c r="R45" s="265" t="str">
        <f>+'Tabela III'!Q53</f>
        <v/>
      </c>
      <c r="S45" s="118"/>
      <c r="T45" s="118"/>
      <c r="U45" s="118"/>
    </row>
    <row r="46" spans="1:21" s="217" customFormat="1" x14ac:dyDescent="0.25">
      <c r="A46" s="405">
        <f>+'Tabela I'!$K$2</f>
        <v>0</v>
      </c>
      <c r="B46" s="405">
        <f>+'Tabela I'!$K$1</f>
        <v>2024</v>
      </c>
      <c r="C46" s="265" t="str">
        <f>+'Tabela III'!B54</f>
        <v/>
      </c>
      <c r="D46" s="265">
        <f>+'Tabela III'!C54</f>
        <v>0</v>
      </c>
      <c r="E46" s="265">
        <f>+'Tabela III'!D54</f>
        <v>0</v>
      </c>
      <c r="F46" s="265">
        <f>+'Tabela III'!E54</f>
        <v>0</v>
      </c>
      <c r="G46" s="265">
        <f>+'Tabela III'!F54</f>
        <v>0</v>
      </c>
      <c r="H46" s="265">
        <f>+'Tabela III'!G54</f>
        <v>0</v>
      </c>
      <c r="I46" s="265">
        <f>+'Tabela III'!H54</f>
        <v>0</v>
      </c>
      <c r="J46" s="265">
        <f>+'Tabela III'!I54</f>
        <v>0</v>
      </c>
      <c r="K46" s="265">
        <f>+'Tabela III'!J54</f>
        <v>0</v>
      </c>
      <c r="L46" s="265">
        <f>+'Tabela III'!K54</f>
        <v>0</v>
      </c>
      <c r="M46" s="265">
        <f>+'Tabela III'!L54</f>
        <v>0</v>
      </c>
      <c r="N46" s="265" t="str">
        <f>+'Tabela III'!M54</f>
        <v/>
      </c>
      <c r="O46" s="265" t="str">
        <f>+'Tabela III'!N54</f>
        <v/>
      </c>
      <c r="P46" s="265" t="str">
        <f>+'Tabela III'!O54</f>
        <v/>
      </c>
      <c r="Q46" s="265" t="str">
        <f>+'Tabela III'!P54</f>
        <v/>
      </c>
      <c r="R46" s="265" t="str">
        <f>+'Tabela III'!Q54</f>
        <v/>
      </c>
      <c r="S46" s="118"/>
      <c r="T46" s="118"/>
      <c r="U46" s="118"/>
    </row>
    <row r="47" spans="1:21" s="217" customFormat="1" x14ac:dyDescent="0.25">
      <c r="A47" s="405">
        <f>+'Tabela I'!$K$2</f>
        <v>0</v>
      </c>
      <c r="B47" s="405">
        <f>+'Tabela I'!$K$1</f>
        <v>2024</v>
      </c>
      <c r="C47" s="265" t="str">
        <f>+'Tabela III'!B55</f>
        <v/>
      </c>
      <c r="D47" s="265">
        <f>+'Tabela III'!C55</f>
        <v>0</v>
      </c>
      <c r="E47" s="265">
        <f>+'Tabela III'!D55</f>
        <v>0</v>
      </c>
      <c r="F47" s="265">
        <f>+'Tabela III'!E55</f>
        <v>0</v>
      </c>
      <c r="G47" s="265">
        <f>+'Tabela III'!F55</f>
        <v>0</v>
      </c>
      <c r="H47" s="265">
        <f>+'Tabela III'!G55</f>
        <v>0</v>
      </c>
      <c r="I47" s="265">
        <f>+'Tabela III'!H55</f>
        <v>0</v>
      </c>
      <c r="J47" s="265">
        <f>+'Tabela III'!I55</f>
        <v>0</v>
      </c>
      <c r="K47" s="265">
        <f>+'Tabela III'!J55</f>
        <v>0</v>
      </c>
      <c r="L47" s="265">
        <f>+'Tabela III'!K55</f>
        <v>0</v>
      </c>
      <c r="M47" s="265">
        <f>+'Tabela III'!L55</f>
        <v>0</v>
      </c>
      <c r="N47" s="265" t="str">
        <f>+'Tabela III'!M55</f>
        <v/>
      </c>
      <c r="O47" s="265" t="str">
        <f>+'Tabela III'!N55</f>
        <v/>
      </c>
      <c r="P47" s="265" t="str">
        <f>+'Tabela III'!O55</f>
        <v/>
      </c>
      <c r="Q47" s="265" t="str">
        <f>+'Tabela III'!P55</f>
        <v/>
      </c>
      <c r="R47" s="265" t="str">
        <f>+'Tabela III'!Q55</f>
        <v/>
      </c>
      <c r="S47" s="118"/>
      <c r="T47" s="118"/>
      <c r="U47" s="118"/>
    </row>
    <row r="48" spans="1:21" s="217" customFormat="1" x14ac:dyDescent="0.25">
      <c r="A48" s="405">
        <f>+'Tabela I'!$K$2</f>
        <v>0</v>
      </c>
      <c r="B48" s="405">
        <f>+'Tabela I'!$K$1</f>
        <v>2024</v>
      </c>
      <c r="C48" s="265" t="str">
        <f>+'Tabela III'!B56</f>
        <v/>
      </c>
      <c r="D48" s="265">
        <f>+'Tabela III'!C56</f>
        <v>0</v>
      </c>
      <c r="E48" s="265">
        <f>+'Tabela III'!D56</f>
        <v>0</v>
      </c>
      <c r="F48" s="265">
        <f>+'Tabela III'!E56</f>
        <v>0</v>
      </c>
      <c r="G48" s="265">
        <f>+'Tabela III'!F56</f>
        <v>0</v>
      </c>
      <c r="H48" s="265">
        <f>+'Tabela III'!G56</f>
        <v>0</v>
      </c>
      <c r="I48" s="265">
        <f>+'Tabela III'!H56</f>
        <v>0</v>
      </c>
      <c r="J48" s="265">
        <f>+'Tabela III'!I56</f>
        <v>0</v>
      </c>
      <c r="K48" s="265">
        <f>+'Tabela III'!J56</f>
        <v>0</v>
      </c>
      <c r="L48" s="265">
        <f>+'Tabela III'!K56</f>
        <v>0</v>
      </c>
      <c r="M48" s="265">
        <f>+'Tabela III'!L56</f>
        <v>0</v>
      </c>
      <c r="N48" s="265" t="str">
        <f>+'Tabela III'!M56</f>
        <v/>
      </c>
      <c r="O48" s="265" t="str">
        <f>+'Tabela III'!N56</f>
        <v/>
      </c>
      <c r="P48" s="265" t="str">
        <f>+'Tabela III'!O56</f>
        <v/>
      </c>
      <c r="Q48" s="265" t="str">
        <f>+'Tabela III'!P56</f>
        <v/>
      </c>
      <c r="R48" s="265" t="str">
        <f>+'Tabela III'!Q56</f>
        <v/>
      </c>
      <c r="S48" s="118"/>
      <c r="T48" s="118"/>
      <c r="U48" s="118"/>
    </row>
    <row r="49" spans="1:21" s="217" customFormat="1" x14ac:dyDescent="0.25">
      <c r="A49" s="405">
        <f>+'Tabela I'!$K$2</f>
        <v>0</v>
      </c>
      <c r="B49" s="405">
        <f>+'Tabela I'!$K$1</f>
        <v>2024</v>
      </c>
      <c r="C49" s="265" t="str">
        <f>+'Tabela III'!B57</f>
        <v/>
      </c>
      <c r="D49" s="265">
        <f>+'Tabela III'!C57</f>
        <v>0</v>
      </c>
      <c r="E49" s="265">
        <f>+'Tabela III'!D57</f>
        <v>0</v>
      </c>
      <c r="F49" s="265">
        <f>+'Tabela III'!E57</f>
        <v>0</v>
      </c>
      <c r="G49" s="265">
        <f>+'Tabela III'!F57</f>
        <v>0</v>
      </c>
      <c r="H49" s="265">
        <f>+'Tabela III'!G57</f>
        <v>0</v>
      </c>
      <c r="I49" s="265">
        <f>+'Tabela III'!H57</f>
        <v>0</v>
      </c>
      <c r="J49" s="265">
        <f>+'Tabela III'!I57</f>
        <v>0</v>
      </c>
      <c r="K49" s="265">
        <f>+'Tabela III'!J57</f>
        <v>0</v>
      </c>
      <c r="L49" s="265">
        <f>+'Tabela III'!K57</f>
        <v>0</v>
      </c>
      <c r="M49" s="265">
        <f>+'Tabela III'!L57</f>
        <v>0</v>
      </c>
      <c r="N49" s="265" t="str">
        <f>+'Tabela III'!M57</f>
        <v/>
      </c>
      <c r="O49" s="265" t="str">
        <f>+'Tabela III'!N57</f>
        <v/>
      </c>
      <c r="P49" s="265" t="str">
        <f>+'Tabela III'!O57</f>
        <v/>
      </c>
      <c r="Q49" s="265" t="str">
        <f>+'Tabela III'!P57</f>
        <v/>
      </c>
      <c r="R49" s="265" t="str">
        <f>+'Tabela III'!Q57</f>
        <v/>
      </c>
      <c r="S49" s="118"/>
      <c r="T49" s="118"/>
      <c r="U49" s="118"/>
    </row>
    <row r="50" spans="1:21" s="217" customFormat="1" x14ac:dyDescent="0.25">
      <c r="A50" s="405">
        <f>+'Tabela I'!$K$2</f>
        <v>0</v>
      </c>
      <c r="B50" s="405">
        <f>+'Tabela I'!$K$1</f>
        <v>2024</v>
      </c>
      <c r="C50" s="265" t="str">
        <f>+'Tabela III'!B58</f>
        <v/>
      </c>
      <c r="D50" s="265">
        <f>+'Tabela III'!C58</f>
        <v>0</v>
      </c>
      <c r="E50" s="265">
        <f>+'Tabela III'!D58</f>
        <v>0</v>
      </c>
      <c r="F50" s="265">
        <f>+'Tabela III'!E58</f>
        <v>0</v>
      </c>
      <c r="G50" s="265">
        <f>+'Tabela III'!F58</f>
        <v>0</v>
      </c>
      <c r="H50" s="265">
        <f>+'Tabela III'!G58</f>
        <v>0</v>
      </c>
      <c r="I50" s="265">
        <f>+'Tabela III'!H58</f>
        <v>0</v>
      </c>
      <c r="J50" s="265">
        <f>+'Tabela III'!I58</f>
        <v>0</v>
      </c>
      <c r="K50" s="265">
        <f>+'Tabela III'!J58</f>
        <v>0</v>
      </c>
      <c r="L50" s="265">
        <f>+'Tabela III'!K58</f>
        <v>0</v>
      </c>
      <c r="M50" s="265">
        <f>+'Tabela III'!L58</f>
        <v>0</v>
      </c>
      <c r="N50" s="265" t="str">
        <f>+'Tabela III'!M58</f>
        <v/>
      </c>
      <c r="O50" s="265" t="str">
        <f>+'Tabela III'!N58</f>
        <v/>
      </c>
      <c r="P50" s="265" t="str">
        <f>+'Tabela III'!O58</f>
        <v/>
      </c>
      <c r="Q50" s="265" t="str">
        <f>+'Tabela III'!P58</f>
        <v/>
      </c>
      <c r="R50" s="265" t="str">
        <f>+'Tabela III'!Q58</f>
        <v/>
      </c>
      <c r="S50" s="118"/>
      <c r="T50" s="118"/>
      <c r="U50" s="118"/>
    </row>
    <row r="51" spans="1:21" s="217" customFormat="1" x14ac:dyDescent="0.25">
      <c r="A51" s="405">
        <f>+'Tabela I'!$K$2</f>
        <v>0</v>
      </c>
      <c r="B51" s="405">
        <f>+'Tabela I'!$K$1</f>
        <v>2024</v>
      </c>
      <c r="C51" s="265" t="str">
        <f>+'Tabela III'!B59</f>
        <v/>
      </c>
      <c r="D51" s="265">
        <f>+'Tabela III'!C59</f>
        <v>0</v>
      </c>
      <c r="E51" s="265">
        <f>+'Tabela III'!D59</f>
        <v>0</v>
      </c>
      <c r="F51" s="265">
        <f>+'Tabela III'!E59</f>
        <v>0</v>
      </c>
      <c r="G51" s="265">
        <f>+'Tabela III'!F59</f>
        <v>0</v>
      </c>
      <c r="H51" s="265">
        <f>+'Tabela III'!G59</f>
        <v>0</v>
      </c>
      <c r="I51" s="265">
        <f>+'Tabela III'!H59</f>
        <v>0</v>
      </c>
      <c r="J51" s="265">
        <f>+'Tabela III'!I59</f>
        <v>0</v>
      </c>
      <c r="K51" s="265">
        <f>+'Tabela III'!J59</f>
        <v>0</v>
      </c>
      <c r="L51" s="265">
        <f>+'Tabela III'!K59</f>
        <v>0</v>
      </c>
      <c r="M51" s="265">
        <f>+'Tabela III'!L59</f>
        <v>0</v>
      </c>
      <c r="N51" s="265" t="str">
        <f>+'Tabela III'!M59</f>
        <v/>
      </c>
      <c r="O51" s="265" t="str">
        <f>+'Tabela III'!N59</f>
        <v/>
      </c>
      <c r="P51" s="265" t="str">
        <f>+'Tabela III'!O59</f>
        <v/>
      </c>
      <c r="Q51" s="265" t="str">
        <f>+'Tabela III'!P59</f>
        <v/>
      </c>
      <c r="R51" s="265" t="str">
        <f>+'Tabela III'!Q59</f>
        <v/>
      </c>
      <c r="S51" s="118"/>
      <c r="T51" s="118"/>
      <c r="U51" s="118"/>
    </row>
    <row r="52" spans="1:21" s="217" customFormat="1" x14ac:dyDescent="0.25">
      <c r="A52" s="405">
        <f>+'Tabela I'!$K$2</f>
        <v>0</v>
      </c>
      <c r="B52" s="405">
        <f>+'Tabela I'!$K$1</f>
        <v>2024</v>
      </c>
      <c r="C52" s="265" t="str">
        <f>+'Tabela III'!B60</f>
        <v/>
      </c>
      <c r="D52" s="265">
        <f>+'Tabela III'!C60</f>
        <v>0</v>
      </c>
      <c r="E52" s="265">
        <f>+'Tabela III'!D60</f>
        <v>0</v>
      </c>
      <c r="F52" s="265">
        <f>+'Tabela III'!E60</f>
        <v>0</v>
      </c>
      <c r="G52" s="265">
        <f>+'Tabela III'!F60</f>
        <v>0</v>
      </c>
      <c r="H52" s="265">
        <f>+'Tabela III'!G60</f>
        <v>0</v>
      </c>
      <c r="I52" s="265">
        <f>+'Tabela III'!H60</f>
        <v>0</v>
      </c>
      <c r="J52" s="265">
        <f>+'Tabela III'!I60</f>
        <v>0</v>
      </c>
      <c r="K52" s="265">
        <f>+'Tabela III'!J60</f>
        <v>0</v>
      </c>
      <c r="L52" s="265">
        <f>+'Tabela III'!K60</f>
        <v>0</v>
      </c>
      <c r="M52" s="265">
        <f>+'Tabela III'!L60</f>
        <v>0</v>
      </c>
      <c r="N52" s="265" t="str">
        <f>+'Tabela III'!M60</f>
        <v/>
      </c>
      <c r="O52" s="265" t="str">
        <f>+'Tabela III'!N60</f>
        <v/>
      </c>
      <c r="P52" s="265" t="str">
        <f>+'Tabela III'!O60</f>
        <v/>
      </c>
      <c r="Q52" s="265" t="str">
        <f>+'Tabela III'!P60</f>
        <v/>
      </c>
      <c r="R52" s="265" t="str">
        <f>+'Tabela III'!Q60</f>
        <v/>
      </c>
      <c r="S52" s="118"/>
      <c r="T52" s="118"/>
      <c r="U52" s="118"/>
    </row>
    <row r="53" spans="1:21" s="217" customFormat="1" x14ac:dyDescent="0.25">
      <c r="A53" s="405">
        <f>+'Tabela I'!$K$2</f>
        <v>0</v>
      </c>
      <c r="B53" s="405">
        <f>+'Tabela I'!$K$1</f>
        <v>2024</v>
      </c>
      <c r="C53" s="265" t="str">
        <f>+'Tabela III'!B61</f>
        <v/>
      </c>
      <c r="D53" s="265">
        <f>+'Tabela III'!C61</f>
        <v>0</v>
      </c>
      <c r="E53" s="265">
        <f>+'Tabela III'!D61</f>
        <v>0</v>
      </c>
      <c r="F53" s="265">
        <f>+'Tabela III'!E61</f>
        <v>0</v>
      </c>
      <c r="G53" s="265">
        <f>+'Tabela III'!F61</f>
        <v>0</v>
      </c>
      <c r="H53" s="265">
        <f>+'Tabela III'!G61</f>
        <v>0</v>
      </c>
      <c r="I53" s="265">
        <f>+'Tabela III'!H61</f>
        <v>0</v>
      </c>
      <c r="J53" s="265">
        <f>+'Tabela III'!I61</f>
        <v>0</v>
      </c>
      <c r="K53" s="265">
        <f>+'Tabela III'!J61</f>
        <v>0</v>
      </c>
      <c r="L53" s="265">
        <f>+'Tabela III'!K61</f>
        <v>0</v>
      </c>
      <c r="M53" s="265">
        <f>+'Tabela III'!L61</f>
        <v>0</v>
      </c>
      <c r="N53" s="265" t="str">
        <f>+'Tabela III'!M61</f>
        <v/>
      </c>
      <c r="O53" s="265" t="str">
        <f>+'Tabela III'!N61</f>
        <v/>
      </c>
      <c r="P53" s="265" t="str">
        <f>+'Tabela III'!O61</f>
        <v/>
      </c>
      <c r="Q53" s="265" t="str">
        <f>+'Tabela III'!P61</f>
        <v/>
      </c>
      <c r="R53" s="265" t="str">
        <f>+'Tabela III'!Q61</f>
        <v/>
      </c>
      <c r="S53" s="118"/>
      <c r="T53" s="118"/>
      <c r="U53" s="118"/>
    </row>
    <row r="54" spans="1:21" s="217" customFormat="1" x14ac:dyDescent="0.25">
      <c r="A54" s="405">
        <f>+'Tabela I'!$K$2</f>
        <v>0</v>
      </c>
      <c r="B54" s="405">
        <f>+'Tabela I'!$K$1</f>
        <v>2024</v>
      </c>
      <c r="C54" s="265" t="str">
        <f>+'Tabela III'!B62</f>
        <v/>
      </c>
      <c r="D54" s="265">
        <f>+'Tabela III'!C62</f>
        <v>0</v>
      </c>
      <c r="E54" s="265">
        <f>+'Tabela III'!D62</f>
        <v>0</v>
      </c>
      <c r="F54" s="265">
        <f>+'Tabela III'!E62</f>
        <v>0</v>
      </c>
      <c r="G54" s="265">
        <f>+'Tabela III'!F62</f>
        <v>0</v>
      </c>
      <c r="H54" s="265">
        <f>+'Tabela III'!G62</f>
        <v>0</v>
      </c>
      <c r="I54" s="265">
        <f>+'Tabela III'!H62</f>
        <v>0</v>
      </c>
      <c r="J54" s="265">
        <f>+'Tabela III'!I62</f>
        <v>0</v>
      </c>
      <c r="K54" s="265">
        <f>+'Tabela III'!J62</f>
        <v>0</v>
      </c>
      <c r="L54" s="265">
        <f>+'Tabela III'!K62</f>
        <v>0</v>
      </c>
      <c r="M54" s="265">
        <f>+'Tabela III'!L62</f>
        <v>0</v>
      </c>
      <c r="N54" s="265" t="str">
        <f>+'Tabela III'!M62</f>
        <v/>
      </c>
      <c r="O54" s="265" t="str">
        <f>+'Tabela III'!N62</f>
        <v/>
      </c>
      <c r="P54" s="265" t="str">
        <f>+'Tabela III'!O62</f>
        <v/>
      </c>
      <c r="Q54" s="265" t="str">
        <f>+'Tabela III'!P62</f>
        <v/>
      </c>
      <c r="R54" s="265" t="str">
        <f>+'Tabela III'!Q62</f>
        <v/>
      </c>
      <c r="S54" s="118"/>
      <c r="T54" s="118"/>
      <c r="U54" s="118"/>
    </row>
    <row r="55" spans="1:21" s="217" customFormat="1" x14ac:dyDescent="0.25">
      <c r="A55" s="405">
        <f>+'Tabela I'!$K$2</f>
        <v>0</v>
      </c>
      <c r="B55" s="405">
        <f>+'Tabela I'!$K$1</f>
        <v>2024</v>
      </c>
      <c r="C55" s="265" t="str">
        <f>+'Tabela III'!B63</f>
        <v/>
      </c>
      <c r="D55" s="265">
        <f>+'Tabela III'!C63</f>
        <v>0</v>
      </c>
      <c r="E55" s="265">
        <f>+'Tabela III'!D63</f>
        <v>0</v>
      </c>
      <c r="F55" s="265">
        <f>+'Tabela III'!E63</f>
        <v>0</v>
      </c>
      <c r="G55" s="265">
        <f>+'Tabela III'!F63</f>
        <v>0</v>
      </c>
      <c r="H55" s="265">
        <f>+'Tabela III'!G63</f>
        <v>0</v>
      </c>
      <c r="I55" s="265">
        <f>+'Tabela III'!H63</f>
        <v>0</v>
      </c>
      <c r="J55" s="265">
        <f>+'Tabela III'!I63</f>
        <v>0</v>
      </c>
      <c r="K55" s="265">
        <f>+'Tabela III'!J63</f>
        <v>0</v>
      </c>
      <c r="L55" s="265">
        <f>+'Tabela III'!K63</f>
        <v>0</v>
      </c>
      <c r="M55" s="265">
        <f>+'Tabela III'!L63</f>
        <v>0</v>
      </c>
      <c r="N55" s="265" t="str">
        <f>+'Tabela III'!M63</f>
        <v/>
      </c>
      <c r="O55" s="265" t="str">
        <f>+'Tabela III'!N63</f>
        <v/>
      </c>
      <c r="P55" s="265" t="str">
        <f>+'Tabela III'!O63</f>
        <v/>
      </c>
      <c r="Q55" s="265" t="str">
        <f>+'Tabela III'!P63</f>
        <v/>
      </c>
      <c r="R55" s="265" t="str">
        <f>+'Tabela III'!Q63</f>
        <v/>
      </c>
      <c r="S55" s="118"/>
      <c r="T55" s="118"/>
      <c r="U55" s="118"/>
    </row>
    <row r="56" spans="1:21" s="217" customFormat="1" x14ac:dyDescent="0.25">
      <c r="A56" s="405">
        <f>+'Tabela I'!$K$2</f>
        <v>0</v>
      </c>
      <c r="B56" s="405">
        <f>+'Tabela I'!$K$1</f>
        <v>2024</v>
      </c>
      <c r="C56" s="265" t="str">
        <f>+'Tabela III'!B64</f>
        <v/>
      </c>
      <c r="D56" s="265">
        <f>+'Tabela III'!C64</f>
        <v>0</v>
      </c>
      <c r="E56" s="265">
        <f>+'Tabela III'!D64</f>
        <v>0</v>
      </c>
      <c r="F56" s="265">
        <f>+'Tabela III'!E64</f>
        <v>0</v>
      </c>
      <c r="G56" s="265">
        <f>+'Tabela III'!F64</f>
        <v>0</v>
      </c>
      <c r="H56" s="265">
        <f>+'Tabela III'!G64</f>
        <v>0</v>
      </c>
      <c r="I56" s="265">
        <f>+'Tabela III'!H64</f>
        <v>0</v>
      </c>
      <c r="J56" s="265">
        <f>+'Tabela III'!I64</f>
        <v>0</v>
      </c>
      <c r="K56" s="265">
        <f>+'Tabela III'!J64</f>
        <v>0</v>
      </c>
      <c r="L56" s="265">
        <f>+'Tabela III'!K64</f>
        <v>0</v>
      </c>
      <c r="M56" s="265">
        <f>+'Tabela III'!L64</f>
        <v>0</v>
      </c>
      <c r="N56" s="265" t="str">
        <f>+'Tabela III'!M64</f>
        <v/>
      </c>
      <c r="O56" s="265" t="str">
        <f>+'Tabela III'!N64</f>
        <v/>
      </c>
      <c r="P56" s="265" t="str">
        <f>+'Tabela III'!O64</f>
        <v/>
      </c>
      <c r="Q56" s="265" t="str">
        <f>+'Tabela III'!P64</f>
        <v/>
      </c>
      <c r="R56" s="265" t="str">
        <f>+'Tabela III'!Q64</f>
        <v/>
      </c>
      <c r="S56" s="118"/>
      <c r="T56" s="118"/>
      <c r="U56" s="118"/>
    </row>
    <row r="57" spans="1:21" s="217" customFormat="1" x14ac:dyDescent="0.25">
      <c r="A57" s="405">
        <f>+'Tabela I'!$K$2</f>
        <v>0</v>
      </c>
      <c r="B57" s="405">
        <f>+'Tabela I'!$K$1</f>
        <v>2024</v>
      </c>
      <c r="C57" s="265" t="str">
        <f>+'Tabela III'!B65</f>
        <v/>
      </c>
      <c r="D57" s="265">
        <f>+'Tabela III'!C65</f>
        <v>0</v>
      </c>
      <c r="E57" s="265">
        <f>+'Tabela III'!D65</f>
        <v>0</v>
      </c>
      <c r="F57" s="265">
        <f>+'Tabela III'!E65</f>
        <v>0</v>
      </c>
      <c r="G57" s="265">
        <f>+'Tabela III'!F65</f>
        <v>0</v>
      </c>
      <c r="H57" s="265">
        <f>+'Tabela III'!G65</f>
        <v>0</v>
      </c>
      <c r="I57" s="265">
        <f>+'Tabela III'!H65</f>
        <v>0</v>
      </c>
      <c r="J57" s="265">
        <f>+'Tabela III'!I65</f>
        <v>0</v>
      </c>
      <c r="K57" s="265">
        <f>+'Tabela III'!J65</f>
        <v>0</v>
      </c>
      <c r="L57" s="265">
        <f>+'Tabela III'!K65</f>
        <v>0</v>
      </c>
      <c r="M57" s="265">
        <f>+'Tabela III'!L65</f>
        <v>0</v>
      </c>
      <c r="N57" s="265" t="str">
        <f>+'Tabela III'!M65</f>
        <v/>
      </c>
      <c r="O57" s="265" t="str">
        <f>+'Tabela III'!N65</f>
        <v/>
      </c>
      <c r="P57" s="265" t="str">
        <f>+'Tabela III'!O65</f>
        <v/>
      </c>
      <c r="Q57" s="265" t="str">
        <f>+'Tabela III'!P65</f>
        <v/>
      </c>
      <c r="R57" s="265" t="str">
        <f>+'Tabela III'!Q65</f>
        <v/>
      </c>
      <c r="S57" s="118"/>
      <c r="T57" s="118"/>
      <c r="U57" s="118"/>
    </row>
    <row r="58" spans="1:21" s="217" customFormat="1" x14ac:dyDescent="0.25">
      <c r="A58" s="405">
        <f>+'Tabela I'!$K$2</f>
        <v>0</v>
      </c>
      <c r="B58" s="405">
        <f>+'Tabela I'!$K$1</f>
        <v>2024</v>
      </c>
      <c r="C58" s="265" t="str">
        <f>+'Tabela III'!B66</f>
        <v/>
      </c>
      <c r="D58" s="265">
        <f>+'Tabela III'!C66</f>
        <v>0</v>
      </c>
      <c r="E58" s="265">
        <f>+'Tabela III'!D66</f>
        <v>0</v>
      </c>
      <c r="F58" s="265">
        <f>+'Tabela III'!E66</f>
        <v>0</v>
      </c>
      <c r="G58" s="265">
        <f>+'Tabela III'!F66</f>
        <v>0</v>
      </c>
      <c r="H58" s="265">
        <f>+'Tabela III'!G66</f>
        <v>0</v>
      </c>
      <c r="I58" s="265">
        <f>+'Tabela III'!H66</f>
        <v>0</v>
      </c>
      <c r="J58" s="265">
        <f>+'Tabela III'!I66</f>
        <v>0</v>
      </c>
      <c r="K58" s="265">
        <f>+'Tabela III'!J66</f>
        <v>0</v>
      </c>
      <c r="L58" s="265">
        <f>+'Tabela III'!K66</f>
        <v>0</v>
      </c>
      <c r="M58" s="265">
        <f>+'Tabela III'!L66</f>
        <v>0</v>
      </c>
      <c r="N58" s="265" t="str">
        <f>+'Tabela III'!M66</f>
        <v/>
      </c>
      <c r="O58" s="265" t="str">
        <f>+'Tabela III'!N66</f>
        <v/>
      </c>
      <c r="P58" s="265" t="str">
        <f>+'Tabela III'!O66</f>
        <v/>
      </c>
      <c r="Q58" s="265" t="str">
        <f>+'Tabela III'!P66</f>
        <v/>
      </c>
      <c r="R58" s="265" t="str">
        <f>+'Tabela III'!Q66</f>
        <v/>
      </c>
      <c r="S58" s="118"/>
      <c r="T58" s="118"/>
      <c r="U58" s="118"/>
    </row>
    <row r="59" spans="1:21" s="217" customFormat="1" x14ac:dyDescent="0.25">
      <c r="A59" s="405">
        <f>+'Tabela I'!$K$2</f>
        <v>0</v>
      </c>
      <c r="B59" s="405">
        <f>+'Tabela I'!$K$1</f>
        <v>2024</v>
      </c>
      <c r="C59" s="265" t="str">
        <f>+'Tabela III'!B67</f>
        <v/>
      </c>
      <c r="D59" s="265">
        <f>+'Tabela III'!C67</f>
        <v>0</v>
      </c>
      <c r="E59" s="265">
        <f>+'Tabela III'!D67</f>
        <v>0</v>
      </c>
      <c r="F59" s="265">
        <f>+'Tabela III'!E67</f>
        <v>0</v>
      </c>
      <c r="G59" s="265">
        <f>+'Tabela III'!F67</f>
        <v>0</v>
      </c>
      <c r="H59" s="265">
        <f>+'Tabela III'!G67</f>
        <v>0</v>
      </c>
      <c r="I59" s="265">
        <f>+'Tabela III'!H67</f>
        <v>0</v>
      </c>
      <c r="J59" s="265">
        <f>+'Tabela III'!I67</f>
        <v>0</v>
      </c>
      <c r="K59" s="265">
        <f>+'Tabela III'!J67</f>
        <v>0</v>
      </c>
      <c r="L59" s="265">
        <f>+'Tabela III'!K67</f>
        <v>0</v>
      </c>
      <c r="M59" s="265">
        <f>+'Tabela III'!L67</f>
        <v>0</v>
      </c>
      <c r="N59" s="265" t="str">
        <f>+'Tabela III'!M67</f>
        <v/>
      </c>
      <c r="O59" s="265" t="str">
        <f>+'Tabela III'!N67</f>
        <v/>
      </c>
      <c r="P59" s="265" t="str">
        <f>+'Tabela III'!O67</f>
        <v/>
      </c>
      <c r="Q59" s="265" t="str">
        <f>+'Tabela III'!P67</f>
        <v/>
      </c>
      <c r="R59" s="265" t="str">
        <f>+'Tabela III'!Q67</f>
        <v/>
      </c>
      <c r="S59" s="118"/>
      <c r="T59" s="118"/>
      <c r="U59" s="118"/>
    </row>
    <row r="60" spans="1:21" s="217" customFormat="1" x14ac:dyDescent="0.25">
      <c r="A60" s="405">
        <f>+'Tabela I'!$K$2</f>
        <v>0</v>
      </c>
      <c r="B60" s="405">
        <f>+'Tabela I'!$K$1</f>
        <v>2024</v>
      </c>
      <c r="C60" s="265" t="str">
        <f>+'Tabela III'!B68</f>
        <v/>
      </c>
      <c r="D60" s="265">
        <f>+'Tabela III'!C68</f>
        <v>0</v>
      </c>
      <c r="E60" s="265">
        <f>+'Tabela III'!D68</f>
        <v>0</v>
      </c>
      <c r="F60" s="265">
        <f>+'Tabela III'!E68</f>
        <v>0</v>
      </c>
      <c r="G60" s="265">
        <f>+'Tabela III'!F68</f>
        <v>0</v>
      </c>
      <c r="H60" s="265">
        <f>+'Tabela III'!G68</f>
        <v>0</v>
      </c>
      <c r="I60" s="265">
        <f>+'Tabela III'!H68</f>
        <v>0</v>
      </c>
      <c r="J60" s="265">
        <f>+'Tabela III'!I68</f>
        <v>0</v>
      </c>
      <c r="K60" s="265">
        <f>+'Tabela III'!J68</f>
        <v>0</v>
      </c>
      <c r="L60" s="265">
        <f>+'Tabela III'!K68</f>
        <v>0</v>
      </c>
      <c r="M60" s="265">
        <f>+'Tabela III'!L68</f>
        <v>0</v>
      </c>
      <c r="N60" s="265" t="str">
        <f>+'Tabela III'!M68</f>
        <v/>
      </c>
      <c r="O60" s="265" t="str">
        <f>+'Tabela III'!N68</f>
        <v/>
      </c>
      <c r="P60" s="265" t="str">
        <f>+'Tabela III'!O68</f>
        <v/>
      </c>
      <c r="Q60" s="265" t="str">
        <f>+'Tabela III'!P68</f>
        <v/>
      </c>
      <c r="R60" s="265" t="str">
        <f>+'Tabela III'!Q68</f>
        <v/>
      </c>
      <c r="S60" s="118"/>
      <c r="T60" s="118"/>
      <c r="U60" s="118"/>
    </row>
    <row r="61" spans="1:21" s="217" customFormat="1" x14ac:dyDescent="0.25">
      <c r="A61" s="405">
        <f>+'Tabela I'!$K$2</f>
        <v>0</v>
      </c>
      <c r="B61" s="405">
        <f>+'Tabela I'!$K$1</f>
        <v>2024</v>
      </c>
      <c r="C61" s="265" t="str">
        <f>+'Tabela III'!B69</f>
        <v/>
      </c>
      <c r="D61" s="265">
        <f>+'Tabela III'!C69</f>
        <v>0</v>
      </c>
      <c r="E61" s="265">
        <f>+'Tabela III'!D69</f>
        <v>0</v>
      </c>
      <c r="F61" s="265">
        <f>+'Tabela III'!E69</f>
        <v>0</v>
      </c>
      <c r="G61" s="265">
        <f>+'Tabela III'!F69</f>
        <v>0</v>
      </c>
      <c r="H61" s="265">
        <f>+'Tabela III'!G69</f>
        <v>0</v>
      </c>
      <c r="I61" s="265">
        <f>+'Tabela III'!H69</f>
        <v>0</v>
      </c>
      <c r="J61" s="265">
        <f>+'Tabela III'!I69</f>
        <v>0</v>
      </c>
      <c r="K61" s="265">
        <f>+'Tabela III'!J69</f>
        <v>0</v>
      </c>
      <c r="L61" s="265">
        <f>+'Tabela III'!K69</f>
        <v>0</v>
      </c>
      <c r="M61" s="265">
        <f>+'Tabela III'!L69</f>
        <v>0</v>
      </c>
      <c r="N61" s="265" t="str">
        <f>+'Tabela III'!M69</f>
        <v/>
      </c>
      <c r="O61" s="265" t="str">
        <f>+'Tabela III'!N69</f>
        <v/>
      </c>
      <c r="P61" s="265" t="str">
        <f>+'Tabela III'!O69</f>
        <v/>
      </c>
      <c r="Q61" s="265" t="str">
        <f>+'Tabela III'!P69</f>
        <v/>
      </c>
      <c r="R61" s="265" t="str">
        <f>+'Tabela III'!Q69</f>
        <v/>
      </c>
      <c r="S61" s="118"/>
      <c r="T61" s="118"/>
      <c r="U61" s="118"/>
    </row>
    <row r="62" spans="1:21" s="217" customFormat="1" x14ac:dyDescent="0.25">
      <c r="A62" s="405">
        <f>+'Tabela I'!$K$2</f>
        <v>0</v>
      </c>
      <c r="B62" s="405">
        <f>+'Tabela I'!$K$1</f>
        <v>2024</v>
      </c>
      <c r="C62" s="265">
        <f>+'Tabela III'!B70</f>
        <v>0</v>
      </c>
      <c r="D62" s="265">
        <f>+'Tabela III'!C70</f>
        <v>0</v>
      </c>
      <c r="E62" s="265">
        <f>+'Tabela III'!D70</f>
        <v>0</v>
      </c>
      <c r="F62" s="265">
        <f>+'Tabela III'!E70</f>
        <v>0</v>
      </c>
      <c r="G62" s="265">
        <f>+'Tabela III'!F70</f>
        <v>0</v>
      </c>
      <c r="H62" s="265">
        <f>+'Tabela III'!G70</f>
        <v>0</v>
      </c>
      <c r="I62" s="265">
        <f>+'Tabela III'!H70</f>
        <v>0</v>
      </c>
      <c r="J62" s="265">
        <f>+'Tabela III'!I70</f>
        <v>0</v>
      </c>
      <c r="K62" s="265">
        <f>+'Tabela III'!J70</f>
        <v>0</v>
      </c>
      <c r="L62" s="265">
        <f>+'Tabela III'!K70</f>
        <v>0</v>
      </c>
      <c r="M62" s="265">
        <f>+'Tabela III'!L70</f>
        <v>0</v>
      </c>
      <c r="N62" s="265" t="str">
        <f>+'Tabela III'!M70</f>
        <v/>
      </c>
      <c r="O62" s="265" t="str">
        <f>+'Tabela III'!N70</f>
        <v/>
      </c>
      <c r="P62" s="265" t="str">
        <f>+'Tabela III'!O70</f>
        <v/>
      </c>
      <c r="Q62" s="265" t="str">
        <f>+'Tabela III'!P70</f>
        <v/>
      </c>
      <c r="R62" s="265" t="str">
        <f>+'Tabela III'!Q70</f>
        <v/>
      </c>
      <c r="S62" s="118"/>
      <c r="T62" s="118"/>
      <c r="U62" s="118"/>
    </row>
    <row r="63" spans="1:21" s="217" customFormat="1" x14ac:dyDescent="0.25">
      <c r="A63" s="405">
        <f>+'Tabela I'!$K$2</f>
        <v>0</v>
      </c>
      <c r="B63" s="405">
        <f>+'Tabela I'!$K$1</f>
        <v>2024</v>
      </c>
      <c r="C63" s="265">
        <f>+'Tabela III'!B71</f>
        <v>0</v>
      </c>
      <c r="D63" s="265">
        <f>+'Tabela III'!C71</f>
        <v>0</v>
      </c>
      <c r="E63" s="265">
        <f>+'Tabela III'!D71</f>
        <v>0</v>
      </c>
      <c r="F63" s="265">
        <f>+'Tabela III'!E71</f>
        <v>0</v>
      </c>
      <c r="G63" s="265">
        <f>+'Tabela III'!F71</f>
        <v>0</v>
      </c>
      <c r="H63" s="265">
        <f>+'Tabela III'!G71</f>
        <v>0</v>
      </c>
      <c r="I63" s="265">
        <f>+'Tabela III'!H71</f>
        <v>0</v>
      </c>
      <c r="J63" s="265">
        <f>+'Tabela III'!I71</f>
        <v>0</v>
      </c>
      <c r="K63" s="265">
        <f>+'Tabela III'!J71</f>
        <v>0</v>
      </c>
      <c r="L63" s="265">
        <f>+'Tabela III'!K71</f>
        <v>0</v>
      </c>
      <c r="M63" s="265">
        <f>+'Tabela III'!L71</f>
        <v>0</v>
      </c>
      <c r="N63" s="265" t="str">
        <f>+'Tabela III'!M71</f>
        <v/>
      </c>
      <c r="O63" s="265" t="str">
        <f>+'Tabela III'!N71</f>
        <v/>
      </c>
      <c r="P63" s="265" t="str">
        <f>+'Tabela III'!O71</f>
        <v/>
      </c>
      <c r="Q63" s="265" t="str">
        <f>+'Tabela III'!P71</f>
        <v/>
      </c>
      <c r="R63" s="265" t="str">
        <f>+'Tabela III'!Q71</f>
        <v/>
      </c>
      <c r="S63" s="118"/>
      <c r="T63" s="118"/>
      <c r="U63" s="118"/>
    </row>
    <row r="64" spans="1:21" s="217" customFormat="1" x14ac:dyDescent="0.25">
      <c r="A64" s="405">
        <f>+'Tabela I'!$K$2</f>
        <v>0</v>
      </c>
      <c r="B64" s="405">
        <f>+'Tabela I'!$K$1</f>
        <v>2024</v>
      </c>
      <c r="C64" s="265">
        <f>+'Tabela III'!B72</f>
        <v>0</v>
      </c>
      <c r="D64" s="265">
        <f>+'Tabela III'!C72</f>
        <v>0</v>
      </c>
      <c r="E64" s="265">
        <f>+'Tabela III'!D72</f>
        <v>0</v>
      </c>
      <c r="F64" s="265">
        <f>+'Tabela III'!E72</f>
        <v>0</v>
      </c>
      <c r="G64" s="265">
        <f>+'Tabela III'!F72</f>
        <v>0</v>
      </c>
      <c r="H64" s="265">
        <f>+'Tabela III'!G72</f>
        <v>0</v>
      </c>
      <c r="I64" s="265">
        <f>+'Tabela III'!H72</f>
        <v>0</v>
      </c>
      <c r="J64" s="265">
        <f>+'Tabela III'!I72</f>
        <v>0</v>
      </c>
      <c r="K64" s="265">
        <f>+'Tabela III'!J72</f>
        <v>0</v>
      </c>
      <c r="L64" s="265">
        <f>+'Tabela III'!K72</f>
        <v>0</v>
      </c>
      <c r="M64" s="265">
        <f>+'Tabela III'!L72</f>
        <v>0</v>
      </c>
      <c r="N64" s="265" t="str">
        <f>+'Tabela III'!M72</f>
        <v/>
      </c>
      <c r="O64" s="265" t="str">
        <f>+'Tabela III'!N72</f>
        <v/>
      </c>
      <c r="P64" s="265" t="str">
        <f>+'Tabela III'!O72</f>
        <v/>
      </c>
      <c r="Q64" s="265" t="str">
        <f>+'Tabela III'!P72</f>
        <v/>
      </c>
      <c r="R64" s="265" t="str">
        <f>+'Tabela III'!Q72</f>
        <v/>
      </c>
      <c r="S64" s="118"/>
      <c r="T64" s="118"/>
      <c r="U64" s="118"/>
    </row>
    <row r="65" spans="1:21" s="217" customFormat="1" x14ac:dyDescent="0.25">
      <c r="A65" s="405">
        <f>+'Tabela I'!$K$2</f>
        <v>0</v>
      </c>
      <c r="B65" s="405">
        <f>+'Tabela I'!$K$1</f>
        <v>2024</v>
      </c>
      <c r="C65" s="265">
        <f>+'Tabela III'!B73</f>
        <v>0</v>
      </c>
      <c r="D65" s="265">
        <f>+'Tabela III'!C73</f>
        <v>0</v>
      </c>
      <c r="E65" s="265">
        <f>+'Tabela III'!D73</f>
        <v>0</v>
      </c>
      <c r="F65" s="265">
        <f>+'Tabela III'!E73</f>
        <v>0</v>
      </c>
      <c r="G65" s="265">
        <f>+'Tabela III'!F73</f>
        <v>0</v>
      </c>
      <c r="H65" s="265">
        <f>+'Tabela III'!G73</f>
        <v>0</v>
      </c>
      <c r="I65" s="265">
        <f>+'Tabela III'!H73</f>
        <v>0</v>
      </c>
      <c r="J65" s="265">
        <f>+'Tabela III'!I73</f>
        <v>0</v>
      </c>
      <c r="K65" s="265">
        <f>+'Tabela III'!J73</f>
        <v>0</v>
      </c>
      <c r="L65" s="265">
        <f>+'Tabela III'!K73</f>
        <v>0</v>
      </c>
      <c r="M65" s="265">
        <f>+'Tabela III'!L73</f>
        <v>0</v>
      </c>
      <c r="N65" s="265" t="str">
        <f>+'Tabela III'!M73</f>
        <v/>
      </c>
      <c r="O65" s="265" t="str">
        <f>+'Tabela III'!N73</f>
        <v/>
      </c>
      <c r="P65" s="265" t="str">
        <f>+'Tabela III'!O73</f>
        <v/>
      </c>
      <c r="Q65" s="265" t="str">
        <f>+'Tabela III'!P73</f>
        <v/>
      </c>
      <c r="R65" s="265" t="str">
        <f>+'Tabela III'!Q73</f>
        <v/>
      </c>
      <c r="S65" s="118"/>
      <c r="T65" s="118"/>
      <c r="U65" s="118"/>
    </row>
    <row r="66" spans="1:21" s="217" customFormat="1" x14ac:dyDescent="0.25">
      <c r="A66" s="405">
        <f>+'Tabela I'!$K$2</f>
        <v>0</v>
      </c>
      <c r="B66" s="405">
        <f>+'Tabela I'!$K$1</f>
        <v>2024</v>
      </c>
      <c r="C66" s="265">
        <f>+'Tabela III'!B74</f>
        <v>0</v>
      </c>
      <c r="D66" s="265">
        <f>+'Tabela III'!C74</f>
        <v>0</v>
      </c>
      <c r="E66" s="265">
        <f>+'Tabela III'!D74</f>
        <v>0</v>
      </c>
      <c r="F66" s="265">
        <f>+'Tabela III'!E74</f>
        <v>0</v>
      </c>
      <c r="G66" s="265">
        <f>+'Tabela III'!F74</f>
        <v>0</v>
      </c>
      <c r="H66" s="265">
        <f>+'Tabela III'!G74</f>
        <v>0</v>
      </c>
      <c r="I66" s="265">
        <f>+'Tabela III'!H74</f>
        <v>0</v>
      </c>
      <c r="J66" s="265">
        <f>+'Tabela III'!I74</f>
        <v>0</v>
      </c>
      <c r="K66" s="265">
        <f>+'Tabela III'!J74</f>
        <v>0</v>
      </c>
      <c r="L66" s="265">
        <f>+'Tabela III'!K74</f>
        <v>0</v>
      </c>
      <c r="M66" s="265">
        <f>+'Tabela III'!L74</f>
        <v>0</v>
      </c>
      <c r="N66" s="265" t="str">
        <f>+'Tabela III'!M74</f>
        <v/>
      </c>
      <c r="O66" s="265" t="str">
        <f>+'Tabela III'!N74</f>
        <v/>
      </c>
      <c r="P66" s="265" t="str">
        <f>+'Tabela III'!O74</f>
        <v/>
      </c>
      <c r="Q66" s="265" t="str">
        <f>+'Tabela III'!P74</f>
        <v/>
      </c>
      <c r="R66" s="265" t="str">
        <f>+'Tabela III'!Q74</f>
        <v/>
      </c>
      <c r="S66" s="118"/>
      <c r="T66" s="118"/>
      <c r="U66" s="118"/>
    </row>
    <row r="67" spans="1:21" s="217" customFormat="1" x14ac:dyDescent="0.25">
      <c r="B67" s="118"/>
      <c r="C67" s="118"/>
      <c r="D67" s="118"/>
      <c r="E67" s="118"/>
      <c r="F67" s="118"/>
      <c r="G67" s="118"/>
      <c r="H67" s="118"/>
      <c r="I67" s="118"/>
      <c r="J67" s="118"/>
      <c r="K67" s="118"/>
      <c r="L67" s="118"/>
      <c r="M67" s="118"/>
      <c r="O67" s="118"/>
      <c r="Q67" s="118"/>
      <c r="R67" s="220"/>
      <c r="S67" s="118"/>
      <c r="T67" s="118"/>
      <c r="U67" s="118"/>
    </row>
    <row r="68" spans="1:21" s="217" customFormat="1" x14ac:dyDescent="0.25">
      <c r="B68" s="118"/>
      <c r="C68" s="118"/>
      <c r="D68" s="118"/>
      <c r="E68" s="118"/>
      <c r="F68" s="118"/>
      <c r="G68" s="118"/>
      <c r="H68" s="118"/>
      <c r="I68" s="118"/>
      <c r="J68" s="118"/>
      <c r="K68" s="118"/>
      <c r="L68" s="118"/>
      <c r="M68" s="118"/>
      <c r="O68" s="118"/>
      <c r="Q68" s="118"/>
      <c r="R68" s="220"/>
      <c r="S68" s="118"/>
      <c r="T68" s="118"/>
      <c r="U68" s="118"/>
    </row>
    <row r="69" spans="1:21" s="217" customFormat="1" x14ac:dyDescent="0.25">
      <c r="A69" s="217" t="s">
        <v>168</v>
      </c>
      <c r="B69" s="118"/>
      <c r="C69" s="118"/>
      <c r="D69" s="118"/>
      <c r="E69" s="118"/>
      <c r="F69" s="118"/>
      <c r="G69" s="118"/>
      <c r="H69" s="118"/>
      <c r="I69" s="118"/>
      <c r="J69" s="118"/>
      <c r="K69" s="118"/>
      <c r="L69" s="118"/>
      <c r="M69" s="118"/>
      <c r="O69" s="118"/>
      <c r="Q69" s="118"/>
      <c r="R69" s="220"/>
      <c r="S69" s="118"/>
      <c r="T69" s="118"/>
      <c r="U69" s="118"/>
    </row>
    <row r="70" spans="1:21" s="217" customFormat="1" x14ac:dyDescent="0.25">
      <c r="B70" s="118"/>
      <c r="C70" s="118"/>
      <c r="D70" s="118"/>
      <c r="E70" s="118"/>
      <c r="F70" s="118"/>
      <c r="G70" s="118"/>
      <c r="H70" s="118"/>
      <c r="I70" s="118"/>
      <c r="J70" s="118"/>
      <c r="K70" s="118"/>
      <c r="L70" s="118"/>
      <c r="M70" s="118"/>
      <c r="O70" s="118"/>
      <c r="Q70" s="118"/>
      <c r="R70" s="220"/>
      <c r="S70" s="118"/>
      <c r="T70" s="118"/>
      <c r="U70" s="118"/>
    </row>
    <row r="71" spans="1:21" s="217" customFormat="1" ht="15" customHeight="1" x14ac:dyDescent="0.25">
      <c r="A71" s="405">
        <f>+'Tabela I'!$K$2</f>
        <v>0</v>
      </c>
      <c r="B71" s="405">
        <f>+'Tabela I'!$K$1</f>
        <v>2024</v>
      </c>
      <c r="C71" s="265" t="str">
        <f>+'Tabela III'!B86</f>
        <v>Ime i prezime</v>
      </c>
      <c r="D71" s="265" t="str">
        <f>+'Tabela III'!C86</f>
        <v>Predsjednik suda</v>
      </c>
      <c r="E71" s="265">
        <f>+'Tabela III'!D86</f>
        <v>0</v>
      </c>
      <c r="F71" s="265">
        <f>+'Tabela III'!E86</f>
        <v>0</v>
      </c>
      <c r="G71" s="265">
        <f>+'Tabela III'!F86</f>
        <v>0</v>
      </c>
      <c r="H71" s="265">
        <f>+'Tabela III'!G86</f>
        <v>0</v>
      </c>
      <c r="I71" s="265">
        <f>+'Tabela III'!H86</f>
        <v>0</v>
      </c>
      <c r="J71" s="265">
        <f>+'Tabela III'!I86</f>
        <v>0</v>
      </c>
      <c r="K71" s="265">
        <f>+'Tabela III'!J86</f>
        <v>0</v>
      </c>
      <c r="L71" s="265">
        <f>+'Tabela III'!K86</f>
        <v>0</v>
      </c>
      <c r="M71" s="265">
        <f>+'Tabela III'!L86</f>
        <v>0</v>
      </c>
      <c r="N71" s="265" t="str">
        <f>+'Tabela III'!M86</f>
        <v/>
      </c>
      <c r="O71" s="265" t="str">
        <f>+'Tabela III'!N86</f>
        <v/>
      </c>
      <c r="P71" s="265" t="str">
        <f>+'Tabela III'!O86</f>
        <v/>
      </c>
      <c r="Q71" s="265" t="str">
        <f>+'Tabela III'!P86</f>
        <v/>
      </c>
      <c r="R71" s="322" t="str">
        <f>+'Tabela III'!Q86</f>
        <v/>
      </c>
      <c r="S71" s="118"/>
      <c r="T71" s="118"/>
      <c r="U71" s="118"/>
    </row>
    <row r="72" spans="1:21" s="217" customFormat="1" ht="15" customHeight="1" x14ac:dyDescent="0.25">
      <c r="A72" s="405">
        <f>+'Tabela I'!$K$2</f>
        <v>0</v>
      </c>
      <c r="B72" s="405">
        <f>+'Tabela I'!$K$1</f>
        <v>2024</v>
      </c>
      <c r="C72" s="265" t="str">
        <f>+'Tabela III'!B93</f>
        <v>Ime i prezime</v>
      </c>
      <c r="D72" s="265">
        <f>+'Tabela III'!C93</f>
        <v>0</v>
      </c>
      <c r="E72" s="265">
        <f>+'Tabela III'!D93</f>
        <v>0</v>
      </c>
      <c r="F72" s="265">
        <f>+'Tabela III'!E93</f>
        <v>0</v>
      </c>
      <c r="G72" s="265">
        <f>+'Tabela III'!F93</f>
        <v>0</v>
      </c>
      <c r="H72" s="265">
        <f>+'Tabela III'!G93</f>
        <v>0</v>
      </c>
      <c r="I72" s="265">
        <f>+'Tabela III'!H93</f>
        <v>0</v>
      </c>
      <c r="J72" s="265">
        <f>+'Tabela III'!I93</f>
        <v>0</v>
      </c>
      <c r="K72" s="265">
        <f>+'Tabela III'!J93</f>
        <v>0</v>
      </c>
      <c r="L72" s="265">
        <f>+'Tabela III'!K93</f>
        <v>0</v>
      </c>
      <c r="M72" s="265">
        <f>+'Tabela III'!L93</f>
        <v>0</v>
      </c>
      <c r="N72" s="265" t="str">
        <f>+'Tabela III'!M93</f>
        <v/>
      </c>
      <c r="O72" s="265" t="str">
        <f>+'Tabela III'!N93</f>
        <v/>
      </c>
      <c r="P72" s="265" t="str">
        <f>+'Tabela III'!O93</f>
        <v/>
      </c>
      <c r="Q72" s="265" t="str">
        <f>+'Tabela III'!P93</f>
        <v/>
      </c>
      <c r="R72" s="322" t="str">
        <f>+'Tabela III'!Q93</f>
        <v/>
      </c>
      <c r="S72" s="118"/>
      <c r="T72" s="118"/>
      <c r="U72" s="118"/>
    </row>
    <row r="73" spans="1:21" s="217" customFormat="1" ht="15" customHeight="1" x14ac:dyDescent="0.25">
      <c r="A73" s="405">
        <f>+'Tabela I'!$K$2</f>
        <v>0</v>
      </c>
      <c r="B73" s="405">
        <f>+'Tabela I'!$K$1</f>
        <v>2024</v>
      </c>
      <c r="C73" s="265" t="str">
        <f>+'Tabela III'!B100</f>
        <v>Ime i prezime</v>
      </c>
      <c r="D73" s="265">
        <f>+'Tabela III'!C100</f>
        <v>0</v>
      </c>
      <c r="E73" s="265">
        <f>+'Tabela III'!D100</f>
        <v>0</v>
      </c>
      <c r="F73" s="265">
        <f>+'Tabela III'!E100</f>
        <v>0</v>
      </c>
      <c r="G73" s="265">
        <f>+'Tabela III'!F100</f>
        <v>0</v>
      </c>
      <c r="H73" s="265">
        <f>+'Tabela III'!G100</f>
        <v>0</v>
      </c>
      <c r="I73" s="265">
        <f>+'Tabela III'!H100</f>
        <v>0</v>
      </c>
      <c r="J73" s="265">
        <f>+'Tabela III'!I100</f>
        <v>0</v>
      </c>
      <c r="K73" s="265">
        <f>+'Tabela III'!J100</f>
        <v>0</v>
      </c>
      <c r="L73" s="265">
        <f>+'Tabela III'!K100</f>
        <v>0</v>
      </c>
      <c r="M73" s="265">
        <f>+'Tabela III'!L100</f>
        <v>0</v>
      </c>
      <c r="N73" s="265" t="str">
        <f>+'Tabela III'!M100</f>
        <v/>
      </c>
      <c r="O73" s="265" t="str">
        <f>+'Tabela III'!N100</f>
        <v/>
      </c>
      <c r="P73" s="265" t="str">
        <f>+'Tabela III'!O100</f>
        <v/>
      </c>
      <c r="Q73" s="265" t="str">
        <f>+'Tabela III'!P100</f>
        <v/>
      </c>
      <c r="R73" s="322" t="str">
        <f>+'Tabela III'!Q100</f>
        <v/>
      </c>
      <c r="S73" s="118"/>
      <c r="T73" s="118"/>
      <c r="U73" s="118"/>
    </row>
    <row r="74" spans="1:21" s="217" customFormat="1" ht="15" customHeight="1" x14ac:dyDescent="0.25">
      <c r="A74" s="405">
        <f>+'Tabela I'!$K$2</f>
        <v>0</v>
      </c>
      <c r="B74" s="405">
        <f>+'Tabela I'!$K$1</f>
        <v>2024</v>
      </c>
      <c r="C74" s="265" t="str">
        <f>+'Tabela III'!B107</f>
        <v>Ime i prezime</v>
      </c>
      <c r="D74" s="265">
        <f>+'Tabela III'!C107</f>
        <v>0</v>
      </c>
      <c r="E74" s="265">
        <f>+'Tabela III'!D107</f>
        <v>0</v>
      </c>
      <c r="F74" s="265">
        <f>+'Tabela III'!E107</f>
        <v>0</v>
      </c>
      <c r="G74" s="265">
        <f>+'Tabela III'!F107</f>
        <v>0</v>
      </c>
      <c r="H74" s="265">
        <f>+'Tabela III'!G107</f>
        <v>0</v>
      </c>
      <c r="I74" s="265">
        <f>+'Tabela III'!H107</f>
        <v>0</v>
      </c>
      <c r="J74" s="265">
        <f>+'Tabela III'!I107</f>
        <v>0</v>
      </c>
      <c r="K74" s="265">
        <f>+'Tabela III'!J107</f>
        <v>0</v>
      </c>
      <c r="L74" s="265">
        <f>+'Tabela III'!K107</f>
        <v>0</v>
      </c>
      <c r="M74" s="265">
        <f>+'Tabela III'!L107</f>
        <v>0</v>
      </c>
      <c r="N74" s="265" t="str">
        <f>+'Tabela III'!M107</f>
        <v/>
      </c>
      <c r="O74" s="265" t="str">
        <f>+'Tabela III'!N107</f>
        <v/>
      </c>
      <c r="P74" s="265" t="str">
        <f>+'Tabela III'!O107</f>
        <v/>
      </c>
      <c r="Q74" s="265" t="str">
        <f>+'Tabela III'!P107</f>
        <v/>
      </c>
      <c r="R74" s="322" t="str">
        <f>+'Tabela III'!Q107</f>
        <v/>
      </c>
      <c r="S74" s="118"/>
      <c r="T74" s="118"/>
      <c r="U74" s="118"/>
    </row>
    <row r="75" spans="1:21" s="217" customFormat="1" ht="15" customHeight="1" x14ac:dyDescent="0.25">
      <c r="A75" s="405">
        <f>+'Tabela I'!$K$2</f>
        <v>0</v>
      </c>
      <c r="B75" s="405">
        <f>+'Tabela I'!$K$1</f>
        <v>2024</v>
      </c>
      <c r="C75" s="265" t="str">
        <f>+'Tabela III'!B114</f>
        <v>Ime i prezime</v>
      </c>
      <c r="D75" s="265">
        <f>+'Tabela III'!C114</f>
        <v>0</v>
      </c>
      <c r="E75" s="265">
        <f>+'Tabela III'!D114</f>
        <v>0</v>
      </c>
      <c r="F75" s="265">
        <f>+'Tabela III'!E114</f>
        <v>0</v>
      </c>
      <c r="G75" s="265">
        <f>+'Tabela III'!F114</f>
        <v>0</v>
      </c>
      <c r="H75" s="265">
        <f>+'Tabela III'!G114</f>
        <v>0</v>
      </c>
      <c r="I75" s="265">
        <f>+'Tabela III'!H114</f>
        <v>0</v>
      </c>
      <c r="J75" s="265">
        <f>+'Tabela III'!I114</f>
        <v>0</v>
      </c>
      <c r="K75" s="265">
        <f>+'Tabela III'!J114</f>
        <v>0</v>
      </c>
      <c r="L75" s="265">
        <f>+'Tabela III'!K114</f>
        <v>0</v>
      </c>
      <c r="M75" s="265">
        <f>+'Tabela III'!L114</f>
        <v>0</v>
      </c>
      <c r="N75" s="265" t="str">
        <f>+'Tabela III'!M114</f>
        <v/>
      </c>
      <c r="O75" s="265" t="str">
        <f>+'Tabela III'!N114</f>
        <v/>
      </c>
      <c r="P75" s="265" t="str">
        <f>+'Tabela III'!O114</f>
        <v/>
      </c>
      <c r="Q75" s="265" t="str">
        <f>+'Tabela III'!P114</f>
        <v/>
      </c>
      <c r="R75" s="322" t="str">
        <f>+'Tabela III'!Q114</f>
        <v/>
      </c>
      <c r="S75" s="118"/>
      <c r="T75" s="118"/>
      <c r="U75" s="118"/>
    </row>
    <row r="76" spans="1:21" s="217" customFormat="1" ht="15" customHeight="1" x14ac:dyDescent="0.25">
      <c r="A76" s="405">
        <f>+'Tabela I'!$K$2</f>
        <v>0</v>
      </c>
      <c r="B76" s="405">
        <f>+'Tabela I'!$K$1</f>
        <v>2024</v>
      </c>
      <c r="C76" s="265" t="str">
        <f>+'Tabela III'!B121</f>
        <v>Ime i prezime</v>
      </c>
      <c r="D76" s="265">
        <f>+'Tabela III'!C121</f>
        <v>0</v>
      </c>
      <c r="E76" s="265">
        <f>+'Tabela III'!D121</f>
        <v>0</v>
      </c>
      <c r="F76" s="265">
        <f>+'Tabela III'!E121</f>
        <v>0</v>
      </c>
      <c r="G76" s="265">
        <f>+'Tabela III'!F121</f>
        <v>0</v>
      </c>
      <c r="H76" s="265">
        <f>+'Tabela III'!G121</f>
        <v>0</v>
      </c>
      <c r="I76" s="265">
        <f>+'Tabela III'!H121</f>
        <v>0</v>
      </c>
      <c r="J76" s="265">
        <f>+'Tabela III'!I121</f>
        <v>0</v>
      </c>
      <c r="K76" s="265">
        <f>+'Tabela III'!J121</f>
        <v>0</v>
      </c>
      <c r="L76" s="265">
        <f>+'Tabela III'!K121</f>
        <v>0</v>
      </c>
      <c r="M76" s="265">
        <f>+'Tabela III'!L121</f>
        <v>0</v>
      </c>
      <c r="N76" s="265" t="str">
        <f>+'Tabela III'!M121</f>
        <v/>
      </c>
      <c r="O76" s="265" t="str">
        <f>+'Tabela III'!N121</f>
        <v/>
      </c>
      <c r="P76" s="265" t="str">
        <f>+'Tabela III'!O121</f>
        <v/>
      </c>
      <c r="Q76" s="265" t="str">
        <f>+'Tabela III'!P121</f>
        <v/>
      </c>
      <c r="R76" s="265" t="str">
        <f>+'Tabela III'!Q121</f>
        <v/>
      </c>
      <c r="S76" s="118"/>
      <c r="T76" s="118"/>
      <c r="U76" s="118"/>
    </row>
    <row r="77" spans="1:21" s="217" customFormat="1" ht="15" customHeight="1" x14ac:dyDescent="0.25">
      <c r="A77" s="405">
        <f>+'Tabela I'!$K$2</f>
        <v>0</v>
      </c>
      <c r="B77" s="405">
        <f>+'Tabela I'!$K$1</f>
        <v>2024</v>
      </c>
      <c r="C77" s="265" t="str">
        <f>+'Tabela III'!B128</f>
        <v>Ime i prezime</v>
      </c>
      <c r="D77" s="265">
        <f>+'Tabela III'!C128</f>
        <v>0</v>
      </c>
      <c r="E77" s="265">
        <f>+'Tabela III'!D128</f>
        <v>0</v>
      </c>
      <c r="F77" s="265">
        <f>+'Tabela III'!E128</f>
        <v>0</v>
      </c>
      <c r="G77" s="265">
        <f>+'Tabela III'!F128</f>
        <v>0</v>
      </c>
      <c r="H77" s="265">
        <f>+'Tabela III'!G128</f>
        <v>0</v>
      </c>
      <c r="I77" s="265">
        <f>+'Tabela III'!H128</f>
        <v>0</v>
      </c>
      <c r="J77" s="265">
        <f>+'Tabela III'!I128</f>
        <v>0</v>
      </c>
      <c r="K77" s="265">
        <f>+'Tabela III'!J128</f>
        <v>0</v>
      </c>
      <c r="L77" s="265">
        <f>+'Tabela III'!K128</f>
        <v>0</v>
      </c>
      <c r="M77" s="265">
        <f>+'Tabela III'!L128</f>
        <v>0</v>
      </c>
      <c r="N77" s="265" t="str">
        <f>+'Tabela III'!M128</f>
        <v/>
      </c>
      <c r="O77" s="265" t="str">
        <f>+'Tabela III'!N128</f>
        <v/>
      </c>
      <c r="P77" s="265" t="str">
        <f>+'Tabela III'!O128</f>
        <v/>
      </c>
      <c r="Q77" s="265" t="str">
        <f>+'Tabela III'!P128</f>
        <v/>
      </c>
      <c r="R77" s="265" t="str">
        <f>+'Tabela III'!Q128</f>
        <v/>
      </c>
      <c r="S77" s="118"/>
      <c r="T77" s="118"/>
      <c r="U77" s="118"/>
    </row>
    <row r="78" spans="1:21" s="217" customFormat="1" ht="15" customHeight="1" x14ac:dyDescent="0.25">
      <c r="A78" s="405">
        <f>+'Tabela I'!$K$2</f>
        <v>0</v>
      </c>
      <c r="B78" s="405">
        <f>+'Tabela I'!$K$1</f>
        <v>2024</v>
      </c>
      <c r="C78" s="265" t="str">
        <f>+'Tabela III'!B135</f>
        <v>Ime i prezime</v>
      </c>
      <c r="D78" s="265">
        <f>+'Tabela III'!C135</f>
        <v>0</v>
      </c>
      <c r="E78" s="265">
        <f>+'Tabela III'!D135</f>
        <v>0</v>
      </c>
      <c r="F78" s="265">
        <f>+'Tabela III'!E135</f>
        <v>0</v>
      </c>
      <c r="G78" s="265">
        <f>+'Tabela III'!F135</f>
        <v>0</v>
      </c>
      <c r="H78" s="265">
        <f>+'Tabela III'!G135</f>
        <v>0</v>
      </c>
      <c r="I78" s="265">
        <f>+'Tabela III'!H135</f>
        <v>0</v>
      </c>
      <c r="J78" s="265">
        <f>+'Tabela III'!I135</f>
        <v>0</v>
      </c>
      <c r="K78" s="265">
        <f>+'Tabela III'!J135</f>
        <v>0</v>
      </c>
      <c r="L78" s="265">
        <f>+'Tabela III'!K135</f>
        <v>0</v>
      </c>
      <c r="M78" s="265">
        <f>+'Tabela III'!L135</f>
        <v>0</v>
      </c>
      <c r="N78" s="265" t="str">
        <f>+'Tabela III'!M135</f>
        <v/>
      </c>
      <c r="O78" s="265" t="str">
        <f>+'Tabela III'!N135</f>
        <v/>
      </c>
      <c r="P78" s="265" t="str">
        <f>+'Tabela III'!O135</f>
        <v/>
      </c>
      <c r="Q78" s="265" t="str">
        <f>+'Tabela III'!P135</f>
        <v/>
      </c>
      <c r="R78" s="265" t="str">
        <f>+'Tabela III'!Q135</f>
        <v/>
      </c>
      <c r="S78" s="118"/>
      <c r="T78" s="118"/>
      <c r="U78" s="118"/>
    </row>
    <row r="79" spans="1:21" s="217" customFormat="1" ht="15" customHeight="1" x14ac:dyDescent="0.25">
      <c r="A79" s="405">
        <f>+'Tabela I'!$K$2</f>
        <v>0</v>
      </c>
      <c r="B79" s="405">
        <f>+'Tabela I'!$K$1</f>
        <v>2024</v>
      </c>
      <c r="C79" s="265" t="str">
        <f>+'Tabela III'!B142</f>
        <v>Ime i prezime</v>
      </c>
      <c r="D79" s="265">
        <f>+'Tabela III'!C142</f>
        <v>0</v>
      </c>
      <c r="E79" s="265">
        <f>+'Tabela III'!D142</f>
        <v>0</v>
      </c>
      <c r="F79" s="265">
        <f>+'Tabela III'!E142</f>
        <v>0</v>
      </c>
      <c r="G79" s="265">
        <f>+'Tabela III'!F142</f>
        <v>0</v>
      </c>
      <c r="H79" s="265">
        <f>+'Tabela III'!G142</f>
        <v>0</v>
      </c>
      <c r="I79" s="265">
        <f>+'Tabela III'!H142</f>
        <v>0</v>
      </c>
      <c r="J79" s="265">
        <f>+'Tabela III'!I142</f>
        <v>0</v>
      </c>
      <c r="K79" s="265">
        <f>+'Tabela III'!J142</f>
        <v>0</v>
      </c>
      <c r="L79" s="265">
        <f>+'Tabela III'!K142</f>
        <v>0</v>
      </c>
      <c r="M79" s="265">
        <f>+'Tabela III'!L142</f>
        <v>0</v>
      </c>
      <c r="N79" s="265" t="str">
        <f>+'Tabela III'!M142</f>
        <v/>
      </c>
      <c r="O79" s="265" t="str">
        <f>+'Tabela III'!N142</f>
        <v/>
      </c>
      <c r="P79" s="265" t="str">
        <f>+'Tabela III'!O142</f>
        <v/>
      </c>
      <c r="Q79" s="265" t="str">
        <f>+'Tabela III'!P142</f>
        <v/>
      </c>
      <c r="R79" s="265" t="str">
        <f>+'Tabela III'!Q142</f>
        <v/>
      </c>
      <c r="S79" s="118"/>
      <c r="T79" s="118"/>
      <c r="U79" s="118"/>
    </row>
    <row r="80" spans="1:21" s="217" customFormat="1" ht="15" customHeight="1" x14ac:dyDescent="0.25">
      <c r="A80" s="405">
        <f>+'Tabela I'!$K$2</f>
        <v>0</v>
      </c>
      <c r="B80" s="405">
        <f>+'Tabela I'!$K$1</f>
        <v>2024</v>
      </c>
      <c r="C80" s="265" t="str">
        <f>+'Tabela III'!B149</f>
        <v>Ime i prezime</v>
      </c>
      <c r="D80" s="265">
        <f>+'Tabela III'!C149</f>
        <v>0</v>
      </c>
      <c r="E80" s="265">
        <f>+'Tabela III'!D149</f>
        <v>0</v>
      </c>
      <c r="F80" s="265">
        <f>+'Tabela III'!E149</f>
        <v>0</v>
      </c>
      <c r="G80" s="265">
        <f>+'Tabela III'!F149</f>
        <v>0</v>
      </c>
      <c r="H80" s="265">
        <f>+'Tabela III'!G149</f>
        <v>0</v>
      </c>
      <c r="I80" s="265">
        <f>+'Tabela III'!H149</f>
        <v>0</v>
      </c>
      <c r="J80" s="265">
        <f>+'Tabela III'!I149</f>
        <v>0</v>
      </c>
      <c r="K80" s="265">
        <f>+'Tabela III'!J149</f>
        <v>0</v>
      </c>
      <c r="L80" s="265">
        <f>+'Tabela III'!K149</f>
        <v>0</v>
      </c>
      <c r="M80" s="265">
        <f>+'Tabela III'!L149</f>
        <v>0</v>
      </c>
      <c r="N80" s="265" t="str">
        <f>+'Tabela III'!M149</f>
        <v/>
      </c>
      <c r="O80" s="265" t="str">
        <f>+'Tabela III'!N149</f>
        <v/>
      </c>
      <c r="P80" s="265" t="str">
        <f>+'Tabela III'!O149</f>
        <v/>
      </c>
      <c r="Q80" s="265" t="str">
        <f>+'Tabela III'!P149</f>
        <v/>
      </c>
      <c r="R80" s="265" t="str">
        <f>+'Tabela III'!Q149</f>
        <v/>
      </c>
      <c r="S80" s="118"/>
      <c r="T80" s="118"/>
      <c r="U80" s="118"/>
    </row>
    <row r="81" spans="1:21" s="217" customFormat="1" ht="15" customHeight="1" x14ac:dyDescent="0.25">
      <c r="A81" s="405">
        <f>+'Tabela I'!$K$2</f>
        <v>0</v>
      </c>
      <c r="B81" s="405">
        <f>+'Tabela I'!$K$1</f>
        <v>2024</v>
      </c>
      <c r="C81" s="265" t="str">
        <f>+'Tabela III'!B156</f>
        <v>Ime i prezime</v>
      </c>
      <c r="D81" s="265">
        <f>+'Tabela III'!C156</f>
        <v>0</v>
      </c>
      <c r="E81" s="265">
        <f>+'Tabela III'!D156</f>
        <v>0</v>
      </c>
      <c r="F81" s="265">
        <f>+'Tabela III'!E156</f>
        <v>0</v>
      </c>
      <c r="G81" s="265">
        <f>+'Tabela III'!F156</f>
        <v>0</v>
      </c>
      <c r="H81" s="265">
        <f>+'Tabela III'!G156</f>
        <v>0</v>
      </c>
      <c r="I81" s="265">
        <f>+'Tabela III'!H156</f>
        <v>0</v>
      </c>
      <c r="J81" s="265">
        <f>+'Tabela III'!I156</f>
        <v>0</v>
      </c>
      <c r="K81" s="265">
        <f>+'Tabela III'!J156</f>
        <v>0</v>
      </c>
      <c r="L81" s="265">
        <f>+'Tabela III'!K156</f>
        <v>0</v>
      </c>
      <c r="M81" s="265">
        <f>+'Tabela III'!L156</f>
        <v>0</v>
      </c>
      <c r="N81" s="265" t="str">
        <f>+'Tabela III'!M156</f>
        <v/>
      </c>
      <c r="O81" s="265" t="str">
        <f>+'Tabela III'!N156</f>
        <v/>
      </c>
      <c r="P81" s="265" t="str">
        <f>+'Tabela III'!O156</f>
        <v/>
      </c>
      <c r="Q81" s="265" t="str">
        <f>+'Tabela III'!P156</f>
        <v/>
      </c>
      <c r="R81" s="265" t="str">
        <f>+'Tabela III'!Q156</f>
        <v/>
      </c>
      <c r="S81" s="118"/>
      <c r="T81" s="118"/>
      <c r="U81" s="118"/>
    </row>
    <row r="82" spans="1:21" s="217" customFormat="1" ht="15" customHeight="1" x14ac:dyDescent="0.25">
      <c r="A82" s="405">
        <f>+'Tabela I'!$K$2</f>
        <v>0</v>
      </c>
      <c r="B82" s="405">
        <f>+'Tabela I'!$K$1</f>
        <v>2024</v>
      </c>
      <c r="C82" s="265" t="str">
        <f>+'Tabela III'!B163</f>
        <v>Ime i prezime</v>
      </c>
      <c r="D82" s="265">
        <f>+'Tabela III'!C163</f>
        <v>0</v>
      </c>
      <c r="E82" s="265">
        <f>+'Tabela III'!D163</f>
        <v>0</v>
      </c>
      <c r="F82" s="265">
        <f>+'Tabela III'!E163</f>
        <v>0</v>
      </c>
      <c r="G82" s="265">
        <f>+'Tabela III'!F163</f>
        <v>0</v>
      </c>
      <c r="H82" s="265">
        <f>+'Tabela III'!G163</f>
        <v>0</v>
      </c>
      <c r="I82" s="265">
        <f>+'Tabela III'!H163</f>
        <v>0</v>
      </c>
      <c r="J82" s="265">
        <f>+'Tabela III'!I163</f>
        <v>0</v>
      </c>
      <c r="K82" s="265">
        <f>+'Tabela III'!J163</f>
        <v>0</v>
      </c>
      <c r="L82" s="265">
        <f>+'Tabela III'!K163</f>
        <v>0</v>
      </c>
      <c r="M82" s="265">
        <f>+'Tabela III'!L163</f>
        <v>0</v>
      </c>
      <c r="N82" s="265" t="str">
        <f>+'Tabela III'!M163</f>
        <v/>
      </c>
      <c r="O82" s="265" t="str">
        <f>+'Tabela III'!N163</f>
        <v/>
      </c>
      <c r="P82" s="265" t="str">
        <f>+'Tabela III'!O163</f>
        <v/>
      </c>
      <c r="Q82" s="265" t="str">
        <f>+'Tabela III'!P163</f>
        <v/>
      </c>
      <c r="R82" s="265" t="str">
        <f>+'Tabela III'!Q163</f>
        <v/>
      </c>
      <c r="S82" s="118"/>
      <c r="T82" s="118"/>
      <c r="U82" s="118"/>
    </row>
    <row r="83" spans="1:21" s="217" customFormat="1" ht="15" customHeight="1" x14ac:dyDescent="0.25">
      <c r="A83" s="405">
        <f>+'Tabela I'!$K$2</f>
        <v>0</v>
      </c>
      <c r="B83" s="405">
        <f>+'Tabela I'!$K$1</f>
        <v>2024</v>
      </c>
      <c r="C83" s="265" t="str">
        <f>+'Tabela III'!B170</f>
        <v>Ime i prezime</v>
      </c>
      <c r="D83" s="265">
        <f>+'Tabela III'!C170</f>
        <v>0</v>
      </c>
      <c r="E83" s="265">
        <f>+'Tabela III'!D170</f>
        <v>0</v>
      </c>
      <c r="F83" s="265">
        <f>+'Tabela III'!E170</f>
        <v>0</v>
      </c>
      <c r="G83" s="265">
        <f>+'Tabela III'!F170</f>
        <v>0</v>
      </c>
      <c r="H83" s="265">
        <f>+'Tabela III'!G170</f>
        <v>0</v>
      </c>
      <c r="I83" s="265">
        <f>+'Tabela III'!H170</f>
        <v>0</v>
      </c>
      <c r="J83" s="265">
        <f>+'Tabela III'!I170</f>
        <v>0</v>
      </c>
      <c r="K83" s="265">
        <f>+'Tabela III'!J170</f>
        <v>0</v>
      </c>
      <c r="L83" s="265">
        <f>+'Tabela III'!K170</f>
        <v>0</v>
      </c>
      <c r="M83" s="265">
        <f>+'Tabela III'!L170</f>
        <v>0</v>
      </c>
      <c r="N83" s="265" t="str">
        <f>+'Tabela III'!M170</f>
        <v/>
      </c>
      <c r="O83" s="265" t="str">
        <f>+'Tabela III'!N170</f>
        <v/>
      </c>
      <c r="P83" s="265" t="str">
        <f>+'Tabela III'!O170</f>
        <v/>
      </c>
      <c r="Q83" s="265" t="str">
        <f>+'Tabela III'!P170</f>
        <v/>
      </c>
      <c r="R83" s="265" t="str">
        <f>+'Tabela III'!Q170</f>
        <v/>
      </c>
      <c r="S83" s="118"/>
      <c r="T83" s="118"/>
      <c r="U83" s="118"/>
    </row>
    <row r="84" spans="1:21" s="217" customFormat="1" ht="15" customHeight="1" x14ac:dyDescent="0.25">
      <c r="A84" s="405">
        <f>+'Tabela I'!$K$2</f>
        <v>0</v>
      </c>
      <c r="B84" s="405">
        <f>+'Tabela I'!$K$1</f>
        <v>2024</v>
      </c>
      <c r="C84" s="265" t="str">
        <f>+'Tabela III'!B177</f>
        <v>Ime i prezime</v>
      </c>
      <c r="D84" s="265">
        <f>+'Tabela III'!C177</f>
        <v>0</v>
      </c>
      <c r="E84" s="265">
        <f>+'Tabela III'!D177</f>
        <v>0</v>
      </c>
      <c r="F84" s="265">
        <f>+'Tabela III'!E177</f>
        <v>0</v>
      </c>
      <c r="G84" s="265">
        <f>+'Tabela III'!F177</f>
        <v>0</v>
      </c>
      <c r="H84" s="265">
        <f>+'Tabela III'!G177</f>
        <v>0</v>
      </c>
      <c r="I84" s="265">
        <f>+'Tabela III'!H177</f>
        <v>0</v>
      </c>
      <c r="J84" s="265">
        <f>+'Tabela III'!I177</f>
        <v>0</v>
      </c>
      <c r="K84" s="265">
        <f>+'Tabela III'!J177</f>
        <v>0</v>
      </c>
      <c r="L84" s="265">
        <f>+'Tabela III'!K177</f>
        <v>0</v>
      </c>
      <c r="M84" s="265">
        <f>+'Tabela III'!L177</f>
        <v>0</v>
      </c>
      <c r="N84" s="265" t="str">
        <f>+'Tabela III'!M177</f>
        <v/>
      </c>
      <c r="O84" s="265" t="str">
        <f>+'Tabela III'!N177</f>
        <v/>
      </c>
      <c r="P84" s="265" t="str">
        <f>+'Tabela III'!O177</f>
        <v/>
      </c>
      <c r="Q84" s="265" t="str">
        <f>+'Tabela III'!P177</f>
        <v/>
      </c>
      <c r="R84" s="265" t="str">
        <f>+'Tabela III'!Q177</f>
        <v/>
      </c>
      <c r="S84" s="118"/>
      <c r="T84" s="118"/>
      <c r="U84" s="118"/>
    </row>
    <row r="85" spans="1:21" s="217" customFormat="1" ht="15" customHeight="1" x14ac:dyDescent="0.25">
      <c r="A85" s="405">
        <f>+'Tabela I'!$K$2</f>
        <v>0</v>
      </c>
      <c r="B85" s="405">
        <f>+'Tabela I'!$K$1</f>
        <v>2024</v>
      </c>
      <c r="C85" s="265" t="str">
        <f>+'Tabela III'!B184</f>
        <v>Ime i prezime</v>
      </c>
      <c r="D85" s="265">
        <f>+'Tabela III'!C184</f>
        <v>0</v>
      </c>
      <c r="E85" s="265">
        <f>+'Tabela III'!D184</f>
        <v>0</v>
      </c>
      <c r="F85" s="265">
        <f>+'Tabela III'!E184</f>
        <v>0</v>
      </c>
      <c r="G85" s="265">
        <f>+'Tabela III'!F184</f>
        <v>0</v>
      </c>
      <c r="H85" s="265">
        <f>+'Tabela III'!G184</f>
        <v>0</v>
      </c>
      <c r="I85" s="265">
        <f>+'Tabela III'!H184</f>
        <v>0</v>
      </c>
      <c r="J85" s="265">
        <f>+'Tabela III'!I184</f>
        <v>0</v>
      </c>
      <c r="K85" s="265">
        <f>+'Tabela III'!J184</f>
        <v>0</v>
      </c>
      <c r="L85" s="265">
        <f>+'Tabela III'!K184</f>
        <v>0</v>
      </c>
      <c r="M85" s="265">
        <f>+'Tabela III'!L184</f>
        <v>0</v>
      </c>
      <c r="N85" s="265" t="str">
        <f>+'Tabela III'!M184</f>
        <v/>
      </c>
      <c r="O85" s="265" t="str">
        <f>+'Tabela III'!N184</f>
        <v/>
      </c>
      <c r="P85" s="265" t="str">
        <f>+'Tabela III'!O184</f>
        <v/>
      </c>
      <c r="Q85" s="265" t="str">
        <f>+'Tabela III'!P184</f>
        <v/>
      </c>
      <c r="R85" s="265" t="str">
        <f>+'Tabela III'!Q184</f>
        <v/>
      </c>
      <c r="S85" s="118"/>
      <c r="T85" s="118"/>
      <c r="U85" s="118"/>
    </row>
    <row r="86" spans="1:21" s="217" customFormat="1" ht="15" customHeight="1" x14ac:dyDescent="0.25">
      <c r="A86" s="405">
        <f>+'Tabela I'!$K$2</f>
        <v>0</v>
      </c>
      <c r="B86" s="405">
        <f>+'Tabela I'!$K$1</f>
        <v>2024</v>
      </c>
      <c r="C86" s="265" t="str">
        <f>+'Tabela III'!B191</f>
        <v>Ime i prezime</v>
      </c>
      <c r="D86" s="265">
        <f>+'Tabela III'!C191</f>
        <v>0</v>
      </c>
      <c r="E86" s="265">
        <f>+'Tabela III'!D191</f>
        <v>0</v>
      </c>
      <c r="F86" s="265">
        <f>+'Tabela III'!E191</f>
        <v>0</v>
      </c>
      <c r="G86" s="265">
        <f>+'Tabela III'!F191</f>
        <v>0</v>
      </c>
      <c r="H86" s="265">
        <f>+'Tabela III'!G191</f>
        <v>0</v>
      </c>
      <c r="I86" s="265">
        <f>+'Tabela III'!H191</f>
        <v>0</v>
      </c>
      <c r="J86" s="265">
        <f>+'Tabela III'!I191</f>
        <v>0</v>
      </c>
      <c r="K86" s="265">
        <f>+'Tabela III'!J191</f>
        <v>0</v>
      </c>
      <c r="L86" s="265">
        <f>+'Tabela III'!K191</f>
        <v>0</v>
      </c>
      <c r="M86" s="265">
        <f>+'Tabela III'!L191</f>
        <v>0</v>
      </c>
      <c r="N86" s="265" t="str">
        <f>+'Tabela III'!M191</f>
        <v/>
      </c>
      <c r="O86" s="265" t="str">
        <f>+'Tabela III'!N191</f>
        <v/>
      </c>
      <c r="P86" s="265" t="str">
        <f>+'Tabela III'!O191</f>
        <v/>
      </c>
      <c r="Q86" s="265" t="str">
        <f>+'Tabela III'!P191</f>
        <v/>
      </c>
      <c r="R86" s="265" t="str">
        <f>+'Tabela III'!Q191</f>
        <v/>
      </c>
      <c r="S86" s="118"/>
      <c r="T86" s="118"/>
      <c r="U86" s="118"/>
    </row>
    <row r="87" spans="1:21" s="217" customFormat="1" ht="15" customHeight="1" x14ac:dyDescent="0.25">
      <c r="A87" s="405">
        <f>+'Tabela I'!$K$2</f>
        <v>0</v>
      </c>
      <c r="B87" s="405">
        <f>+'Tabela I'!$K$1</f>
        <v>2024</v>
      </c>
      <c r="C87" s="265" t="str">
        <f>+'Tabela III'!B198</f>
        <v>Ime i prezime</v>
      </c>
      <c r="D87" s="265">
        <f>+'Tabela III'!C198</f>
        <v>0</v>
      </c>
      <c r="E87" s="265">
        <f>+'Tabela III'!D198</f>
        <v>0</v>
      </c>
      <c r="F87" s="265">
        <f>+'Tabela III'!E198</f>
        <v>0</v>
      </c>
      <c r="G87" s="265">
        <f>+'Tabela III'!F198</f>
        <v>0</v>
      </c>
      <c r="H87" s="265">
        <f>+'Tabela III'!G198</f>
        <v>0</v>
      </c>
      <c r="I87" s="265">
        <f>+'Tabela III'!H198</f>
        <v>0</v>
      </c>
      <c r="J87" s="265">
        <f>+'Tabela III'!I198</f>
        <v>0</v>
      </c>
      <c r="K87" s="265">
        <f>+'Tabela III'!J198</f>
        <v>0</v>
      </c>
      <c r="L87" s="265">
        <f>+'Tabela III'!K198</f>
        <v>0</v>
      </c>
      <c r="M87" s="265">
        <f>+'Tabela III'!L198</f>
        <v>0</v>
      </c>
      <c r="N87" s="265" t="str">
        <f>+'Tabela III'!M198</f>
        <v/>
      </c>
      <c r="O87" s="265" t="str">
        <f>+'Tabela III'!N198</f>
        <v/>
      </c>
      <c r="P87" s="265" t="str">
        <f>+'Tabela III'!O198</f>
        <v/>
      </c>
      <c r="Q87" s="265" t="str">
        <f>+'Tabela III'!P198</f>
        <v/>
      </c>
      <c r="R87" s="265" t="str">
        <f>+'Tabela III'!Q198</f>
        <v/>
      </c>
      <c r="S87" s="118"/>
      <c r="T87" s="118"/>
      <c r="U87" s="118"/>
    </row>
    <row r="88" spans="1:21" s="217" customFormat="1" ht="15" customHeight="1" x14ac:dyDescent="0.25">
      <c r="A88" s="405">
        <f>+'Tabela I'!$K$2</f>
        <v>0</v>
      </c>
      <c r="B88" s="405">
        <f>+'Tabela I'!$K$1</f>
        <v>2024</v>
      </c>
      <c r="C88" s="265" t="str">
        <f>+'Tabela III'!B205</f>
        <v>Ime i prezime</v>
      </c>
      <c r="D88" s="265">
        <f>+'Tabela III'!C205</f>
        <v>0</v>
      </c>
      <c r="E88" s="265">
        <f>+'Tabela III'!D205</f>
        <v>0</v>
      </c>
      <c r="F88" s="265">
        <f>+'Tabela III'!E205</f>
        <v>0</v>
      </c>
      <c r="G88" s="265">
        <f>+'Tabela III'!F205</f>
        <v>0</v>
      </c>
      <c r="H88" s="265">
        <f>+'Tabela III'!G205</f>
        <v>0</v>
      </c>
      <c r="I88" s="265">
        <f>+'Tabela III'!H205</f>
        <v>0</v>
      </c>
      <c r="J88" s="265">
        <f>+'Tabela III'!I205</f>
        <v>0</v>
      </c>
      <c r="K88" s="265">
        <f>+'Tabela III'!J205</f>
        <v>0</v>
      </c>
      <c r="L88" s="265">
        <f>+'Tabela III'!K205</f>
        <v>0</v>
      </c>
      <c r="M88" s="265">
        <f>+'Tabela III'!L205</f>
        <v>0</v>
      </c>
      <c r="N88" s="265" t="str">
        <f>+'Tabela III'!M205</f>
        <v/>
      </c>
      <c r="O88" s="265" t="str">
        <f>+'Tabela III'!N205</f>
        <v/>
      </c>
      <c r="P88" s="265" t="str">
        <f>+'Tabela III'!O205</f>
        <v/>
      </c>
      <c r="Q88" s="265" t="str">
        <f>+'Tabela III'!P205</f>
        <v/>
      </c>
      <c r="R88" s="265" t="str">
        <f>+'Tabela III'!Q205</f>
        <v/>
      </c>
      <c r="S88" s="118"/>
      <c r="T88" s="118"/>
      <c r="U88" s="118"/>
    </row>
    <row r="89" spans="1:21" s="217" customFormat="1" ht="15" customHeight="1" x14ac:dyDescent="0.25">
      <c r="A89" s="405">
        <f>+'Tabela I'!$K$2</f>
        <v>0</v>
      </c>
      <c r="B89" s="405">
        <f>+'Tabela I'!$K$1</f>
        <v>2024</v>
      </c>
      <c r="C89" s="265" t="str">
        <f>+'Tabela III'!B212</f>
        <v>Ime i prezime</v>
      </c>
      <c r="D89" s="265">
        <f>+'Tabela III'!C212</f>
        <v>0</v>
      </c>
      <c r="E89" s="265">
        <f>+'Tabela III'!D212</f>
        <v>0</v>
      </c>
      <c r="F89" s="265">
        <f>+'Tabela III'!E212</f>
        <v>0</v>
      </c>
      <c r="G89" s="265">
        <f>+'Tabela III'!F212</f>
        <v>0</v>
      </c>
      <c r="H89" s="265">
        <f>+'Tabela III'!G212</f>
        <v>0</v>
      </c>
      <c r="I89" s="265">
        <f>+'Tabela III'!H212</f>
        <v>0</v>
      </c>
      <c r="J89" s="265">
        <f>+'Tabela III'!I212</f>
        <v>0</v>
      </c>
      <c r="K89" s="265">
        <f>+'Tabela III'!J212</f>
        <v>0</v>
      </c>
      <c r="L89" s="265">
        <f>+'Tabela III'!K212</f>
        <v>0</v>
      </c>
      <c r="M89" s="265">
        <f>+'Tabela III'!L212</f>
        <v>0</v>
      </c>
      <c r="N89" s="265" t="str">
        <f>+'Tabela III'!M212</f>
        <v/>
      </c>
      <c r="O89" s="265" t="str">
        <f>+'Tabela III'!N212</f>
        <v/>
      </c>
      <c r="P89" s="265" t="str">
        <f>+'Tabela III'!O212</f>
        <v/>
      </c>
      <c r="Q89" s="265" t="str">
        <f>+'Tabela III'!P212</f>
        <v/>
      </c>
      <c r="R89" s="265" t="str">
        <f>+'Tabela III'!Q212</f>
        <v/>
      </c>
      <c r="S89" s="118"/>
      <c r="T89" s="118"/>
      <c r="U89" s="118"/>
    </row>
    <row r="90" spans="1:21" s="217" customFormat="1" ht="15" customHeight="1" x14ac:dyDescent="0.25">
      <c r="A90" s="405">
        <f>+'Tabela I'!$K$2</f>
        <v>0</v>
      </c>
      <c r="B90" s="405">
        <f>+'Tabela I'!$K$1</f>
        <v>2024</v>
      </c>
      <c r="C90" s="265" t="str">
        <f>+'Tabela III'!B219</f>
        <v>Ime i prezime</v>
      </c>
      <c r="D90" s="265">
        <f>+'Tabela III'!C219</f>
        <v>0</v>
      </c>
      <c r="E90" s="265">
        <f>+'Tabela III'!D219</f>
        <v>0</v>
      </c>
      <c r="F90" s="265">
        <f>+'Tabela III'!E219</f>
        <v>0</v>
      </c>
      <c r="G90" s="265">
        <f>+'Tabela III'!F219</f>
        <v>0</v>
      </c>
      <c r="H90" s="265">
        <f>+'Tabela III'!G219</f>
        <v>0</v>
      </c>
      <c r="I90" s="265">
        <f>+'Tabela III'!H219</f>
        <v>0</v>
      </c>
      <c r="J90" s="265">
        <f>+'Tabela III'!I219</f>
        <v>0</v>
      </c>
      <c r="K90" s="265">
        <f>+'Tabela III'!J219</f>
        <v>0</v>
      </c>
      <c r="L90" s="265">
        <f>+'Tabela III'!K219</f>
        <v>0</v>
      </c>
      <c r="M90" s="265">
        <f>+'Tabela III'!L219</f>
        <v>0</v>
      </c>
      <c r="N90" s="265" t="str">
        <f>+'Tabela III'!M219</f>
        <v/>
      </c>
      <c r="O90" s="265" t="str">
        <f>+'Tabela III'!N219</f>
        <v/>
      </c>
      <c r="P90" s="265" t="str">
        <f>+'Tabela III'!O219</f>
        <v/>
      </c>
      <c r="Q90" s="265" t="str">
        <f>+'Tabela III'!P219</f>
        <v/>
      </c>
      <c r="R90" s="265" t="str">
        <f>+'Tabela III'!Q219</f>
        <v/>
      </c>
      <c r="S90" s="118"/>
      <c r="T90" s="118"/>
      <c r="U90" s="118"/>
    </row>
    <row r="91" spans="1:21" s="217" customFormat="1" ht="15" customHeight="1" x14ac:dyDescent="0.25">
      <c r="A91" s="405">
        <f>+'Tabela I'!$K$2</f>
        <v>0</v>
      </c>
      <c r="B91" s="405">
        <f>+'Tabela I'!$K$1</f>
        <v>2024</v>
      </c>
      <c r="C91" s="265" t="str">
        <f>+'Tabela III'!B226</f>
        <v>Ime i prezime</v>
      </c>
      <c r="D91" s="265">
        <f>+'Tabela III'!C226</f>
        <v>0</v>
      </c>
      <c r="E91" s="265">
        <f>+'Tabela III'!D226</f>
        <v>0</v>
      </c>
      <c r="F91" s="265">
        <f>+'Tabela III'!E226</f>
        <v>0</v>
      </c>
      <c r="G91" s="265">
        <f>+'Tabela III'!F226</f>
        <v>0</v>
      </c>
      <c r="H91" s="265">
        <f>+'Tabela III'!G226</f>
        <v>0</v>
      </c>
      <c r="I91" s="265">
        <f>+'Tabela III'!H226</f>
        <v>0</v>
      </c>
      <c r="J91" s="265">
        <f>+'Tabela III'!I226</f>
        <v>0</v>
      </c>
      <c r="K91" s="265">
        <f>+'Tabela III'!J226</f>
        <v>0</v>
      </c>
      <c r="L91" s="265">
        <f>+'Tabela III'!K226</f>
        <v>0</v>
      </c>
      <c r="M91" s="265">
        <f>+'Tabela III'!L226</f>
        <v>0</v>
      </c>
      <c r="N91" s="265" t="str">
        <f>+'Tabela III'!M226</f>
        <v/>
      </c>
      <c r="O91" s="265" t="str">
        <f>+'Tabela III'!N226</f>
        <v/>
      </c>
      <c r="P91" s="265" t="str">
        <f>+'Tabela III'!O226</f>
        <v/>
      </c>
      <c r="Q91" s="265" t="str">
        <f>+'Tabela III'!P226</f>
        <v/>
      </c>
      <c r="R91" s="265" t="str">
        <f>+'Tabela III'!Q226</f>
        <v/>
      </c>
      <c r="S91" s="118"/>
      <c r="T91" s="118"/>
      <c r="U91" s="118"/>
    </row>
    <row r="92" spans="1:21" s="217" customFormat="1" ht="15" customHeight="1" x14ac:dyDescent="0.25">
      <c r="A92" s="405">
        <f>+'Tabela I'!$K$2</f>
        <v>0</v>
      </c>
      <c r="B92" s="405">
        <f>+'Tabela I'!$K$1</f>
        <v>2024</v>
      </c>
      <c r="C92" s="265" t="str">
        <f>+'Tabela III'!B233</f>
        <v>Ime i prezime</v>
      </c>
      <c r="D92" s="265">
        <f>+'Tabela III'!C233</f>
        <v>0</v>
      </c>
      <c r="E92" s="265">
        <f>+'Tabela III'!D233</f>
        <v>0</v>
      </c>
      <c r="F92" s="265">
        <f>+'Tabela III'!E233</f>
        <v>0</v>
      </c>
      <c r="G92" s="265">
        <f>+'Tabela III'!F233</f>
        <v>0</v>
      </c>
      <c r="H92" s="265">
        <f>+'Tabela III'!G233</f>
        <v>0</v>
      </c>
      <c r="I92" s="265">
        <f>+'Tabela III'!H233</f>
        <v>0</v>
      </c>
      <c r="J92" s="265">
        <f>+'Tabela III'!I233</f>
        <v>0</v>
      </c>
      <c r="K92" s="265">
        <f>+'Tabela III'!J233</f>
        <v>0</v>
      </c>
      <c r="L92" s="265">
        <f>+'Tabela III'!K233</f>
        <v>0</v>
      </c>
      <c r="M92" s="265">
        <f>+'Tabela III'!L233</f>
        <v>0</v>
      </c>
      <c r="N92" s="265" t="str">
        <f>+'Tabela III'!M233</f>
        <v/>
      </c>
      <c r="O92" s="265" t="str">
        <f>+'Tabela III'!N233</f>
        <v/>
      </c>
      <c r="P92" s="265" t="str">
        <f>+'Tabela III'!O233</f>
        <v/>
      </c>
      <c r="Q92" s="265" t="str">
        <f>+'Tabela III'!P233</f>
        <v/>
      </c>
      <c r="R92" s="265" t="str">
        <f>+'Tabela III'!Q233</f>
        <v/>
      </c>
      <c r="S92" s="118"/>
      <c r="T92" s="118"/>
      <c r="U92" s="118"/>
    </row>
    <row r="93" spans="1:21" s="217" customFormat="1" ht="15" customHeight="1" x14ac:dyDescent="0.25">
      <c r="A93" s="405">
        <f>+'Tabela I'!$K$2</f>
        <v>0</v>
      </c>
      <c r="B93" s="405">
        <f>+'Tabela I'!$K$1</f>
        <v>2024</v>
      </c>
      <c r="C93" s="265" t="str">
        <f>+'Tabela III'!B240</f>
        <v>Ime i prezime</v>
      </c>
      <c r="D93" s="265">
        <f>+'Tabela III'!C240</f>
        <v>0</v>
      </c>
      <c r="E93" s="265">
        <f>+'Tabela III'!D240</f>
        <v>0</v>
      </c>
      <c r="F93" s="265">
        <f>+'Tabela III'!E240</f>
        <v>0</v>
      </c>
      <c r="G93" s="265">
        <f>+'Tabela III'!F240</f>
        <v>0</v>
      </c>
      <c r="H93" s="265">
        <f>+'Tabela III'!G240</f>
        <v>0</v>
      </c>
      <c r="I93" s="265">
        <f>+'Tabela III'!H240</f>
        <v>0</v>
      </c>
      <c r="J93" s="265">
        <f>+'Tabela III'!I240</f>
        <v>0</v>
      </c>
      <c r="K93" s="265">
        <f>+'Tabela III'!J240</f>
        <v>0</v>
      </c>
      <c r="L93" s="265">
        <f>+'Tabela III'!K240</f>
        <v>0</v>
      </c>
      <c r="M93" s="265">
        <f>+'Tabela III'!L240</f>
        <v>0</v>
      </c>
      <c r="N93" s="265" t="str">
        <f>+'Tabela III'!M240</f>
        <v/>
      </c>
      <c r="O93" s="265" t="str">
        <f>+'Tabela III'!N240</f>
        <v/>
      </c>
      <c r="P93" s="265" t="str">
        <f>+'Tabela III'!O240</f>
        <v/>
      </c>
      <c r="Q93" s="265" t="str">
        <f>+'Tabela III'!P240</f>
        <v/>
      </c>
      <c r="R93" s="265" t="str">
        <f>+'Tabela III'!Q240</f>
        <v/>
      </c>
      <c r="S93" s="118"/>
      <c r="T93" s="118"/>
      <c r="U93" s="118"/>
    </row>
    <row r="94" spans="1:21" s="217" customFormat="1" ht="15" customHeight="1" x14ac:dyDescent="0.25">
      <c r="A94" s="405">
        <f>+'Tabela I'!$K$2</f>
        <v>0</v>
      </c>
      <c r="B94" s="405">
        <f>+'Tabela I'!$K$1</f>
        <v>2024</v>
      </c>
      <c r="C94" s="265" t="str">
        <f>+'Tabela III'!B247</f>
        <v>Ime i prezime</v>
      </c>
      <c r="D94" s="265">
        <f>+'Tabela III'!C247</f>
        <v>0</v>
      </c>
      <c r="E94" s="265">
        <f>+'Tabela III'!D247</f>
        <v>0</v>
      </c>
      <c r="F94" s="265">
        <f>+'Tabela III'!E247</f>
        <v>0</v>
      </c>
      <c r="G94" s="265">
        <f>+'Tabela III'!F247</f>
        <v>0</v>
      </c>
      <c r="H94" s="265">
        <f>+'Tabela III'!G247</f>
        <v>0</v>
      </c>
      <c r="I94" s="265">
        <f>+'Tabela III'!H247</f>
        <v>0</v>
      </c>
      <c r="J94" s="265">
        <f>+'Tabela III'!I247</f>
        <v>0</v>
      </c>
      <c r="K94" s="265">
        <f>+'Tabela III'!J247</f>
        <v>0</v>
      </c>
      <c r="L94" s="265">
        <f>+'Tabela III'!K247</f>
        <v>0</v>
      </c>
      <c r="M94" s="265">
        <f>+'Tabela III'!L247</f>
        <v>0</v>
      </c>
      <c r="N94" s="265" t="str">
        <f>+'Tabela III'!M247</f>
        <v/>
      </c>
      <c r="O94" s="265" t="str">
        <f>+'Tabela III'!N247</f>
        <v/>
      </c>
      <c r="P94" s="265" t="str">
        <f>+'Tabela III'!O247</f>
        <v/>
      </c>
      <c r="Q94" s="265" t="str">
        <f>+'Tabela III'!P247</f>
        <v/>
      </c>
      <c r="R94" s="265" t="str">
        <f>+'Tabela III'!Q247</f>
        <v/>
      </c>
      <c r="S94" s="118"/>
      <c r="T94" s="118"/>
      <c r="U94" s="118"/>
    </row>
    <row r="95" spans="1:21" s="217" customFormat="1" ht="15" customHeight="1" x14ac:dyDescent="0.25">
      <c r="A95" s="405">
        <f>+'Tabela I'!$K$2</f>
        <v>0</v>
      </c>
      <c r="B95" s="405">
        <f>+'Tabela I'!$K$1</f>
        <v>2024</v>
      </c>
      <c r="C95" s="265" t="str">
        <f>+'Tabela III'!B254</f>
        <v>Ime i prezime</v>
      </c>
      <c r="D95" s="265">
        <f>+'Tabela III'!C254</f>
        <v>0</v>
      </c>
      <c r="E95" s="265">
        <f>+'Tabela III'!D254</f>
        <v>0</v>
      </c>
      <c r="F95" s="265">
        <f>+'Tabela III'!E254</f>
        <v>0</v>
      </c>
      <c r="G95" s="265">
        <f>+'Tabela III'!F254</f>
        <v>0</v>
      </c>
      <c r="H95" s="265">
        <f>+'Tabela III'!G254</f>
        <v>0</v>
      </c>
      <c r="I95" s="265">
        <f>+'Tabela III'!H254</f>
        <v>0</v>
      </c>
      <c r="J95" s="265">
        <f>+'Tabela III'!I254</f>
        <v>0</v>
      </c>
      <c r="K95" s="265">
        <f>+'Tabela III'!J254</f>
        <v>0</v>
      </c>
      <c r="L95" s="265">
        <f>+'Tabela III'!K254</f>
        <v>0</v>
      </c>
      <c r="M95" s="265">
        <f>+'Tabela III'!L254</f>
        <v>0</v>
      </c>
      <c r="N95" s="265" t="str">
        <f>+'Tabela III'!M254</f>
        <v/>
      </c>
      <c r="O95" s="265" t="str">
        <f>+'Tabela III'!N254</f>
        <v/>
      </c>
      <c r="P95" s="265" t="str">
        <f>+'Tabela III'!O254</f>
        <v/>
      </c>
      <c r="Q95" s="265" t="str">
        <f>+'Tabela III'!P254</f>
        <v/>
      </c>
      <c r="R95" s="265" t="str">
        <f>+'Tabela III'!Q254</f>
        <v/>
      </c>
      <c r="S95" s="118"/>
      <c r="T95" s="118"/>
      <c r="U95" s="118"/>
    </row>
    <row r="96" spans="1:21" s="217" customFormat="1" x14ac:dyDescent="0.25">
      <c r="B96" s="118"/>
      <c r="C96" s="118"/>
      <c r="D96" s="118"/>
      <c r="E96" s="118"/>
      <c r="F96" s="118"/>
      <c r="G96" s="118"/>
      <c r="H96" s="118"/>
      <c r="I96" s="118"/>
      <c r="J96" s="118"/>
      <c r="K96" s="118"/>
      <c r="L96" s="118"/>
      <c r="M96" s="118"/>
      <c r="O96" s="118"/>
      <c r="Q96" s="118"/>
      <c r="R96" s="220"/>
      <c r="S96" s="118"/>
      <c r="T96" s="118"/>
      <c r="U96" s="118"/>
    </row>
    <row r="97" spans="2:21" s="217" customFormat="1" x14ac:dyDescent="0.25">
      <c r="B97" s="118"/>
      <c r="C97" s="118"/>
      <c r="D97" s="118"/>
      <c r="E97" s="118"/>
      <c r="F97" s="118"/>
      <c r="G97" s="118"/>
      <c r="H97" s="118"/>
      <c r="I97" s="118"/>
      <c r="J97" s="118"/>
      <c r="K97" s="118"/>
      <c r="L97" s="118"/>
      <c r="M97" s="118"/>
      <c r="O97" s="118"/>
      <c r="Q97" s="118"/>
      <c r="R97" s="220"/>
      <c r="S97" s="118"/>
      <c r="T97" s="118"/>
      <c r="U97" s="118"/>
    </row>
    <row r="98" spans="2:21" s="217" customFormat="1" x14ac:dyDescent="0.25">
      <c r="B98" s="118"/>
      <c r="C98" s="118"/>
      <c r="D98" s="118"/>
      <c r="E98" s="118"/>
      <c r="F98" s="118"/>
      <c r="G98" s="118"/>
      <c r="H98" s="118"/>
      <c r="I98" s="118"/>
      <c r="J98" s="118"/>
      <c r="K98" s="118"/>
      <c r="L98" s="118"/>
      <c r="M98" s="118"/>
      <c r="O98" s="118"/>
      <c r="Q98" s="118"/>
      <c r="R98" s="220"/>
      <c r="S98" s="118"/>
      <c r="T98" s="118"/>
      <c r="U98" s="118"/>
    </row>
    <row r="99" spans="2:21" s="217" customFormat="1" x14ac:dyDescent="0.25">
      <c r="B99" s="118"/>
      <c r="C99" s="118"/>
      <c r="D99" s="118"/>
      <c r="E99" s="118"/>
      <c r="F99" s="118"/>
      <c r="G99" s="118"/>
      <c r="H99" s="118"/>
      <c r="I99" s="118"/>
      <c r="J99" s="118"/>
      <c r="K99" s="118"/>
      <c r="L99" s="118"/>
      <c r="M99" s="118"/>
      <c r="O99" s="118"/>
      <c r="Q99" s="118"/>
      <c r="R99" s="220"/>
      <c r="S99" s="118"/>
      <c r="T99" s="118"/>
      <c r="U99" s="118"/>
    </row>
    <row r="100" spans="2:21" s="217" customFormat="1" x14ac:dyDescent="0.25">
      <c r="B100" s="118"/>
      <c r="C100" s="118"/>
      <c r="D100" s="118"/>
      <c r="E100" s="118"/>
      <c r="F100" s="118"/>
      <c r="G100" s="118"/>
      <c r="H100" s="118"/>
      <c r="I100" s="118"/>
      <c r="J100" s="118"/>
      <c r="K100" s="118"/>
      <c r="L100" s="118"/>
      <c r="M100" s="118"/>
      <c r="O100" s="118"/>
      <c r="Q100" s="118"/>
      <c r="R100" s="220"/>
      <c r="S100" s="118"/>
      <c r="T100" s="118"/>
      <c r="U100" s="118"/>
    </row>
    <row r="101" spans="2:21" s="217" customFormat="1" x14ac:dyDescent="0.25">
      <c r="B101" s="118"/>
      <c r="C101" s="118"/>
      <c r="D101" s="118"/>
      <c r="E101" s="118"/>
      <c r="F101" s="118"/>
      <c r="G101" s="118"/>
      <c r="H101" s="118"/>
      <c r="I101" s="118"/>
      <c r="J101" s="118"/>
      <c r="K101" s="118"/>
      <c r="L101" s="118"/>
      <c r="M101" s="118"/>
      <c r="O101" s="118"/>
      <c r="Q101" s="118"/>
      <c r="R101" s="220"/>
      <c r="S101" s="118"/>
      <c r="T101" s="118"/>
      <c r="U101" s="118"/>
    </row>
    <row r="102" spans="2:21" s="217" customFormat="1" x14ac:dyDescent="0.25">
      <c r="B102" s="118"/>
      <c r="C102" s="118"/>
      <c r="D102" s="118"/>
      <c r="E102" s="118"/>
      <c r="F102" s="118"/>
      <c r="G102" s="118"/>
      <c r="H102" s="118"/>
      <c r="I102" s="118"/>
      <c r="J102" s="118"/>
      <c r="K102" s="118"/>
      <c r="L102" s="118"/>
      <c r="M102" s="118"/>
      <c r="O102" s="118"/>
      <c r="Q102" s="118"/>
      <c r="R102" s="220"/>
      <c r="S102" s="118"/>
      <c r="T102" s="118"/>
      <c r="U102" s="118"/>
    </row>
    <row r="103" spans="2:21" s="217" customFormat="1" x14ac:dyDescent="0.25">
      <c r="B103" s="118"/>
      <c r="C103" s="118"/>
      <c r="D103" s="118"/>
      <c r="E103" s="118"/>
      <c r="F103" s="118"/>
      <c r="G103" s="118"/>
      <c r="H103" s="118"/>
      <c r="I103" s="118"/>
      <c r="J103" s="118"/>
      <c r="K103" s="118"/>
      <c r="L103" s="118"/>
      <c r="M103" s="118"/>
      <c r="O103" s="118"/>
      <c r="Q103" s="118"/>
      <c r="R103" s="220"/>
      <c r="S103" s="118"/>
      <c r="T103" s="118"/>
      <c r="U103" s="118"/>
    </row>
    <row r="104" spans="2:21" s="217" customFormat="1" x14ac:dyDescent="0.25">
      <c r="B104" s="118"/>
      <c r="C104" s="118"/>
      <c r="D104" s="118"/>
      <c r="E104" s="118"/>
      <c r="F104" s="118"/>
      <c r="G104" s="118"/>
      <c r="H104" s="118"/>
      <c r="I104" s="118"/>
      <c r="J104" s="118"/>
      <c r="K104" s="118"/>
      <c r="L104" s="118"/>
      <c r="M104" s="118"/>
      <c r="O104" s="118"/>
      <c r="Q104" s="118"/>
      <c r="R104" s="220"/>
      <c r="S104" s="118"/>
      <c r="T104" s="118"/>
      <c r="U104" s="118"/>
    </row>
    <row r="105" spans="2:21" s="217" customFormat="1" x14ac:dyDescent="0.25">
      <c r="B105" s="118"/>
      <c r="C105" s="118"/>
      <c r="D105" s="118"/>
      <c r="E105" s="118"/>
      <c r="F105" s="118"/>
      <c r="G105" s="118"/>
      <c r="H105" s="118"/>
      <c r="I105" s="118"/>
      <c r="J105" s="118"/>
      <c r="K105" s="118"/>
      <c r="L105" s="118"/>
      <c r="M105" s="118"/>
      <c r="O105" s="118"/>
      <c r="Q105" s="118"/>
      <c r="R105" s="220"/>
      <c r="S105" s="118"/>
      <c r="T105" s="118"/>
      <c r="U105" s="118"/>
    </row>
    <row r="106" spans="2:21" s="217" customFormat="1" x14ac:dyDescent="0.25">
      <c r="B106" s="118"/>
      <c r="C106" s="118"/>
      <c r="D106" s="118"/>
      <c r="E106" s="118"/>
      <c r="F106" s="118"/>
      <c r="G106" s="118"/>
      <c r="H106" s="118"/>
      <c r="I106" s="118"/>
      <c r="J106" s="118"/>
      <c r="K106" s="118"/>
      <c r="L106" s="118"/>
      <c r="M106" s="118"/>
      <c r="O106" s="118"/>
      <c r="Q106" s="118"/>
      <c r="R106" s="220"/>
      <c r="S106" s="118"/>
      <c r="T106" s="118"/>
      <c r="U106" s="118"/>
    </row>
    <row r="107" spans="2:21" s="217" customFormat="1" x14ac:dyDescent="0.25">
      <c r="B107" s="118"/>
      <c r="C107" s="118"/>
      <c r="D107" s="118"/>
      <c r="E107" s="118"/>
      <c r="F107" s="118"/>
      <c r="G107" s="118"/>
      <c r="H107" s="118"/>
      <c r="I107" s="118"/>
      <c r="J107" s="118"/>
      <c r="K107" s="118"/>
      <c r="L107" s="118"/>
      <c r="M107" s="118"/>
      <c r="O107" s="118"/>
      <c r="Q107" s="118"/>
      <c r="R107" s="220"/>
      <c r="S107" s="118"/>
      <c r="T107" s="118"/>
      <c r="U107" s="118"/>
    </row>
    <row r="108" spans="2:21" s="217" customFormat="1" x14ac:dyDescent="0.25">
      <c r="B108" s="118"/>
      <c r="C108" s="118"/>
      <c r="D108" s="118"/>
      <c r="E108" s="118"/>
      <c r="F108" s="118"/>
      <c r="G108" s="118"/>
      <c r="H108" s="118"/>
      <c r="I108" s="118"/>
      <c r="J108" s="118"/>
      <c r="K108" s="118"/>
      <c r="L108" s="118"/>
      <c r="M108" s="118"/>
      <c r="O108" s="118"/>
      <c r="Q108" s="118"/>
      <c r="R108" s="220"/>
      <c r="S108" s="118"/>
      <c r="T108" s="118"/>
      <c r="U108" s="118"/>
    </row>
    <row r="109" spans="2:21" s="217" customFormat="1" x14ac:dyDescent="0.25">
      <c r="B109" s="118"/>
      <c r="C109" s="118"/>
      <c r="D109" s="118"/>
      <c r="E109" s="118"/>
      <c r="F109" s="118"/>
      <c r="G109" s="118"/>
      <c r="H109" s="118"/>
      <c r="I109" s="118"/>
      <c r="J109" s="118"/>
      <c r="K109" s="118"/>
      <c r="L109" s="118"/>
      <c r="M109" s="118"/>
      <c r="O109" s="118"/>
      <c r="Q109" s="118"/>
      <c r="R109" s="220"/>
      <c r="S109" s="118"/>
      <c r="T109" s="118"/>
      <c r="U109" s="118"/>
    </row>
    <row r="110" spans="2:21" s="217" customFormat="1" x14ac:dyDescent="0.25">
      <c r="B110" s="118"/>
      <c r="C110" s="118"/>
      <c r="D110" s="118"/>
      <c r="E110" s="118"/>
      <c r="F110" s="118"/>
      <c r="G110" s="118"/>
      <c r="H110" s="118"/>
      <c r="I110" s="118"/>
      <c r="J110" s="118"/>
      <c r="K110" s="118"/>
      <c r="L110" s="118"/>
      <c r="M110" s="118"/>
      <c r="O110" s="118"/>
      <c r="Q110" s="118"/>
      <c r="R110" s="220"/>
      <c r="S110" s="118"/>
      <c r="T110" s="118"/>
      <c r="U110" s="118"/>
    </row>
    <row r="111" spans="2:21" s="217" customFormat="1" x14ac:dyDescent="0.25">
      <c r="B111" s="118"/>
      <c r="C111" s="118"/>
      <c r="D111" s="118"/>
      <c r="E111" s="118"/>
      <c r="F111" s="118"/>
      <c r="G111" s="118"/>
      <c r="H111" s="118"/>
      <c r="I111" s="118"/>
      <c r="J111" s="118"/>
      <c r="K111" s="118"/>
      <c r="L111" s="118"/>
      <c r="M111" s="118"/>
      <c r="O111" s="118"/>
      <c r="Q111" s="118"/>
      <c r="R111" s="220"/>
      <c r="S111" s="118"/>
      <c r="T111" s="118"/>
      <c r="U111" s="118"/>
    </row>
    <row r="112" spans="2:21" s="217" customFormat="1" x14ac:dyDescent="0.25">
      <c r="B112" s="118"/>
      <c r="C112" s="118"/>
      <c r="D112" s="118"/>
      <c r="E112" s="118"/>
      <c r="F112" s="118"/>
      <c r="G112" s="118"/>
      <c r="H112" s="118"/>
      <c r="I112" s="118"/>
      <c r="J112" s="118"/>
      <c r="K112" s="118"/>
      <c r="L112" s="118"/>
      <c r="M112" s="118"/>
      <c r="O112" s="118"/>
      <c r="Q112" s="118"/>
      <c r="R112" s="220"/>
      <c r="S112" s="118"/>
      <c r="T112" s="118"/>
      <c r="U112" s="118"/>
    </row>
    <row r="113" spans="2:21" s="217" customFormat="1" x14ac:dyDescent="0.25">
      <c r="B113" s="118"/>
      <c r="C113" s="118"/>
      <c r="D113" s="118"/>
      <c r="E113" s="118"/>
      <c r="F113" s="118"/>
      <c r="G113" s="118"/>
      <c r="H113" s="118"/>
      <c r="I113" s="118"/>
      <c r="J113" s="118"/>
      <c r="K113" s="118"/>
      <c r="L113" s="118"/>
      <c r="M113" s="118"/>
      <c r="O113" s="118"/>
      <c r="Q113" s="118"/>
      <c r="R113" s="220"/>
      <c r="S113" s="118"/>
      <c r="T113" s="118"/>
      <c r="U113" s="118"/>
    </row>
    <row r="114" spans="2:21" s="217" customFormat="1" x14ac:dyDescent="0.25">
      <c r="B114" s="118"/>
      <c r="C114" s="118"/>
      <c r="D114" s="118"/>
      <c r="E114" s="118"/>
      <c r="F114" s="118"/>
      <c r="G114" s="118"/>
      <c r="H114" s="118"/>
      <c r="I114" s="118"/>
      <c r="J114" s="118"/>
      <c r="K114" s="118"/>
      <c r="L114" s="118"/>
      <c r="M114" s="118"/>
      <c r="O114" s="118"/>
      <c r="Q114" s="118"/>
      <c r="R114" s="220"/>
      <c r="S114" s="118"/>
      <c r="T114" s="118"/>
      <c r="U114" s="118"/>
    </row>
    <row r="115" spans="2:21" s="217" customFormat="1" x14ac:dyDescent="0.25">
      <c r="B115" s="118"/>
      <c r="C115" s="118"/>
      <c r="D115" s="118"/>
      <c r="E115" s="118"/>
      <c r="F115" s="118"/>
      <c r="G115" s="118"/>
      <c r="H115" s="118"/>
      <c r="I115" s="118"/>
      <c r="J115" s="118"/>
      <c r="K115" s="118"/>
      <c r="L115" s="118"/>
      <c r="M115" s="118"/>
      <c r="O115" s="118"/>
      <c r="Q115" s="118"/>
      <c r="R115" s="220"/>
      <c r="S115" s="118"/>
      <c r="T115" s="118"/>
      <c r="U115" s="118"/>
    </row>
    <row r="116" spans="2:21" s="217" customFormat="1" x14ac:dyDescent="0.25">
      <c r="B116" s="118"/>
      <c r="C116" s="118"/>
      <c r="D116" s="118"/>
      <c r="E116" s="118"/>
      <c r="F116" s="118"/>
      <c r="G116" s="118"/>
      <c r="H116" s="118"/>
      <c r="I116" s="118"/>
      <c r="J116" s="118"/>
      <c r="K116" s="118"/>
      <c r="L116" s="118"/>
      <c r="M116" s="118"/>
      <c r="O116" s="118"/>
      <c r="Q116" s="118"/>
      <c r="R116" s="220"/>
      <c r="S116" s="118"/>
      <c r="T116" s="118"/>
      <c r="U116" s="118"/>
    </row>
    <row r="117" spans="2:21" s="217" customFormat="1" x14ac:dyDescent="0.25">
      <c r="B117" s="118"/>
      <c r="C117" s="118"/>
      <c r="D117" s="118"/>
      <c r="E117" s="118"/>
      <c r="F117" s="118"/>
      <c r="G117" s="118"/>
      <c r="H117" s="118"/>
      <c r="I117" s="118"/>
      <c r="J117" s="118"/>
      <c r="K117" s="118"/>
      <c r="L117" s="118"/>
      <c r="M117" s="118"/>
      <c r="O117" s="118"/>
      <c r="Q117" s="118"/>
      <c r="R117" s="220"/>
      <c r="S117" s="118"/>
      <c r="T117" s="118"/>
      <c r="U117" s="118"/>
    </row>
    <row r="118" spans="2:21" s="217" customFormat="1" x14ac:dyDescent="0.25">
      <c r="B118" s="118"/>
      <c r="C118" s="118"/>
      <c r="D118" s="118"/>
      <c r="E118" s="118"/>
      <c r="F118" s="118"/>
      <c r="G118" s="118"/>
      <c r="H118" s="118"/>
      <c r="I118" s="118"/>
      <c r="J118" s="118"/>
      <c r="K118" s="118"/>
      <c r="L118" s="118"/>
      <c r="M118" s="118"/>
      <c r="O118" s="118"/>
      <c r="Q118" s="118"/>
      <c r="R118" s="220"/>
      <c r="S118" s="118"/>
      <c r="T118" s="118"/>
      <c r="U118" s="118"/>
    </row>
    <row r="119" spans="2:21" s="217" customFormat="1" x14ac:dyDescent="0.25">
      <c r="B119" s="118"/>
      <c r="C119" s="118"/>
      <c r="D119" s="118"/>
      <c r="E119" s="118"/>
      <c r="F119" s="118"/>
      <c r="G119" s="118"/>
      <c r="H119" s="118"/>
      <c r="I119" s="118"/>
      <c r="J119" s="118"/>
      <c r="K119" s="118"/>
      <c r="L119" s="118"/>
      <c r="M119" s="118"/>
      <c r="O119" s="118"/>
      <c r="Q119" s="118"/>
      <c r="R119" s="220"/>
      <c r="S119" s="118"/>
      <c r="T119" s="118"/>
      <c r="U119" s="118"/>
    </row>
    <row r="120" spans="2:21" s="217" customFormat="1" x14ac:dyDescent="0.25">
      <c r="B120" s="118"/>
      <c r="C120" s="118"/>
      <c r="D120" s="118"/>
      <c r="E120" s="118"/>
      <c r="F120" s="118"/>
      <c r="G120" s="118"/>
      <c r="H120" s="118"/>
      <c r="I120" s="118"/>
      <c r="J120" s="118"/>
      <c r="K120" s="118"/>
      <c r="L120" s="118"/>
      <c r="M120" s="118"/>
      <c r="O120" s="118"/>
      <c r="Q120" s="118"/>
      <c r="R120" s="220"/>
      <c r="S120" s="118"/>
      <c r="T120" s="118"/>
      <c r="U120" s="118"/>
    </row>
    <row r="121" spans="2:21" s="217" customFormat="1" x14ac:dyDescent="0.25">
      <c r="B121" s="118"/>
      <c r="C121" s="118"/>
      <c r="D121" s="118"/>
      <c r="E121" s="118"/>
      <c r="F121" s="118"/>
      <c r="G121" s="118"/>
      <c r="H121" s="118"/>
      <c r="I121" s="118"/>
      <c r="J121" s="118"/>
      <c r="K121" s="118"/>
      <c r="L121" s="118"/>
      <c r="M121" s="118"/>
      <c r="O121" s="118"/>
      <c r="Q121" s="118"/>
      <c r="R121" s="220"/>
      <c r="S121" s="118"/>
      <c r="T121" s="118"/>
      <c r="U121" s="118"/>
    </row>
    <row r="122" spans="2:21" s="217" customFormat="1" x14ac:dyDescent="0.25">
      <c r="B122" s="118"/>
      <c r="C122" s="118"/>
      <c r="D122" s="118"/>
      <c r="E122" s="118"/>
      <c r="F122" s="118"/>
      <c r="G122" s="118"/>
      <c r="H122" s="118"/>
      <c r="I122" s="118"/>
      <c r="J122" s="118"/>
      <c r="K122" s="118"/>
      <c r="L122" s="118"/>
      <c r="M122" s="118"/>
      <c r="O122" s="118"/>
      <c r="Q122" s="118"/>
      <c r="R122" s="220"/>
      <c r="S122" s="118"/>
      <c r="T122" s="118"/>
      <c r="U122" s="118"/>
    </row>
    <row r="123" spans="2:21" s="217" customFormat="1" x14ac:dyDescent="0.25">
      <c r="B123" s="118"/>
      <c r="C123" s="118"/>
      <c r="D123" s="118"/>
      <c r="E123" s="118"/>
      <c r="F123" s="118"/>
      <c r="G123" s="118"/>
      <c r="H123" s="118"/>
      <c r="I123" s="118"/>
      <c r="J123" s="118"/>
      <c r="K123" s="118"/>
      <c r="L123" s="118"/>
      <c r="M123" s="118"/>
      <c r="O123" s="118"/>
      <c r="Q123" s="118"/>
      <c r="R123" s="220"/>
      <c r="S123" s="118"/>
      <c r="T123" s="118"/>
      <c r="U123" s="118"/>
    </row>
    <row r="124" spans="2:21" s="217" customFormat="1" x14ac:dyDescent="0.25">
      <c r="B124" s="118"/>
      <c r="C124" s="118"/>
      <c r="D124" s="118"/>
      <c r="E124" s="118"/>
      <c r="F124" s="118"/>
      <c r="G124" s="118"/>
      <c r="H124" s="118"/>
      <c r="I124" s="118"/>
      <c r="J124" s="118"/>
      <c r="K124" s="118"/>
      <c r="L124" s="118"/>
      <c r="M124" s="118"/>
      <c r="O124" s="118"/>
      <c r="Q124" s="118"/>
      <c r="R124" s="220"/>
      <c r="S124" s="118"/>
      <c r="T124" s="118"/>
      <c r="U124" s="118"/>
    </row>
    <row r="125" spans="2:21" s="217" customFormat="1" x14ac:dyDescent="0.25">
      <c r="B125" s="118"/>
      <c r="C125" s="118"/>
      <c r="D125" s="118"/>
      <c r="E125" s="118"/>
      <c r="F125" s="118"/>
      <c r="G125" s="118"/>
      <c r="H125" s="118"/>
      <c r="I125" s="118"/>
      <c r="J125" s="118"/>
      <c r="K125" s="118"/>
      <c r="L125" s="118"/>
      <c r="M125" s="118"/>
      <c r="O125" s="118"/>
      <c r="Q125" s="118"/>
      <c r="R125" s="220"/>
      <c r="S125" s="118"/>
      <c r="T125" s="118"/>
      <c r="U125" s="118"/>
    </row>
    <row r="126" spans="2:21" s="217" customFormat="1" x14ac:dyDescent="0.25">
      <c r="B126" s="118"/>
      <c r="C126" s="118"/>
      <c r="D126" s="118"/>
      <c r="E126" s="118"/>
      <c r="F126" s="118"/>
      <c r="G126" s="118"/>
      <c r="H126" s="118"/>
      <c r="I126" s="118"/>
      <c r="J126" s="118"/>
      <c r="K126" s="118"/>
      <c r="L126" s="118"/>
      <c r="M126" s="118"/>
      <c r="O126" s="118"/>
      <c r="Q126" s="118"/>
      <c r="R126" s="220"/>
      <c r="S126" s="118"/>
      <c r="T126" s="118"/>
      <c r="U126" s="118"/>
    </row>
    <row r="127" spans="2:21" s="217" customFormat="1" x14ac:dyDescent="0.25">
      <c r="B127" s="118"/>
      <c r="C127" s="118"/>
      <c r="D127" s="118"/>
      <c r="E127" s="118"/>
      <c r="F127" s="118"/>
      <c r="G127" s="118"/>
      <c r="H127" s="118"/>
      <c r="I127" s="118"/>
      <c r="J127" s="118"/>
      <c r="K127" s="118"/>
      <c r="L127" s="118"/>
      <c r="M127" s="118"/>
      <c r="O127" s="118"/>
      <c r="Q127" s="118"/>
      <c r="R127" s="220"/>
      <c r="S127" s="118"/>
      <c r="T127" s="118"/>
      <c r="U127" s="118"/>
    </row>
    <row r="128" spans="2:21" s="217" customFormat="1" x14ac:dyDescent="0.25">
      <c r="B128" s="118"/>
      <c r="C128" s="118"/>
      <c r="D128" s="118"/>
      <c r="E128" s="118"/>
      <c r="F128" s="118"/>
      <c r="G128" s="118"/>
      <c r="H128" s="118"/>
      <c r="I128" s="118"/>
      <c r="J128" s="118"/>
      <c r="K128" s="118"/>
      <c r="L128" s="118"/>
      <c r="M128" s="118"/>
      <c r="O128" s="118"/>
      <c r="Q128" s="118"/>
      <c r="R128" s="220"/>
      <c r="S128" s="118"/>
      <c r="T128" s="118"/>
      <c r="U128" s="118"/>
    </row>
    <row r="129" spans="2:21" s="217" customFormat="1" x14ac:dyDescent="0.25">
      <c r="B129" s="118"/>
      <c r="C129" s="118"/>
      <c r="D129" s="118"/>
      <c r="E129" s="118"/>
      <c r="F129" s="118"/>
      <c r="G129" s="118"/>
      <c r="H129" s="118"/>
      <c r="I129" s="118"/>
      <c r="J129" s="118"/>
      <c r="K129" s="118"/>
      <c r="L129" s="118"/>
      <c r="M129" s="118"/>
      <c r="O129" s="118"/>
      <c r="Q129" s="118"/>
      <c r="R129" s="220"/>
      <c r="S129" s="118"/>
      <c r="T129" s="118"/>
      <c r="U129" s="118"/>
    </row>
    <row r="130" spans="2:21" s="217" customFormat="1" x14ac:dyDescent="0.25">
      <c r="B130" s="118"/>
      <c r="C130" s="118"/>
      <c r="D130" s="118"/>
      <c r="E130" s="118"/>
      <c r="F130" s="118"/>
      <c r="G130" s="118"/>
      <c r="H130" s="118"/>
      <c r="I130" s="118"/>
      <c r="J130" s="118"/>
      <c r="K130" s="118"/>
      <c r="L130" s="118"/>
      <c r="M130" s="118"/>
      <c r="O130" s="118"/>
      <c r="Q130" s="118"/>
      <c r="R130" s="220"/>
      <c r="S130" s="118"/>
      <c r="T130" s="118"/>
      <c r="U130" s="118"/>
    </row>
    <row r="131" spans="2:21" s="217" customFormat="1" x14ac:dyDescent="0.25">
      <c r="B131" s="118"/>
      <c r="C131" s="118"/>
      <c r="D131" s="118"/>
      <c r="E131" s="118"/>
      <c r="F131" s="118"/>
      <c r="G131" s="118"/>
      <c r="H131" s="118"/>
      <c r="I131" s="118"/>
      <c r="J131" s="118"/>
      <c r="K131" s="118"/>
      <c r="L131" s="118"/>
      <c r="M131" s="118"/>
      <c r="O131" s="118"/>
      <c r="Q131" s="118"/>
      <c r="R131" s="220"/>
      <c r="S131" s="118"/>
      <c r="T131" s="118"/>
      <c r="U131" s="118"/>
    </row>
    <row r="132" spans="2:21" s="217" customFormat="1" x14ac:dyDescent="0.25">
      <c r="B132" s="118"/>
      <c r="C132" s="118"/>
      <c r="D132" s="118"/>
      <c r="E132" s="118"/>
      <c r="F132" s="118"/>
      <c r="G132" s="118"/>
      <c r="H132" s="118"/>
      <c r="I132" s="118"/>
      <c r="J132" s="118"/>
      <c r="K132" s="118"/>
      <c r="L132" s="118"/>
      <c r="M132" s="118"/>
      <c r="O132" s="118"/>
      <c r="Q132" s="118"/>
      <c r="R132" s="220"/>
      <c r="S132" s="118"/>
      <c r="T132" s="118"/>
      <c r="U132" s="118"/>
    </row>
    <row r="133" spans="2:21" s="217" customFormat="1" x14ac:dyDescent="0.25">
      <c r="B133" s="118"/>
      <c r="C133" s="118"/>
      <c r="D133" s="118"/>
      <c r="E133" s="118"/>
      <c r="F133" s="118"/>
      <c r="G133" s="118"/>
      <c r="H133" s="118"/>
      <c r="I133" s="118"/>
      <c r="J133" s="118"/>
      <c r="K133" s="118"/>
      <c r="L133" s="118"/>
      <c r="M133" s="118"/>
      <c r="O133" s="118"/>
      <c r="Q133" s="118"/>
      <c r="R133" s="220"/>
      <c r="S133" s="118"/>
      <c r="T133" s="118"/>
      <c r="U133" s="118"/>
    </row>
    <row r="134" spans="2:21" s="217" customFormat="1" x14ac:dyDescent="0.25">
      <c r="B134" s="118"/>
      <c r="C134" s="118"/>
      <c r="D134" s="118"/>
      <c r="E134" s="118"/>
      <c r="F134" s="118"/>
      <c r="G134" s="118"/>
      <c r="H134" s="118"/>
      <c r="I134" s="118"/>
      <c r="J134" s="118"/>
      <c r="K134" s="118"/>
      <c r="L134" s="118"/>
      <c r="M134" s="118"/>
      <c r="O134" s="118"/>
      <c r="Q134" s="118"/>
      <c r="R134" s="220"/>
      <c r="S134" s="118"/>
      <c r="T134" s="118"/>
      <c r="U134" s="118"/>
    </row>
    <row r="135" spans="2:21" s="217" customFormat="1" x14ac:dyDescent="0.25">
      <c r="B135" s="118"/>
      <c r="C135" s="118"/>
      <c r="D135" s="118"/>
      <c r="E135" s="118"/>
      <c r="F135" s="118"/>
      <c r="G135" s="118"/>
      <c r="H135" s="118"/>
      <c r="I135" s="118"/>
      <c r="J135" s="118"/>
      <c r="K135" s="118"/>
      <c r="L135" s="118"/>
      <c r="M135" s="118"/>
      <c r="O135" s="118"/>
      <c r="Q135" s="118"/>
      <c r="R135" s="220"/>
      <c r="S135" s="118"/>
      <c r="T135" s="118"/>
      <c r="U135" s="118"/>
    </row>
    <row r="136" spans="2:21" s="217" customFormat="1" x14ac:dyDescent="0.25">
      <c r="B136" s="118"/>
      <c r="C136" s="118"/>
      <c r="D136" s="118"/>
      <c r="E136" s="118"/>
      <c r="F136" s="118"/>
      <c r="G136" s="118"/>
      <c r="H136" s="118"/>
      <c r="I136" s="118"/>
      <c r="J136" s="118"/>
      <c r="K136" s="118"/>
      <c r="L136" s="118"/>
      <c r="M136" s="118"/>
      <c r="O136" s="118"/>
      <c r="Q136" s="118"/>
      <c r="R136" s="220"/>
      <c r="S136" s="118"/>
      <c r="T136" s="118"/>
      <c r="U136" s="118"/>
    </row>
    <row r="137" spans="2:21" s="217" customFormat="1" x14ac:dyDescent="0.25">
      <c r="B137" s="118"/>
      <c r="C137" s="118"/>
      <c r="D137" s="118"/>
      <c r="E137" s="118"/>
      <c r="F137" s="118"/>
      <c r="G137" s="118"/>
      <c r="H137" s="118"/>
      <c r="I137" s="118"/>
      <c r="J137" s="118"/>
      <c r="K137" s="118"/>
      <c r="L137" s="118"/>
      <c r="M137" s="118"/>
      <c r="O137" s="118"/>
      <c r="Q137" s="118"/>
      <c r="R137" s="220"/>
      <c r="S137" s="118"/>
      <c r="T137" s="118"/>
      <c r="U137" s="118"/>
    </row>
    <row r="138" spans="2:21" s="217" customFormat="1" x14ac:dyDescent="0.25">
      <c r="B138" s="118"/>
      <c r="C138" s="118"/>
      <c r="D138" s="118"/>
      <c r="E138" s="118"/>
      <c r="F138" s="118"/>
      <c r="G138" s="118"/>
      <c r="H138" s="118"/>
      <c r="I138" s="118"/>
      <c r="J138" s="118"/>
      <c r="K138" s="118"/>
      <c r="L138" s="118"/>
      <c r="M138" s="118"/>
      <c r="O138" s="118"/>
      <c r="Q138" s="118"/>
      <c r="R138" s="220"/>
      <c r="S138" s="118"/>
      <c r="T138" s="118"/>
      <c r="U138" s="118"/>
    </row>
    <row r="139" spans="2:21" s="217" customFormat="1" x14ac:dyDescent="0.25">
      <c r="B139" s="118"/>
      <c r="C139" s="118"/>
      <c r="D139" s="118"/>
      <c r="E139" s="118"/>
      <c r="F139" s="118"/>
      <c r="G139" s="118"/>
      <c r="H139" s="118"/>
      <c r="I139" s="118"/>
      <c r="J139" s="118"/>
      <c r="K139" s="118"/>
      <c r="L139" s="118"/>
      <c r="M139" s="118"/>
      <c r="O139" s="118"/>
      <c r="Q139" s="118"/>
      <c r="R139" s="220"/>
      <c r="S139" s="118"/>
      <c r="T139" s="118"/>
      <c r="U139" s="118"/>
    </row>
    <row r="140" spans="2:21" s="217" customFormat="1" x14ac:dyDescent="0.25">
      <c r="B140" s="118"/>
      <c r="C140" s="118"/>
      <c r="D140" s="118"/>
      <c r="E140" s="118"/>
      <c r="F140" s="118"/>
      <c r="G140" s="118"/>
      <c r="H140" s="118"/>
      <c r="I140" s="118"/>
      <c r="J140" s="118"/>
      <c r="K140" s="118"/>
      <c r="L140" s="118"/>
      <c r="M140" s="118"/>
      <c r="O140" s="118"/>
      <c r="Q140" s="118"/>
      <c r="R140" s="220"/>
      <c r="S140" s="118"/>
      <c r="T140" s="118"/>
      <c r="U140" s="118"/>
    </row>
    <row r="141" spans="2:21" s="217" customFormat="1" x14ac:dyDescent="0.25">
      <c r="B141" s="118"/>
      <c r="C141" s="118"/>
      <c r="D141" s="118"/>
      <c r="E141" s="118"/>
      <c r="F141" s="118"/>
      <c r="G141" s="118"/>
      <c r="H141" s="118"/>
      <c r="I141" s="118"/>
      <c r="J141" s="118"/>
      <c r="K141" s="118"/>
      <c r="L141" s="118"/>
      <c r="M141" s="118"/>
      <c r="O141" s="118"/>
      <c r="Q141" s="118"/>
      <c r="R141" s="220"/>
      <c r="S141" s="118"/>
      <c r="T141" s="118"/>
      <c r="U141" s="118"/>
    </row>
    <row r="142" spans="2:21" s="217" customFormat="1" x14ac:dyDescent="0.25">
      <c r="B142" s="118"/>
      <c r="C142" s="118"/>
      <c r="D142" s="118"/>
      <c r="E142" s="118"/>
      <c r="F142" s="118"/>
      <c r="G142" s="118"/>
      <c r="H142" s="118"/>
      <c r="I142" s="118"/>
      <c r="J142" s="118"/>
      <c r="K142" s="118"/>
      <c r="L142" s="118"/>
      <c r="M142" s="118"/>
      <c r="O142" s="118"/>
      <c r="Q142" s="118"/>
      <c r="R142" s="220"/>
      <c r="S142" s="118"/>
      <c r="T142" s="118"/>
      <c r="U142" s="118"/>
    </row>
    <row r="143" spans="2:21" s="217" customFormat="1" x14ac:dyDescent="0.25">
      <c r="B143" s="118"/>
      <c r="C143" s="118"/>
      <c r="D143" s="118"/>
      <c r="E143" s="118"/>
      <c r="F143" s="118"/>
      <c r="G143" s="118"/>
      <c r="H143" s="118"/>
      <c r="I143" s="118"/>
      <c r="J143" s="118"/>
      <c r="K143" s="118"/>
      <c r="L143" s="118"/>
      <c r="M143" s="118"/>
      <c r="O143" s="118"/>
      <c r="Q143" s="118"/>
      <c r="R143" s="220"/>
      <c r="S143" s="118"/>
      <c r="T143" s="118"/>
      <c r="U143" s="118"/>
    </row>
    <row r="144" spans="2:21" s="217" customFormat="1" x14ac:dyDescent="0.25">
      <c r="B144" s="118"/>
      <c r="C144" s="118"/>
      <c r="D144" s="118"/>
      <c r="E144" s="118"/>
      <c r="F144" s="118"/>
      <c r="G144" s="118"/>
      <c r="H144" s="118"/>
      <c r="I144" s="118"/>
      <c r="J144" s="118"/>
      <c r="K144" s="118"/>
      <c r="L144" s="118"/>
      <c r="M144" s="118"/>
      <c r="O144" s="118"/>
      <c r="Q144" s="118"/>
      <c r="R144" s="220"/>
      <c r="S144" s="118"/>
      <c r="T144" s="118"/>
      <c r="U144" s="118"/>
    </row>
    <row r="145" spans="2:21" s="217" customFormat="1" x14ac:dyDescent="0.25">
      <c r="B145" s="118"/>
      <c r="C145" s="118"/>
      <c r="D145" s="118"/>
      <c r="E145" s="118"/>
      <c r="F145" s="118"/>
      <c r="G145" s="118"/>
      <c r="H145" s="118"/>
      <c r="I145" s="118"/>
      <c r="J145" s="118"/>
      <c r="K145" s="118"/>
      <c r="L145" s="118"/>
      <c r="M145" s="118"/>
      <c r="O145" s="118"/>
      <c r="Q145" s="118"/>
      <c r="R145" s="220"/>
      <c r="S145" s="118"/>
      <c r="T145" s="118"/>
      <c r="U145" s="118"/>
    </row>
    <row r="146" spans="2:21" s="217" customFormat="1" x14ac:dyDescent="0.25">
      <c r="B146" s="118"/>
      <c r="C146" s="118"/>
      <c r="D146" s="118"/>
      <c r="E146" s="118"/>
      <c r="F146" s="118"/>
      <c r="G146" s="118"/>
      <c r="H146" s="118"/>
      <c r="I146" s="118"/>
      <c r="J146" s="118"/>
      <c r="K146" s="118"/>
      <c r="L146" s="118"/>
      <c r="M146" s="118"/>
      <c r="O146" s="118"/>
      <c r="Q146" s="118"/>
      <c r="R146" s="220"/>
      <c r="S146" s="118"/>
      <c r="T146" s="118"/>
      <c r="U146" s="118"/>
    </row>
    <row r="147" spans="2:21" s="217" customFormat="1" x14ac:dyDescent="0.25">
      <c r="B147" s="118"/>
      <c r="C147" s="118"/>
      <c r="D147" s="118"/>
      <c r="E147" s="118"/>
      <c r="F147" s="118"/>
      <c r="G147" s="118"/>
      <c r="H147" s="118"/>
      <c r="I147" s="118"/>
      <c r="J147" s="118"/>
      <c r="K147" s="118"/>
      <c r="L147" s="118"/>
      <c r="M147" s="118"/>
      <c r="O147" s="118"/>
      <c r="Q147" s="118"/>
      <c r="R147" s="220"/>
      <c r="S147" s="118"/>
      <c r="T147" s="118"/>
      <c r="U147" s="118"/>
    </row>
    <row r="148" spans="2:21" s="217" customFormat="1" x14ac:dyDescent="0.25">
      <c r="B148" s="118"/>
      <c r="C148" s="118"/>
      <c r="D148" s="118"/>
      <c r="E148" s="118"/>
      <c r="F148" s="118"/>
      <c r="G148" s="118"/>
      <c r="H148" s="118"/>
      <c r="I148" s="118"/>
      <c r="J148" s="118"/>
      <c r="K148" s="118"/>
      <c r="L148" s="118"/>
      <c r="M148" s="118"/>
      <c r="O148" s="118"/>
      <c r="Q148" s="118"/>
      <c r="R148" s="220"/>
      <c r="S148" s="118"/>
      <c r="T148" s="118"/>
      <c r="U148" s="118"/>
    </row>
    <row r="149" spans="2:21" s="217" customFormat="1" x14ac:dyDescent="0.25">
      <c r="B149" s="118"/>
      <c r="C149" s="118"/>
      <c r="D149" s="118"/>
      <c r="E149" s="118"/>
      <c r="F149" s="118"/>
      <c r="G149" s="118"/>
      <c r="H149" s="118"/>
      <c r="I149" s="118"/>
      <c r="J149" s="118"/>
      <c r="K149" s="118"/>
      <c r="L149" s="118"/>
      <c r="M149" s="118"/>
      <c r="O149" s="118"/>
      <c r="Q149" s="118"/>
      <c r="R149" s="220"/>
      <c r="S149" s="118"/>
      <c r="T149" s="118"/>
      <c r="U149" s="118"/>
    </row>
    <row r="150" spans="2:21" s="217" customFormat="1" x14ac:dyDescent="0.25">
      <c r="B150" s="118"/>
      <c r="C150" s="118"/>
      <c r="D150" s="118"/>
      <c r="E150" s="118"/>
      <c r="F150" s="118"/>
      <c r="G150" s="118"/>
      <c r="H150" s="118"/>
      <c r="I150" s="118"/>
      <c r="J150" s="118"/>
      <c r="K150" s="118"/>
      <c r="L150" s="118"/>
      <c r="M150" s="118"/>
      <c r="O150" s="118"/>
      <c r="Q150" s="118"/>
      <c r="R150" s="220"/>
      <c r="S150" s="118"/>
      <c r="T150" s="118"/>
      <c r="U150" s="11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46</v>
      </c>
      <c r="D1" s="16" t="s">
        <v>47</v>
      </c>
      <c r="E1" s="16" t="s">
        <v>48</v>
      </c>
      <c r="F1" s="57"/>
      <c r="G1" s="57"/>
      <c r="H1" s="57"/>
    </row>
    <row r="2" spans="1:8" x14ac:dyDescent="0.2">
      <c r="A2" s="403">
        <f>+'Tabela I'!$K$2</f>
        <v>0</v>
      </c>
      <c r="B2" s="403">
        <f>+'Tabela I'!$K$1</f>
        <v>2024</v>
      </c>
      <c r="C2" s="2">
        <f>'Tabela IV'!A7</f>
        <v>0</v>
      </c>
      <c r="D2" s="2">
        <f>'Tabela IV'!B7</f>
        <v>0</v>
      </c>
      <c r="E2" s="2">
        <f>'Tabela IV'!C7</f>
        <v>0</v>
      </c>
    </row>
    <row r="5" spans="1:8" x14ac:dyDescent="0.2">
      <c r="A5" s="16" t="s">
        <v>0</v>
      </c>
      <c r="B5" s="16" t="s">
        <v>1</v>
      </c>
      <c r="C5" s="16" t="s">
        <v>55</v>
      </c>
      <c r="D5" s="16" t="s">
        <v>49</v>
      </c>
      <c r="E5" s="16" t="s">
        <v>50</v>
      </c>
      <c r="F5" s="16" t="s">
        <v>51</v>
      </c>
      <c r="G5" s="57"/>
      <c r="H5" s="57"/>
    </row>
    <row r="6" spans="1:8" x14ac:dyDescent="0.2">
      <c r="A6" s="403">
        <f>+'Tabela I'!$K$2</f>
        <v>0</v>
      </c>
      <c r="B6" s="403">
        <f>+'Tabela I'!$K$1</f>
        <v>2024</v>
      </c>
      <c r="C6" s="58">
        <v>1</v>
      </c>
      <c r="D6" s="2">
        <f>'Tabela IV'!B12</f>
        <v>0</v>
      </c>
      <c r="E6" s="2">
        <f>'Tabela IV'!C12</f>
        <v>0</v>
      </c>
      <c r="F6" s="2">
        <f>'Tabela IV'!D12</f>
        <v>0</v>
      </c>
    </row>
    <row r="7" spans="1:8" x14ac:dyDescent="0.2">
      <c r="A7" s="403">
        <f>+'Tabela I'!$K$2</f>
        <v>0</v>
      </c>
      <c r="B7" s="403">
        <f>+'Tabela I'!$K$1</f>
        <v>2024</v>
      </c>
      <c r="C7" s="58">
        <v>2</v>
      </c>
      <c r="D7" s="2">
        <f>'Tabela IV'!B13</f>
        <v>0</v>
      </c>
      <c r="E7" s="2">
        <f>'Tabela IV'!C13</f>
        <v>0</v>
      </c>
      <c r="F7" s="2">
        <f>'Tabela IV'!D13</f>
        <v>0</v>
      </c>
    </row>
    <row r="8" spans="1:8" x14ac:dyDescent="0.2">
      <c r="A8" s="403">
        <f>+'Tabela I'!$K$2</f>
        <v>0</v>
      </c>
      <c r="B8" s="403">
        <f>+'Tabela I'!$K$1</f>
        <v>2024</v>
      </c>
      <c r="C8" s="58">
        <v>3</v>
      </c>
      <c r="D8" s="2">
        <f>'Tabela IV'!B14</f>
        <v>0</v>
      </c>
      <c r="E8" s="2">
        <f>'Tabela IV'!C14</f>
        <v>0</v>
      </c>
      <c r="F8" s="2">
        <f>'Tabela IV'!D14</f>
        <v>0</v>
      </c>
    </row>
    <row r="9" spans="1:8" x14ac:dyDescent="0.2">
      <c r="A9" s="403">
        <f>+'Tabela I'!$K$2</f>
        <v>0</v>
      </c>
      <c r="B9" s="403">
        <f>+'Tabela I'!$K$1</f>
        <v>2024</v>
      </c>
      <c r="C9" s="58">
        <v>4</v>
      </c>
      <c r="D9" s="2">
        <f>'Tabela IV'!B15</f>
        <v>0</v>
      </c>
      <c r="E9" s="2">
        <f>'Tabela IV'!C15</f>
        <v>0</v>
      </c>
      <c r="F9" s="2">
        <f>'Tabela IV'!D15</f>
        <v>0</v>
      </c>
    </row>
    <row r="10" spans="1:8" x14ac:dyDescent="0.2">
      <c r="A10" s="403">
        <f>+'Tabela I'!$K$2</f>
        <v>0</v>
      </c>
      <c r="B10" s="403">
        <f>+'Tabela I'!$K$1</f>
        <v>2024</v>
      </c>
      <c r="C10" s="58">
        <v>5</v>
      </c>
      <c r="D10" s="2">
        <f>'Tabela IV'!B16</f>
        <v>0</v>
      </c>
      <c r="E10" s="2">
        <f>'Tabela IV'!C16</f>
        <v>0</v>
      </c>
      <c r="F10" s="2">
        <f>'Tabela IV'!D16</f>
        <v>0</v>
      </c>
    </row>
    <row r="11" spans="1:8" x14ac:dyDescent="0.2">
      <c r="A11" s="403">
        <f>+'Tabela I'!$K$2</f>
        <v>0</v>
      </c>
      <c r="B11" s="403">
        <f>+'Tabela I'!$K$1</f>
        <v>2024</v>
      </c>
      <c r="C11" s="58">
        <v>6</v>
      </c>
      <c r="D11" s="2">
        <f>'Tabela IV'!B17</f>
        <v>0</v>
      </c>
      <c r="E11" s="2">
        <f>'Tabela IV'!C17</f>
        <v>0</v>
      </c>
      <c r="F11" s="2">
        <f>'Tabela IV'!D17</f>
        <v>0</v>
      </c>
    </row>
    <row r="12" spans="1:8" x14ac:dyDescent="0.2">
      <c r="A12" s="403">
        <f>+'Tabela I'!$K$2</f>
        <v>0</v>
      </c>
      <c r="B12" s="403">
        <f>+'Tabela I'!$K$1</f>
        <v>2024</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55</v>
      </c>
      <c r="D15" s="16" t="s">
        <v>61</v>
      </c>
      <c r="E15" s="16" t="s">
        <v>62</v>
      </c>
      <c r="F15" s="16" t="s">
        <v>63</v>
      </c>
      <c r="G15" s="16" t="s">
        <v>30</v>
      </c>
      <c r="H15" s="57"/>
    </row>
    <row r="16" spans="1:8" x14ac:dyDescent="0.2">
      <c r="A16" s="403">
        <f>+'Tabela I'!$K$2</f>
        <v>0</v>
      </c>
      <c r="B16" s="403">
        <f>+'Tabela I'!$K$1</f>
        <v>2024</v>
      </c>
      <c r="C16" s="58">
        <v>3</v>
      </c>
      <c r="D16" s="2">
        <f>'Tabela IV'!B23</f>
        <v>0</v>
      </c>
      <c r="E16" s="2">
        <f>'Tabela IV'!C23</f>
        <v>0</v>
      </c>
      <c r="F16" s="2">
        <f>'Tabela IV'!D23</f>
        <v>0</v>
      </c>
      <c r="G16" s="2">
        <f>'Tabela IV'!E23</f>
        <v>0</v>
      </c>
    </row>
    <row r="19" spans="1:4" x14ac:dyDescent="0.2">
      <c r="A19" s="16" t="s">
        <v>0</v>
      </c>
      <c r="B19" s="16" t="s">
        <v>1</v>
      </c>
      <c r="C19" s="16" t="s">
        <v>52</v>
      </c>
      <c r="D19" s="16" t="s">
        <v>53</v>
      </c>
    </row>
    <row r="20" spans="1:4" x14ac:dyDescent="0.2">
      <c r="A20" s="403">
        <f>+'Tabela I'!$K$2</f>
        <v>0</v>
      </c>
      <c r="B20" s="403">
        <f>+'Tabela I'!$K$1</f>
        <v>2024</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29"/>
  <sheetViews>
    <sheetView topLeftCell="A88" zoomScale="70" zoomScaleNormal="70" zoomScaleSheetLayoutView="55" workbookViewId="0">
      <selection activeCell="G136" sqref="G136"/>
    </sheetView>
  </sheetViews>
  <sheetFormatPr defaultRowHeight="15" x14ac:dyDescent="0.25"/>
  <cols>
    <col min="1" max="2" width="6.28515625" style="176" customWidth="1"/>
    <col min="3" max="3" width="18.42578125" style="210" customWidth="1"/>
    <col min="4" max="4" width="9.85546875" style="210" customWidth="1"/>
    <col min="5" max="5" width="20.42578125" style="210" customWidth="1"/>
    <col min="6" max="6" width="22" style="204" customWidth="1"/>
    <col min="7" max="7" width="11.5703125" style="176" customWidth="1"/>
    <col min="8" max="8" width="11.42578125" style="176" customWidth="1"/>
    <col min="9" max="10" width="11" style="176" customWidth="1"/>
    <col min="11" max="12" width="9.85546875" style="176" customWidth="1"/>
    <col min="13" max="13" width="11" style="176" customWidth="1"/>
    <col min="14" max="14" width="10.140625" style="176" customWidth="1"/>
    <col min="15" max="15" width="9" style="176" customWidth="1"/>
    <col min="16" max="16" width="12.140625" style="176" customWidth="1"/>
    <col min="17" max="17" width="11" style="176" customWidth="1"/>
    <col min="18" max="18" width="7.42578125" style="176" customWidth="1"/>
    <col min="19" max="19" width="6.85546875" style="176" customWidth="1"/>
    <col min="20" max="21" width="6.140625" style="176" customWidth="1"/>
    <col min="22" max="26" width="9.140625" style="176" customWidth="1"/>
    <col min="27" max="16384" width="9.140625" style="176"/>
  </cols>
  <sheetData>
    <row r="1" spans="1:26" s="200" customFormat="1" ht="45" customHeight="1" x14ac:dyDescent="0.25">
      <c r="A1" s="197" t="s">
        <v>115</v>
      </c>
      <c r="B1" s="197" t="s">
        <v>116</v>
      </c>
      <c r="C1" s="197" t="s">
        <v>117</v>
      </c>
      <c r="D1" s="197" t="s">
        <v>118</v>
      </c>
      <c r="E1" s="197" t="s">
        <v>119</v>
      </c>
      <c r="F1" s="197" t="s">
        <v>120</v>
      </c>
      <c r="G1" s="197" t="s">
        <v>121</v>
      </c>
      <c r="H1" s="198" t="s">
        <v>122</v>
      </c>
      <c r="I1" s="198" t="s">
        <v>123</v>
      </c>
      <c r="J1" s="198" t="s">
        <v>124</v>
      </c>
      <c r="K1" s="197" t="s">
        <v>125</v>
      </c>
      <c r="L1" s="197" t="s">
        <v>126</v>
      </c>
      <c r="M1" s="197" t="s">
        <v>127</v>
      </c>
      <c r="N1" s="197" t="s">
        <v>128</v>
      </c>
      <c r="O1" s="197" t="s">
        <v>129</v>
      </c>
      <c r="P1" s="197" t="s">
        <v>130</v>
      </c>
      <c r="Q1" s="283" t="s">
        <v>151</v>
      </c>
      <c r="R1" s="283" t="s">
        <v>152</v>
      </c>
      <c r="S1" s="283" t="s">
        <v>153</v>
      </c>
      <c r="T1" s="283" t="s">
        <v>154</v>
      </c>
      <c r="U1" s="283" t="s">
        <v>155</v>
      </c>
      <c r="V1" s="284" t="s">
        <v>156</v>
      </c>
      <c r="X1" s="199"/>
      <c r="Y1" s="199"/>
      <c r="Z1" s="199"/>
    </row>
    <row r="2" spans="1:26" s="204" customFormat="1" x14ac:dyDescent="0.25">
      <c r="A2" s="403">
        <f>'Tabela I'!$K$1</f>
        <v>2024</v>
      </c>
      <c r="B2" s="403">
        <f>'Tabela I'!$K$2</f>
        <v>0</v>
      </c>
      <c r="C2" s="201">
        <f>'Tabela II'!B8</f>
        <v>0</v>
      </c>
      <c r="D2" s="201">
        <f>'Tabela II'!C8</f>
        <v>0</v>
      </c>
      <c r="E2" s="201">
        <f>'Tabela II'!D8</f>
        <v>0</v>
      </c>
      <c r="F2" s="201" t="str">
        <f>'Tabela II'!E8</f>
        <v>Predsjednik suda</v>
      </c>
      <c r="G2" s="201">
        <f>'Tabela II'!G8</f>
        <v>0</v>
      </c>
      <c r="H2" s="201">
        <f>'Tabela II'!H8</f>
        <v>0</v>
      </c>
      <c r="I2" s="201">
        <f>'Tabela II'!I8</f>
        <v>0</v>
      </c>
      <c r="J2" s="201">
        <f>'Tabela II'!J8</f>
        <v>262</v>
      </c>
      <c r="K2" s="201">
        <f>'Tabela II'!K8</f>
        <v>0</v>
      </c>
      <c r="L2" s="201">
        <f>'Tabela II'!L8</f>
        <v>0</v>
      </c>
      <c r="M2" s="201">
        <f>'Tabela II'!M8</f>
        <v>0</v>
      </c>
      <c r="N2" s="201">
        <f>'Tabela II'!N8</f>
        <v>0</v>
      </c>
      <c r="O2" s="201" t="str">
        <f>'Tabela II'!O8</f>
        <v/>
      </c>
      <c r="P2" s="201" t="str">
        <f>'Tabela II'!P8</f>
        <v/>
      </c>
      <c r="Q2" s="201">
        <f>'Tabela II'!Q8</f>
        <v>0</v>
      </c>
      <c r="R2" s="201">
        <f>'Tabela II'!R8</f>
        <v>0</v>
      </c>
      <c r="S2" s="201">
        <f>'Tabela II'!S8</f>
        <v>0</v>
      </c>
      <c r="T2" s="201">
        <f>'Tabela II'!T8</f>
        <v>0</v>
      </c>
      <c r="U2" s="201" t="str">
        <f>'Tabela II'!U8</f>
        <v/>
      </c>
      <c r="V2" s="201" t="str">
        <f>'Tabela II'!V8</f>
        <v/>
      </c>
      <c r="W2" s="203"/>
      <c r="X2" s="203"/>
      <c r="Y2" s="203"/>
    </row>
    <row r="3" spans="1:26" s="202" customFormat="1" x14ac:dyDescent="0.2">
      <c r="A3" s="403">
        <f>'Tabela I'!$K$1</f>
        <v>2024</v>
      </c>
      <c r="B3" s="403">
        <f>'Tabela I'!$K$2</f>
        <v>0</v>
      </c>
      <c r="C3" s="201">
        <f>'Tabela II'!B9</f>
        <v>0</v>
      </c>
      <c r="D3" s="201">
        <f>'Tabela II'!C9</f>
        <v>0</v>
      </c>
      <c r="E3" s="201">
        <f>'Tabela II'!D9</f>
        <v>0</v>
      </c>
      <c r="F3" s="201" t="str">
        <f>'Tabela II'!E9</f>
        <v>Predsjednik suda</v>
      </c>
      <c r="G3" s="201">
        <f>'Tabela II'!G9</f>
        <v>0</v>
      </c>
      <c r="H3" s="201">
        <f>'Tabela II'!H9</f>
        <v>0</v>
      </c>
      <c r="I3" s="201">
        <f>'Tabela II'!I9</f>
        <v>0</v>
      </c>
      <c r="J3" s="201">
        <f>'Tabela II'!J9</f>
        <v>262</v>
      </c>
      <c r="K3" s="201">
        <f>'Tabela II'!K9</f>
        <v>0</v>
      </c>
      <c r="L3" s="201">
        <f>'Tabela II'!L9</f>
        <v>0</v>
      </c>
      <c r="M3" s="201">
        <f>'Tabela II'!M9</f>
        <v>0</v>
      </c>
      <c r="N3" s="201">
        <f>'Tabela II'!N9</f>
        <v>0</v>
      </c>
      <c r="O3" s="201" t="str">
        <f>'Tabela II'!O9</f>
        <v/>
      </c>
      <c r="P3" s="201" t="str">
        <f>'Tabela II'!P9</f>
        <v/>
      </c>
      <c r="Q3" s="201">
        <f>'Tabela II'!Q9</f>
        <v>0</v>
      </c>
      <c r="R3" s="201">
        <f>'Tabela II'!R9</f>
        <v>0</v>
      </c>
      <c r="S3" s="201">
        <f>'Tabela II'!S9</f>
        <v>0</v>
      </c>
      <c r="T3" s="201">
        <f>'Tabela II'!T9</f>
        <v>0</v>
      </c>
      <c r="U3" s="201" t="str">
        <f>'Tabela II'!U9</f>
        <v/>
      </c>
      <c r="V3" s="201" t="str">
        <f>'Tabela II'!V9</f>
        <v/>
      </c>
    </row>
    <row r="4" spans="1:26" s="202" customFormat="1" x14ac:dyDescent="0.2">
      <c r="A4" s="403">
        <f>'Tabela I'!$K$1</f>
        <v>2024</v>
      </c>
      <c r="B4" s="403">
        <f>'Tabela I'!$K$2</f>
        <v>0</v>
      </c>
      <c r="C4" s="201">
        <f>'Tabela II'!B10</f>
        <v>0</v>
      </c>
      <c r="D4" s="201">
        <f>'Tabela II'!C10</f>
        <v>0</v>
      </c>
      <c r="E4" s="201">
        <f>'Tabela II'!D10</f>
        <v>0</v>
      </c>
      <c r="F4" s="201">
        <f>'Tabela II'!E10</f>
        <v>0</v>
      </c>
      <c r="G4" s="201">
        <f>'Tabela II'!G10</f>
        <v>0</v>
      </c>
      <c r="H4" s="201">
        <f>'Tabela II'!H10</f>
        <v>0</v>
      </c>
      <c r="I4" s="201">
        <f>'Tabela II'!I10</f>
        <v>0</v>
      </c>
      <c r="J4" s="201">
        <f>'Tabela II'!J10</f>
        <v>262</v>
      </c>
      <c r="K4" s="201">
        <f>'Tabela II'!K10</f>
        <v>0</v>
      </c>
      <c r="L4" s="201">
        <f>'Tabela II'!L10</f>
        <v>0</v>
      </c>
      <c r="M4" s="201">
        <f>'Tabela II'!M10</f>
        <v>0</v>
      </c>
      <c r="N4" s="201">
        <f>'Tabela II'!N10</f>
        <v>0</v>
      </c>
      <c r="O4" s="201" t="str">
        <f>'Tabela II'!O10</f>
        <v/>
      </c>
      <c r="P4" s="201" t="str">
        <f>'Tabela II'!P10</f>
        <v/>
      </c>
      <c r="Q4" s="201">
        <f>'Tabela II'!Q10</f>
        <v>0</v>
      </c>
      <c r="R4" s="201">
        <f>'Tabela II'!R10</f>
        <v>0</v>
      </c>
      <c r="S4" s="201">
        <f>'Tabela II'!S10</f>
        <v>0</v>
      </c>
      <c r="T4" s="201">
        <f>'Tabela II'!T10</f>
        <v>0</v>
      </c>
      <c r="U4" s="201" t="str">
        <f>'Tabela II'!U10</f>
        <v/>
      </c>
      <c r="V4" s="201" t="str">
        <f>'Tabela II'!V10</f>
        <v/>
      </c>
    </row>
    <row r="5" spans="1:26" s="202" customFormat="1" x14ac:dyDescent="0.2">
      <c r="A5" s="403">
        <f>'Tabela I'!$K$1</f>
        <v>2024</v>
      </c>
      <c r="B5" s="403">
        <f>'Tabela I'!$K$2</f>
        <v>0</v>
      </c>
      <c r="C5" s="201">
        <f>'Tabela II'!B11</f>
        <v>0</v>
      </c>
      <c r="D5" s="201">
        <f>'Tabela II'!C11</f>
        <v>0</v>
      </c>
      <c r="E5" s="201">
        <f>'Tabela II'!D11</f>
        <v>0</v>
      </c>
      <c r="F5" s="201">
        <f>'Tabela II'!E11</f>
        <v>0</v>
      </c>
      <c r="G5" s="201">
        <f>'Tabela II'!G11</f>
        <v>0</v>
      </c>
      <c r="H5" s="201">
        <f>'Tabela II'!H11</f>
        <v>0</v>
      </c>
      <c r="I5" s="201">
        <f>'Tabela II'!I11</f>
        <v>0</v>
      </c>
      <c r="J5" s="201">
        <f>'Tabela II'!J11</f>
        <v>262</v>
      </c>
      <c r="K5" s="201">
        <f>'Tabela II'!K11</f>
        <v>0</v>
      </c>
      <c r="L5" s="201">
        <f>'Tabela II'!L11</f>
        <v>0</v>
      </c>
      <c r="M5" s="201">
        <f>'Tabela II'!M11</f>
        <v>0</v>
      </c>
      <c r="N5" s="201">
        <f>'Tabela II'!N11</f>
        <v>0</v>
      </c>
      <c r="O5" s="201" t="str">
        <f>'Tabela II'!O11</f>
        <v/>
      </c>
      <c r="P5" s="201" t="str">
        <f>'Tabela II'!P11</f>
        <v/>
      </c>
      <c r="Q5" s="201">
        <f>'Tabela II'!Q11</f>
        <v>0</v>
      </c>
      <c r="R5" s="201">
        <f>'Tabela II'!R11</f>
        <v>0</v>
      </c>
      <c r="S5" s="201">
        <f>'Tabela II'!S11</f>
        <v>0</v>
      </c>
      <c r="T5" s="201">
        <f>'Tabela II'!T11</f>
        <v>0</v>
      </c>
      <c r="U5" s="201" t="str">
        <f>'Tabela II'!U11</f>
        <v/>
      </c>
      <c r="V5" s="201" t="str">
        <f>'Tabela II'!V11</f>
        <v/>
      </c>
    </row>
    <row r="6" spans="1:26" s="202" customFormat="1" x14ac:dyDescent="0.2">
      <c r="A6" s="403">
        <f>'Tabela I'!$K$1</f>
        <v>2024</v>
      </c>
      <c r="B6" s="403">
        <f>'Tabela I'!$K$2</f>
        <v>0</v>
      </c>
      <c r="C6" s="201">
        <f>'Tabela II'!B12</f>
        <v>0</v>
      </c>
      <c r="D6" s="201">
        <f>'Tabela II'!C12</f>
        <v>0</v>
      </c>
      <c r="E6" s="201">
        <f>'Tabela II'!D12</f>
        <v>0</v>
      </c>
      <c r="F6" s="201">
        <f>'Tabela II'!E12</f>
        <v>0</v>
      </c>
      <c r="G6" s="201">
        <f>'Tabela II'!G12</f>
        <v>0</v>
      </c>
      <c r="H6" s="201">
        <f>'Tabela II'!H12</f>
        <v>0</v>
      </c>
      <c r="I6" s="201">
        <f>'Tabela II'!I12</f>
        <v>0</v>
      </c>
      <c r="J6" s="201">
        <f>'Tabela II'!J12</f>
        <v>262</v>
      </c>
      <c r="K6" s="201">
        <f>'Tabela II'!K12</f>
        <v>0</v>
      </c>
      <c r="L6" s="201">
        <f>'Tabela II'!L12</f>
        <v>0</v>
      </c>
      <c r="M6" s="201">
        <f>'Tabela II'!M12</f>
        <v>0</v>
      </c>
      <c r="N6" s="201">
        <f>'Tabela II'!N12</f>
        <v>0</v>
      </c>
      <c r="O6" s="201" t="str">
        <f>'Tabela II'!O12</f>
        <v/>
      </c>
      <c r="P6" s="201" t="str">
        <f>'Tabela II'!P12</f>
        <v/>
      </c>
      <c r="Q6" s="201">
        <f>'Tabela II'!Q12</f>
        <v>0</v>
      </c>
      <c r="R6" s="201">
        <f>'Tabela II'!R12</f>
        <v>0</v>
      </c>
      <c r="S6" s="201">
        <f>'Tabela II'!S12</f>
        <v>0</v>
      </c>
      <c r="T6" s="201">
        <f>'Tabela II'!T12</f>
        <v>0</v>
      </c>
      <c r="U6" s="201" t="str">
        <f>'Tabela II'!U12</f>
        <v/>
      </c>
      <c r="V6" s="201" t="str">
        <f>'Tabela II'!V12</f>
        <v/>
      </c>
    </row>
    <row r="7" spans="1:26" s="202" customFormat="1" x14ac:dyDescent="0.2">
      <c r="A7" s="403">
        <f>'Tabela I'!$K$1</f>
        <v>2024</v>
      </c>
      <c r="B7" s="403">
        <f>'Tabela I'!$K$2</f>
        <v>0</v>
      </c>
      <c r="C7" s="201">
        <f>'Tabela II'!B13</f>
        <v>0</v>
      </c>
      <c r="D7" s="201">
        <f>'Tabela II'!C13</f>
        <v>0</v>
      </c>
      <c r="E7" s="201">
        <f>'Tabela II'!D13</f>
        <v>0</v>
      </c>
      <c r="F7" s="201">
        <f>'Tabela II'!E13</f>
        <v>0</v>
      </c>
      <c r="G7" s="201">
        <f>'Tabela II'!G13</f>
        <v>0</v>
      </c>
      <c r="H7" s="201">
        <f>'Tabela II'!H13</f>
        <v>0</v>
      </c>
      <c r="I7" s="201">
        <f>'Tabela II'!I13</f>
        <v>0</v>
      </c>
      <c r="J7" s="201">
        <f>'Tabela II'!J13</f>
        <v>262</v>
      </c>
      <c r="K7" s="201">
        <f>'Tabela II'!K13</f>
        <v>0</v>
      </c>
      <c r="L7" s="201">
        <f>'Tabela II'!L13</f>
        <v>0</v>
      </c>
      <c r="M7" s="201">
        <f>'Tabela II'!M13</f>
        <v>0</v>
      </c>
      <c r="N7" s="201">
        <f>'Tabela II'!N13</f>
        <v>0</v>
      </c>
      <c r="O7" s="201" t="str">
        <f>'Tabela II'!O13</f>
        <v/>
      </c>
      <c r="P7" s="201" t="str">
        <f>'Tabela II'!P13</f>
        <v/>
      </c>
      <c r="Q7" s="201">
        <f>'Tabela II'!Q13</f>
        <v>0</v>
      </c>
      <c r="R7" s="201">
        <f>'Tabela II'!R13</f>
        <v>0</v>
      </c>
      <c r="S7" s="201">
        <f>'Tabela II'!S13</f>
        <v>0</v>
      </c>
      <c r="T7" s="201">
        <f>'Tabela II'!T13</f>
        <v>0</v>
      </c>
      <c r="U7" s="201" t="str">
        <f>'Tabela II'!U13</f>
        <v/>
      </c>
      <c r="V7" s="201" t="str">
        <f>'Tabela II'!V13</f>
        <v/>
      </c>
    </row>
    <row r="8" spans="1:26" s="202" customFormat="1" x14ac:dyDescent="0.2">
      <c r="A8" s="403">
        <f>'Tabela I'!$K$1</f>
        <v>2024</v>
      </c>
      <c r="B8" s="403">
        <f>'Tabela I'!$K$2</f>
        <v>0</v>
      </c>
      <c r="C8" s="201">
        <f>'Tabela II'!B14</f>
        <v>0</v>
      </c>
      <c r="D8" s="201">
        <f>'Tabela II'!C14</f>
        <v>0</v>
      </c>
      <c r="E8" s="201">
        <f>'Tabela II'!D14</f>
        <v>0</v>
      </c>
      <c r="F8" s="201">
        <f>'Tabela II'!E14</f>
        <v>0</v>
      </c>
      <c r="G8" s="201">
        <f>'Tabela II'!G14</f>
        <v>0</v>
      </c>
      <c r="H8" s="201">
        <f>'Tabela II'!H14</f>
        <v>0</v>
      </c>
      <c r="I8" s="201">
        <f>'Tabela II'!I14</f>
        <v>0</v>
      </c>
      <c r="J8" s="201">
        <f>'Tabela II'!J14</f>
        <v>262</v>
      </c>
      <c r="K8" s="201">
        <f>'Tabela II'!K14</f>
        <v>0</v>
      </c>
      <c r="L8" s="201">
        <f>'Tabela II'!L14</f>
        <v>0</v>
      </c>
      <c r="M8" s="201">
        <f>'Tabela II'!M14</f>
        <v>0</v>
      </c>
      <c r="N8" s="201">
        <f>'Tabela II'!N14</f>
        <v>0</v>
      </c>
      <c r="O8" s="201" t="str">
        <f>'Tabela II'!O14</f>
        <v/>
      </c>
      <c r="P8" s="201" t="str">
        <f>'Tabela II'!P14</f>
        <v/>
      </c>
      <c r="Q8" s="201">
        <f>'Tabela II'!Q14</f>
        <v>0</v>
      </c>
      <c r="R8" s="201">
        <f>'Tabela II'!R14</f>
        <v>0</v>
      </c>
      <c r="S8" s="201">
        <f>'Tabela II'!S14</f>
        <v>0</v>
      </c>
      <c r="T8" s="201">
        <f>'Tabela II'!T14</f>
        <v>0</v>
      </c>
      <c r="U8" s="201" t="str">
        <f>'Tabela II'!U14</f>
        <v/>
      </c>
      <c r="V8" s="201" t="str">
        <f>'Tabela II'!V14</f>
        <v/>
      </c>
    </row>
    <row r="9" spans="1:26" s="202" customFormat="1" x14ac:dyDescent="0.2">
      <c r="A9" s="403">
        <f>'Tabela I'!$K$1</f>
        <v>2024</v>
      </c>
      <c r="B9" s="403">
        <f>'Tabela I'!$K$2</f>
        <v>0</v>
      </c>
      <c r="C9" s="201">
        <f>'Tabela II'!B15</f>
        <v>0</v>
      </c>
      <c r="D9" s="201">
        <f>'Tabela II'!C15</f>
        <v>0</v>
      </c>
      <c r="E9" s="201">
        <f>'Tabela II'!D15</f>
        <v>0</v>
      </c>
      <c r="F9" s="201">
        <f>'Tabela II'!E15</f>
        <v>0</v>
      </c>
      <c r="G9" s="201">
        <f>'Tabela II'!G15</f>
        <v>0</v>
      </c>
      <c r="H9" s="201">
        <f>'Tabela II'!H15</f>
        <v>0</v>
      </c>
      <c r="I9" s="201">
        <f>'Tabela II'!I15</f>
        <v>0</v>
      </c>
      <c r="J9" s="201">
        <f>'Tabela II'!J15</f>
        <v>262</v>
      </c>
      <c r="K9" s="201">
        <f>'Tabela II'!K15</f>
        <v>0</v>
      </c>
      <c r="L9" s="201">
        <f>'Tabela II'!L15</f>
        <v>0</v>
      </c>
      <c r="M9" s="201">
        <f>'Tabela II'!M15</f>
        <v>0</v>
      </c>
      <c r="N9" s="201">
        <f>'Tabela II'!N15</f>
        <v>0</v>
      </c>
      <c r="O9" s="201" t="str">
        <f>'Tabela II'!O15</f>
        <v/>
      </c>
      <c r="P9" s="201" t="str">
        <f>'Tabela II'!P15</f>
        <v/>
      </c>
      <c r="Q9" s="201">
        <f>'Tabela II'!Q15</f>
        <v>0</v>
      </c>
      <c r="R9" s="201">
        <f>'Tabela II'!R15</f>
        <v>0</v>
      </c>
      <c r="S9" s="201">
        <f>'Tabela II'!S15</f>
        <v>0</v>
      </c>
      <c r="T9" s="201">
        <f>'Tabela II'!T15</f>
        <v>0</v>
      </c>
      <c r="U9" s="201" t="str">
        <f>'Tabela II'!U15</f>
        <v/>
      </c>
      <c r="V9" s="201" t="str">
        <f>'Tabela II'!V15</f>
        <v/>
      </c>
    </row>
    <row r="10" spans="1:26" s="202" customFormat="1" x14ac:dyDescent="0.2">
      <c r="A10" s="403">
        <f>'Tabela I'!$K$1</f>
        <v>2024</v>
      </c>
      <c r="B10" s="403">
        <f>'Tabela I'!$K$2</f>
        <v>0</v>
      </c>
      <c r="C10" s="201">
        <f>'Tabela II'!B16</f>
        <v>0</v>
      </c>
      <c r="D10" s="201">
        <f>'Tabela II'!C16</f>
        <v>0</v>
      </c>
      <c r="E10" s="201">
        <f>'Tabela II'!D16</f>
        <v>0</v>
      </c>
      <c r="F10" s="201">
        <f>'Tabela II'!E16</f>
        <v>0</v>
      </c>
      <c r="G10" s="201">
        <f>'Tabela II'!G16</f>
        <v>0</v>
      </c>
      <c r="H10" s="201">
        <f>'Tabela II'!H16</f>
        <v>0</v>
      </c>
      <c r="I10" s="201">
        <f>'Tabela II'!I16</f>
        <v>0</v>
      </c>
      <c r="J10" s="201">
        <f>'Tabela II'!J16</f>
        <v>262</v>
      </c>
      <c r="K10" s="201">
        <f>'Tabela II'!K16</f>
        <v>0</v>
      </c>
      <c r="L10" s="201">
        <f>'Tabela II'!L16</f>
        <v>0</v>
      </c>
      <c r="M10" s="201">
        <f>'Tabela II'!M16</f>
        <v>0</v>
      </c>
      <c r="N10" s="201">
        <f>'Tabela II'!N16</f>
        <v>0</v>
      </c>
      <c r="O10" s="201" t="str">
        <f>'Tabela II'!O16</f>
        <v/>
      </c>
      <c r="P10" s="201" t="str">
        <f>'Tabela II'!P16</f>
        <v/>
      </c>
      <c r="Q10" s="201">
        <f>'Tabela II'!Q16</f>
        <v>0</v>
      </c>
      <c r="R10" s="201">
        <f>'Tabela II'!R16</f>
        <v>0</v>
      </c>
      <c r="S10" s="201">
        <f>'Tabela II'!S16</f>
        <v>0</v>
      </c>
      <c r="T10" s="201">
        <f>'Tabela II'!T16</f>
        <v>0</v>
      </c>
      <c r="U10" s="201" t="str">
        <f>'Tabela II'!U16</f>
        <v/>
      </c>
      <c r="V10" s="201" t="str">
        <f>'Tabela II'!V16</f>
        <v/>
      </c>
    </row>
    <row r="11" spans="1:26" s="202" customFormat="1" x14ac:dyDescent="0.2">
      <c r="A11" s="403">
        <f>'Tabela I'!$K$1</f>
        <v>2024</v>
      </c>
      <c r="B11" s="403">
        <f>'Tabela I'!$K$2</f>
        <v>0</v>
      </c>
      <c r="C11" s="201">
        <f>'Tabela II'!B17</f>
        <v>0</v>
      </c>
      <c r="D11" s="201">
        <f>'Tabela II'!C17</f>
        <v>0</v>
      </c>
      <c r="E11" s="201">
        <f>'Tabela II'!D17</f>
        <v>0</v>
      </c>
      <c r="F11" s="201">
        <f>'Tabela II'!E17</f>
        <v>0</v>
      </c>
      <c r="G11" s="201">
        <f>'Tabela II'!G17</f>
        <v>0</v>
      </c>
      <c r="H11" s="201">
        <f>'Tabela II'!H17</f>
        <v>0</v>
      </c>
      <c r="I11" s="201">
        <f>'Tabela II'!I17</f>
        <v>0</v>
      </c>
      <c r="J11" s="201">
        <f>'Tabela II'!J17</f>
        <v>262</v>
      </c>
      <c r="K11" s="201">
        <f>'Tabela II'!K17</f>
        <v>0</v>
      </c>
      <c r="L11" s="201">
        <f>'Tabela II'!L17</f>
        <v>0</v>
      </c>
      <c r="M11" s="201">
        <f>'Tabela II'!M17</f>
        <v>0</v>
      </c>
      <c r="N11" s="201">
        <f>'Tabela II'!N17</f>
        <v>0</v>
      </c>
      <c r="O11" s="201" t="str">
        <f>'Tabela II'!O17</f>
        <v/>
      </c>
      <c r="P11" s="201" t="str">
        <f>'Tabela II'!P17</f>
        <v/>
      </c>
      <c r="Q11" s="201">
        <f>'Tabela II'!Q17</f>
        <v>0</v>
      </c>
      <c r="R11" s="201">
        <f>'Tabela II'!R17</f>
        <v>0</v>
      </c>
      <c r="S11" s="201">
        <f>'Tabela II'!S17</f>
        <v>0</v>
      </c>
      <c r="T11" s="201">
        <f>'Tabela II'!T17</f>
        <v>0</v>
      </c>
      <c r="U11" s="201" t="str">
        <f>'Tabela II'!U17</f>
        <v/>
      </c>
      <c r="V11" s="201" t="str">
        <f>'Tabela II'!V17</f>
        <v/>
      </c>
    </row>
    <row r="12" spans="1:26" s="202" customFormat="1" x14ac:dyDescent="0.2">
      <c r="A12" s="403">
        <f>'Tabela I'!$K$1</f>
        <v>2024</v>
      </c>
      <c r="B12" s="403">
        <f>'Tabela I'!$K$2</f>
        <v>0</v>
      </c>
      <c r="C12" s="201">
        <f>'Tabela II'!B18</f>
        <v>0</v>
      </c>
      <c r="D12" s="201">
        <f>'Tabela II'!C18</f>
        <v>0</v>
      </c>
      <c r="E12" s="201">
        <f>'Tabela II'!D18</f>
        <v>0</v>
      </c>
      <c r="F12" s="201">
        <f>'Tabela II'!E18</f>
        <v>0</v>
      </c>
      <c r="G12" s="201">
        <f>'Tabela II'!G18</f>
        <v>0</v>
      </c>
      <c r="H12" s="201">
        <f>'Tabela II'!H18</f>
        <v>0</v>
      </c>
      <c r="I12" s="201">
        <f>'Tabela II'!I18</f>
        <v>0</v>
      </c>
      <c r="J12" s="201">
        <f>'Tabela II'!J18</f>
        <v>262</v>
      </c>
      <c r="K12" s="201">
        <f>'Tabela II'!K18</f>
        <v>0</v>
      </c>
      <c r="L12" s="201">
        <f>'Tabela II'!L18</f>
        <v>0</v>
      </c>
      <c r="M12" s="201">
        <f>'Tabela II'!M18</f>
        <v>0</v>
      </c>
      <c r="N12" s="201">
        <f>'Tabela II'!N18</f>
        <v>0</v>
      </c>
      <c r="O12" s="201" t="str">
        <f>'Tabela II'!O18</f>
        <v/>
      </c>
      <c r="P12" s="201" t="str">
        <f>'Tabela II'!P18</f>
        <v/>
      </c>
      <c r="Q12" s="201">
        <f>'Tabela II'!Q18</f>
        <v>0</v>
      </c>
      <c r="R12" s="201">
        <f>'Tabela II'!R18</f>
        <v>0</v>
      </c>
      <c r="S12" s="201">
        <f>'Tabela II'!S18</f>
        <v>0</v>
      </c>
      <c r="T12" s="201">
        <f>'Tabela II'!T18</f>
        <v>0</v>
      </c>
      <c r="U12" s="201" t="str">
        <f>'Tabela II'!U18</f>
        <v/>
      </c>
      <c r="V12" s="201" t="str">
        <f>'Tabela II'!V18</f>
        <v/>
      </c>
    </row>
    <row r="13" spans="1:26" s="202" customFormat="1" x14ac:dyDescent="0.2">
      <c r="A13" s="403">
        <f>'Tabela I'!$K$1</f>
        <v>2024</v>
      </c>
      <c r="B13" s="403">
        <f>'Tabela I'!$K$2</f>
        <v>0</v>
      </c>
      <c r="C13" s="201">
        <f>'Tabela II'!B19</f>
        <v>0</v>
      </c>
      <c r="D13" s="201">
        <f>'Tabela II'!C19</f>
        <v>0</v>
      </c>
      <c r="E13" s="201">
        <f>'Tabela II'!D19</f>
        <v>0</v>
      </c>
      <c r="F13" s="201">
        <f>'Tabela II'!E19</f>
        <v>0</v>
      </c>
      <c r="G13" s="201">
        <f>'Tabela II'!G19</f>
        <v>0</v>
      </c>
      <c r="H13" s="201">
        <f>'Tabela II'!H19</f>
        <v>0</v>
      </c>
      <c r="I13" s="201">
        <f>'Tabela II'!I19</f>
        <v>0</v>
      </c>
      <c r="J13" s="201">
        <f>'Tabela II'!J19</f>
        <v>262</v>
      </c>
      <c r="K13" s="201">
        <f>'Tabela II'!K19</f>
        <v>0</v>
      </c>
      <c r="L13" s="201">
        <f>'Tabela II'!L19</f>
        <v>0</v>
      </c>
      <c r="M13" s="201">
        <f>'Tabela II'!M19</f>
        <v>0</v>
      </c>
      <c r="N13" s="201">
        <f>'Tabela II'!N19</f>
        <v>0</v>
      </c>
      <c r="O13" s="201" t="str">
        <f>'Tabela II'!O19</f>
        <v/>
      </c>
      <c r="P13" s="201" t="str">
        <f>'Tabela II'!P19</f>
        <v/>
      </c>
      <c r="Q13" s="201">
        <f>'Tabela II'!Q19</f>
        <v>0</v>
      </c>
      <c r="R13" s="201">
        <f>'Tabela II'!R19</f>
        <v>0</v>
      </c>
      <c r="S13" s="201">
        <f>'Tabela II'!S19</f>
        <v>0</v>
      </c>
      <c r="T13" s="201">
        <f>'Tabela II'!T19</f>
        <v>0</v>
      </c>
      <c r="U13" s="201" t="str">
        <f>'Tabela II'!U19</f>
        <v/>
      </c>
      <c r="V13" s="201" t="str">
        <f>'Tabela II'!V19</f>
        <v/>
      </c>
    </row>
    <row r="14" spans="1:26" s="202" customFormat="1" x14ac:dyDescent="0.2">
      <c r="A14" s="403">
        <f>'Tabela I'!$K$1</f>
        <v>2024</v>
      </c>
      <c r="B14" s="403">
        <f>'Tabela I'!$K$2</f>
        <v>0</v>
      </c>
      <c r="C14" s="201">
        <f>'Tabela II'!B20</f>
        <v>0</v>
      </c>
      <c r="D14" s="201">
        <f>'Tabela II'!C20</f>
        <v>0</v>
      </c>
      <c r="E14" s="201">
        <f>'Tabela II'!D20</f>
        <v>0</v>
      </c>
      <c r="F14" s="201">
        <f>'Tabela II'!E20</f>
        <v>0</v>
      </c>
      <c r="G14" s="201">
        <f>'Tabela II'!G20</f>
        <v>0</v>
      </c>
      <c r="H14" s="201">
        <f>'Tabela II'!H20</f>
        <v>0</v>
      </c>
      <c r="I14" s="201">
        <f>'Tabela II'!I20</f>
        <v>0</v>
      </c>
      <c r="J14" s="201">
        <f>'Tabela II'!J20</f>
        <v>262</v>
      </c>
      <c r="K14" s="201">
        <f>'Tabela II'!K20</f>
        <v>0</v>
      </c>
      <c r="L14" s="201">
        <f>'Tabela II'!L20</f>
        <v>0</v>
      </c>
      <c r="M14" s="201">
        <f>'Tabela II'!M20</f>
        <v>0</v>
      </c>
      <c r="N14" s="201">
        <f>'Tabela II'!N20</f>
        <v>0</v>
      </c>
      <c r="O14" s="201" t="str">
        <f>'Tabela II'!O20</f>
        <v/>
      </c>
      <c r="P14" s="201" t="str">
        <f>'Tabela II'!P20</f>
        <v/>
      </c>
      <c r="Q14" s="201">
        <f>'Tabela II'!Q20</f>
        <v>0</v>
      </c>
      <c r="R14" s="201">
        <f>'Tabela II'!R20</f>
        <v>0</v>
      </c>
      <c r="S14" s="201">
        <f>'Tabela II'!S20</f>
        <v>0</v>
      </c>
      <c r="T14" s="201">
        <f>'Tabela II'!T20</f>
        <v>0</v>
      </c>
      <c r="U14" s="201" t="str">
        <f>'Tabela II'!U20</f>
        <v/>
      </c>
      <c r="V14" s="201" t="str">
        <f>'Tabela II'!V20</f>
        <v/>
      </c>
    </row>
    <row r="15" spans="1:26" s="202" customFormat="1" x14ac:dyDescent="0.2">
      <c r="A15" s="403">
        <f>'Tabela I'!$K$1</f>
        <v>2024</v>
      </c>
      <c r="B15" s="403">
        <f>'Tabela I'!$K$2</f>
        <v>0</v>
      </c>
      <c r="C15" s="201">
        <f>'Tabela II'!B21</f>
        <v>0</v>
      </c>
      <c r="D15" s="201">
        <f>'Tabela II'!C21</f>
        <v>0</v>
      </c>
      <c r="E15" s="201">
        <f>'Tabela II'!D21</f>
        <v>0</v>
      </c>
      <c r="F15" s="201">
        <f>'Tabela II'!E21</f>
        <v>0</v>
      </c>
      <c r="G15" s="201">
        <f>'Tabela II'!G21</f>
        <v>0</v>
      </c>
      <c r="H15" s="201">
        <f>'Tabela II'!H21</f>
        <v>0</v>
      </c>
      <c r="I15" s="201">
        <f>'Tabela II'!I21</f>
        <v>0</v>
      </c>
      <c r="J15" s="201">
        <f>'Tabela II'!J21</f>
        <v>262</v>
      </c>
      <c r="K15" s="201">
        <f>'Tabela II'!K21</f>
        <v>0</v>
      </c>
      <c r="L15" s="201">
        <f>'Tabela II'!L21</f>
        <v>0</v>
      </c>
      <c r="M15" s="201">
        <f>'Tabela II'!M21</f>
        <v>0</v>
      </c>
      <c r="N15" s="201">
        <f>'Tabela II'!N21</f>
        <v>0</v>
      </c>
      <c r="O15" s="201" t="str">
        <f>'Tabela II'!O21</f>
        <v/>
      </c>
      <c r="P15" s="201" t="str">
        <f>'Tabela II'!P21</f>
        <v/>
      </c>
      <c r="Q15" s="201">
        <f>'Tabela II'!Q21</f>
        <v>0</v>
      </c>
      <c r="R15" s="201">
        <f>'Tabela II'!R21</f>
        <v>0</v>
      </c>
      <c r="S15" s="201">
        <f>'Tabela II'!S21</f>
        <v>0</v>
      </c>
      <c r="T15" s="201">
        <f>'Tabela II'!T21</f>
        <v>0</v>
      </c>
      <c r="U15" s="201" t="str">
        <f>'Tabela II'!U21</f>
        <v/>
      </c>
      <c r="V15" s="201" t="str">
        <f>'Tabela II'!V21</f>
        <v/>
      </c>
    </row>
    <row r="16" spans="1:26" s="202" customFormat="1" x14ac:dyDescent="0.2">
      <c r="A16" s="403">
        <f>'Tabela I'!$K$1</f>
        <v>2024</v>
      </c>
      <c r="B16" s="403">
        <f>'Tabela I'!$K$2</f>
        <v>0</v>
      </c>
      <c r="C16" s="201">
        <f>'Tabela II'!B22</f>
        <v>0</v>
      </c>
      <c r="D16" s="201">
        <f>'Tabela II'!C22</f>
        <v>0</v>
      </c>
      <c r="E16" s="201">
        <f>'Tabela II'!D22</f>
        <v>0</v>
      </c>
      <c r="F16" s="201">
        <f>'Tabela II'!E22</f>
        <v>0</v>
      </c>
      <c r="G16" s="201">
        <f>'Tabela II'!G22</f>
        <v>0</v>
      </c>
      <c r="H16" s="201">
        <f>'Tabela II'!H22</f>
        <v>0</v>
      </c>
      <c r="I16" s="201">
        <f>'Tabela II'!I22</f>
        <v>0</v>
      </c>
      <c r="J16" s="201">
        <f>'Tabela II'!J22</f>
        <v>262</v>
      </c>
      <c r="K16" s="201">
        <f>'Tabela II'!K22</f>
        <v>0</v>
      </c>
      <c r="L16" s="201">
        <f>'Tabela II'!L22</f>
        <v>0</v>
      </c>
      <c r="M16" s="201">
        <f>'Tabela II'!M22</f>
        <v>0</v>
      </c>
      <c r="N16" s="201">
        <f>'Tabela II'!N22</f>
        <v>0</v>
      </c>
      <c r="O16" s="201" t="str">
        <f>'Tabela II'!O22</f>
        <v/>
      </c>
      <c r="P16" s="201" t="str">
        <f>'Tabela II'!P22</f>
        <v/>
      </c>
      <c r="Q16" s="201">
        <f>'Tabela II'!Q22</f>
        <v>0</v>
      </c>
      <c r="R16" s="201">
        <f>'Tabela II'!R22</f>
        <v>0</v>
      </c>
      <c r="S16" s="201">
        <f>'Tabela II'!S22</f>
        <v>0</v>
      </c>
      <c r="T16" s="201">
        <f>'Tabela II'!T22</f>
        <v>0</v>
      </c>
      <c r="U16" s="201" t="str">
        <f>'Tabela II'!U22</f>
        <v/>
      </c>
      <c r="V16" s="201" t="str">
        <f>'Tabela II'!V22</f>
        <v/>
      </c>
    </row>
    <row r="17" spans="1:22" s="202" customFormat="1" x14ac:dyDescent="0.2">
      <c r="A17" s="403">
        <f>'Tabela I'!$K$1</f>
        <v>2024</v>
      </c>
      <c r="B17" s="403">
        <f>'Tabela I'!$K$2</f>
        <v>0</v>
      </c>
      <c r="C17" s="201">
        <f>'Tabela II'!B23</f>
        <v>0</v>
      </c>
      <c r="D17" s="201">
        <f>'Tabela II'!C23</f>
        <v>0</v>
      </c>
      <c r="E17" s="201">
        <f>'Tabela II'!D23</f>
        <v>0</v>
      </c>
      <c r="F17" s="201">
        <f>'Tabela II'!E23</f>
        <v>0</v>
      </c>
      <c r="G17" s="201">
        <f>'Tabela II'!G23</f>
        <v>0</v>
      </c>
      <c r="H17" s="201">
        <f>'Tabela II'!H23</f>
        <v>0</v>
      </c>
      <c r="I17" s="201">
        <f>'Tabela II'!I23</f>
        <v>0</v>
      </c>
      <c r="J17" s="201">
        <f>'Tabela II'!J23</f>
        <v>262</v>
      </c>
      <c r="K17" s="201">
        <f>'Tabela II'!K23</f>
        <v>0</v>
      </c>
      <c r="L17" s="201">
        <f>'Tabela II'!L23</f>
        <v>0</v>
      </c>
      <c r="M17" s="201">
        <f>'Tabela II'!M23</f>
        <v>0</v>
      </c>
      <c r="N17" s="201">
        <f>'Tabela II'!N23</f>
        <v>0</v>
      </c>
      <c r="O17" s="201" t="str">
        <f>'Tabela II'!O23</f>
        <v/>
      </c>
      <c r="P17" s="201" t="str">
        <f>'Tabela II'!P23</f>
        <v/>
      </c>
      <c r="Q17" s="201">
        <f>'Tabela II'!Q23</f>
        <v>0</v>
      </c>
      <c r="R17" s="201">
        <f>'Tabela II'!R23</f>
        <v>0</v>
      </c>
      <c r="S17" s="201">
        <f>'Tabela II'!S23</f>
        <v>0</v>
      </c>
      <c r="T17" s="201">
        <f>'Tabela II'!T23</f>
        <v>0</v>
      </c>
      <c r="U17" s="201" t="str">
        <f>'Tabela II'!U23</f>
        <v/>
      </c>
      <c r="V17" s="201" t="str">
        <f>'Tabela II'!V23</f>
        <v/>
      </c>
    </row>
    <row r="18" spans="1:22" s="202" customFormat="1" x14ac:dyDescent="0.2">
      <c r="A18" s="403">
        <f>'Tabela I'!$K$1</f>
        <v>2024</v>
      </c>
      <c r="B18" s="403">
        <f>'Tabela I'!$K$2</f>
        <v>0</v>
      </c>
      <c r="C18" s="201">
        <f>'Tabela II'!B24</f>
        <v>0</v>
      </c>
      <c r="D18" s="201">
        <f>'Tabela II'!C24</f>
        <v>0</v>
      </c>
      <c r="E18" s="201">
        <f>'Tabela II'!D24</f>
        <v>0</v>
      </c>
      <c r="F18" s="201">
        <f>'Tabela II'!E24</f>
        <v>0</v>
      </c>
      <c r="G18" s="201">
        <f>'Tabela II'!G24</f>
        <v>0</v>
      </c>
      <c r="H18" s="201">
        <f>'Tabela II'!H24</f>
        <v>0</v>
      </c>
      <c r="I18" s="201">
        <f>'Tabela II'!I24</f>
        <v>0</v>
      </c>
      <c r="J18" s="201">
        <f>'Tabela II'!J24</f>
        <v>262</v>
      </c>
      <c r="K18" s="201">
        <f>'Tabela II'!K24</f>
        <v>0</v>
      </c>
      <c r="L18" s="201">
        <f>'Tabela II'!L24</f>
        <v>0</v>
      </c>
      <c r="M18" s="201">
        <f>'Tabela II'!M24</f>
        <v>0</v>
      </c>
      <c r="N18" s="201">
        <f>'Tabela II'!N24</f>
        <v>0</v>
      </c>
      <c r="O18" s="201" t="str">
        <f>'Tabela II'!O24</f>
        <v/>
      </c>
      <c r="P18" s="201" t="str">
        <f>'Tabela II'!P24</f>
        <v/>
      </c>
      <c r="Q18" s="201">
        <f>'Tabela II'!Q24</f>
        <v>0</v>
      </c>
      <c r="R18" s="201">
        <f>'Tabela II'!R24</f>
        <v>0</v>
      </c>
      <c r="S18" s="201">
        <f>'Tabela II'!S24</f>
        <v>0</v>
      </c>
      <c r="T18" s="201">
        <f>'Tabela II'!T24</f>
        <v>0</v>
      </c>
      <c r="U18" s="201" t="str">
        <f>'Tabela II'!U24</f>
        <v/>
      </c>
      <c r="V18" s="201" t="str">
        <f>'Tabela II'!V24</f>
        <v/>
      </c>
    </row>
    <row r="19" spans="1:22" s="202" customFormat="1" x14ac:dyDescent="0.2">
      <c r="A19" s="403">
        <f>'Tabela I'!$K$1</f>
        <v>2024</v>
      </c>
      <c r="B19" s="403">
        <f>'Tabela I'!$K$2</f>
        <v>0</v>
      </c>
      <c r="C19" s="201">
        <f>'Tabela II'!B25</f>
        <v>0</v>
      </c>
      <c r="D19" s="201">
        <f>'Tabela II'!C25</f>
        <v>0</v>
      </c>
      <c r="E19" s="201">
        <f>'Tabela II'!D25</f>
        <v>0</v>
      </c>
      <c r="F19" s="201">
        <f>'Tabela II'!E25</f>
        <v>0</v>
      </c>
      <c r="G19" s="201">
        <f>'Tabela II'!G25</f>
        <v>0</v>
      </c>
      <c r="H19" s="201">
        <f>'Tabela II'!H25</f>
        <v>0</v>
      </c>
      <c r="I19" s="201">
        <f>'Tabela II'!I25</f>
        <v>0</v>
      </c>
      <c r="J19" s="201">
        <f>'Tabela II'!J25</f>
        <v>262</v>
      </c>
      <c r="K19" s="201">
        <f>'Tabela II'!K25</f>
        <v>0</v>
      </c>
      <c r="L19" s="201">
        <f>'Tabela II'!L25</f>
        <v>0</v>
      </c>
      <c r="M19" s="201">
        <f>'Tabela II'!M25</f>
        <v>0</v>
      </c>
      <c r="N19" s="201">
        <f>'Tabela II'!N25</f>
        <v>0</v>
      </c>
      <c r="O19" s="201" t="str">
        <f>'Tabela II'!O25</f>
        <v/>
      </c>
      <c r="P19" s="201" t="str">
        <f>'Tabela II'!P25</f>
        <v/>
      </c>
      <c r="Q19" s="201">
        <f>'Tabela II'!Q25</f>
        <v>0</v>
      </c>
      <c r="R19" s="201">
        <f>'Tabela II'!R25</f>
        <v>0</v>
      </c>
      <c r="S19" s="201">
        <f>'Tabela II'!S25</f>
        <v>0</v>
      </c>
      <c r="T19" s="201">
        <f>'Tabela II'!T25</f>
        <v>0</v>
      </c>
      <c r="U19" s="201" t="str">
        <f>'Tabela II'!U25</f>
        <v/>
      </c>
      <c r="V19" s="201" t="str">
        <f>'Tabela II'!V25</f>
        <v/>
      </c>
    </row>
    <row r="20" spans="1:22" s="202" customFormat="1" x14ac:dyDescent="0.2">
      <c r="A20" s="403">
        <f>'Tabela I'!$K$1</f>
        <v>2024</v>
      </c>
      <c r="B20" s="403">
        <f>'Tabela I'!$K$2</f>
        <v>0</v>
      </c>
      <c r="C20" s="201">
        <f>'Tabela II'!B26</f>
        <v>0</v>
      </c>
      <c r="D20" s="201">
        <f>'Tabela II'!C26</f>
        <v>0</v>
      </c>
      <c r="E20" s="201">
        <f>'Tabela II'!D26</f>
        <v>0</v>
      </c>
      <c r="F20" s="201">
        <f>'Tabela II'!E26</f>
        <v>0</v>
      </c>
      <c r="G20" s="201">
        <f>'Tabela II'!G26</f>
        <v>0</v>
      </c>
      <c r="H20" s="201">
        <f>'Tabela II'!H26</f>
        <v>0</v>
      </c>
      <c r="I20" s="201">
        <f>'Tabela II'!I26</f>
        <v>0</v>
      </c>
      <c r="J20" s="201">
        <f>'Tabela II'!J26</f>
        <v>262</v>
      </c>
      <c r="K20" s="201">
        <f>'Tabela II'!K26</f>
        <v>0</v>
      </c>
      <c r="L20" s="201">
        <f>'Tabela II'!L26</f>
        <v>0</v>
      </c>
      <c r="M20" s="201">
        <f>'Tabela II'!M26</f>
        <v>0</v>
      </c>
      <c r="N20" s="201">
        <f>'Tabela II'!N26</f>
        <v>0</v>
      </c>
      <c r="O20" s="201" t="str">
        <f>'Tabela II'!O26</f>
        <v/>
      </c>
      <c r="P20" s="201" t="str">
        <f>'Tabela II'!P26</f>
        <v/>
      </c>
      <c r="Q20" s="201">
        <f>'Tabela II'!Q26</f>
        <v>0</v>
      </c>
      <c r="R20" s="201">
        <f>'Tabela II'!R26</f>
        <v>0</v>
      </c>
      <c r="S20" s="201">
        <f>'Tabela II'!S26</f>
        <v>0</v>
      </c>
      <c r="T20" s="201">
        <f>'Tabela II'!T26</f>
        <v>0</v>
      </c>
      <c r="U20" s="201" t="str">
        <f>'Tabela II'!U26</f>
        <v/>
      </c>
      <c r="V20" s="201" t="str">
        <f>'Tabela II'!V26</f>
        <v/>
      </c>
    </row>
    <row r="21" spans="1:22" s="202" customFormat="1" x14ac:dyDescent="0.2">
      <c r="A21" s="403">
        <f>'Tabela I'!$K$1</f>
        <v>2024</v>
      </c>
      <c r="B21" s="403">
        <f>'Tabela I'!$K$2</f>
        <v>0</v>
      </c>
      <c r="C21" s="201">
        <f>'Tabela II'!B27</f>
        <v>0</v>
      </c>
      <c r="D21" s="201">
        <f>'Tabela II'!C27</f>
        <v>0</v>
      </c>
      <c r="E21" s="201">
        <f>'Tabela II'!D27</f>
        <v>0</v>
      </c>
      <c r="F21" s="201">
        <f>'Tabela II'!E27</f>
        <v>0</v>
      </c>
      <c r="G21" s="201">
        <f>'Tabela II'!G27</f>
        <v>0</v>
      </c>
      <c r="H21" s="201">
        <f>'Tabela II'!H27</f>
        <v>0</v>
      </c>
      <c r="I21" s="201">
        <f>'Tabela II'!I27</f>
        <v>0</v>
      </c>
      <c r="J21" s="201">
        <f>'Tabela II'!J27</f>
        <v>262</v>
      </c>
      <c r="K21" s="201">
        <f>'Tabela II'!K27</f>
        <v>0</v>
      </c>
      <c r="L21" s="201">
        <f>'Tabela II'!L27</f>
        <v>0</v>
      </c>
      <c r="M21" s="201">
        <f>'Tabela II'!M27</f>
        <v>0</v>
      </c>
      <c r="N21" s="201">
        <f>'Tabela II'!N27</f>
        <v>0</v>
      </c>
      <c r="O21" s="201" t="str">
        <f>'Tabela II'!O27</f>
        <v/>
      </c>
      <c r="P21" s="201" t="str">
        <f>'Tabela II'!P27</f>
        <v/>
      </c>
      <c r="Q21" s="201">
        <f>'Tabela II'!Q27</f>
        <v>0</v>
      </c>
      <c r="R21" s="201">
        <f>'Tabela II'!R27</f>
        <v>0</v>
      </c>
      <c r="S21" s="201">
        <f>'Tabela II'!S27</f>
        <v>0</v>
      </c>
      <c r="T21" s="201">
        <f>'Tabela II'!T27</f>
        <v>0</v>
      </c>
      <c r="U21" s="201" t="str">
        <f>'Tabela II'!U27</f>
        <v/>
      </c>
      <c r="V21" s="201" t="str">
        <f>'Tabela II'!V27</f>
        <v/>
      </c>
    </row>
    <row r="22" spans="1:22" s="202" customFormat="1" x14ac:dyDescent="0.2">
      <c r="A22" s="403">
        <f>'Tabela I'!$K$1</f>
        <v>2024</v>
      </c>
      <c r="B22" s="403">
        <f>'Tabela I'!$K$2</f>
        <v>0</v>
      </c>
      <c r="C22" s="201">
        <f>'Tabela II'!B28</f>
        <v>0</v>
      </c>
      <c r="D22" s="201">
        <f>'Tabela II'!C28</f>
        <v>0</v>
      </c>
      <c r="E22" s="201">
        <f>'Tabela II'!D28</f>
        <v>0</v>
      </c>
      <c r="F22" s="201">
        <f>'Tabela II'!E28</f>
        <v>0</v>
      </c>
      <c r="G22" s="201">
        <f>'Tabela II'!G28</f>
        <v>0</v>
      </c>
      <c r="H22" s="201">
        <f>'Tabela II'!H28</f>
        <v>0</v>
      </c>
      <c r="I22" s="201">
        <f>'Tabela II'!I28</f>
        <v>0</v>
      </c>
      <c r="J22" s="201">
        <f>'Tabela II'!J28</f>
        <v>262</v>
      </c>
      <c r="K22" s="201">
        <f>'Tabela II'!K28</f>
        <v>0</v>
      </c>
      <c r="L22" s="201">
        <f>'Tabela II'!L28</f>
        <v>0</v>
      </c>
      <c r="M22" s="201">
        <f>'Tabela II'!M28</f>
        <v>0</v>
      </c>
      <c r="N22" s="201">
        <f>'Tabela II'!N28</f>
        <v>0</v>
      </c>
      <c r="O22" s="201" t="str">
        <f>'Tabela II'!O28</f>
        <v/>
      </c>
      <c r="P22" s="201" t="str">
        <f>'Tabela II'!P28</f>
        <v/>
      </c>
      <c r="Q22" s="201">
        <f>'Tabela II'!Q28</f>
        <v>0</v>
      </c>
      <c r="R22" s="201">
        <f>'Tabela II'!R28</f>
        <v>0</v>
      </c>
      <c r="S22" s="201">
        <f>'Tabela II'!S28</f>
        <v>0</v>
      </c>
      <c r="T22" s="201">
        <f>'Tabela II'!T28</f>
        <v>0</v>
      </c>
      <c r="U22" s="201" t="str">
        <f>'Tabela II'!U28</f>
        <v/>
      </c>
      <c r="V22" s="201" t="str">
        <f>'Tabela II'!V28</f>
        <v/>
      </c>
    </row>
    <row r="23" spans="1:22" s="202" customFormat="1" x14ac:dyDescent="0.2">
      <c r="A23" s="403">
        <f>'Tabela I'!$K$1</f>
        <v>2024</v>
      </c>
      <c r="B23" s="403">
        <f>'Tabela I'!$K$2</f>
        <v>0</v>
      </c>
      <c r="C23" s="201">
        <f>'Tabela II'!B29</f>
        <v>0</v>
      </c>
      <c r="D23" s="201">
        <f>'Tabela II'!C29</f>
        <v>0</v>
      </c>
      <c r="E23" s="201">
        <f>'Tabela II'!D29</f>
        <v>0</v>
      </c>
      <c r="F23" s="201">
        <f>'Tabela II'!E29</f>
        <v>0</v>
      </c>
      <c r="G23" s="201">
        <f>'Tabela II'!G29</f>
        <v>0</v>
      </c>
      <c r="H23" s="201">
        <f>'Tabela II'!H29</f>
        <v>0</v>
      </c>
      <c r="I23" s="201">
        <f>'Tabela II'!I29</f>
        <v>0</v>
      </c>
      <c r="J23" s="201">
        <f>'Tabela II'!J29</f>
        <v>262</v>
      </c>
      <c r="K23" s="201">
        <f>'Tabela II'!K29</f>
        <v>0</v>
      </c>
      <c r="L23" s="201">
        <f>'Tabela II'!L29</f>
        <v>0</v>
      </c>
      <c r="M23" s="201">
        <f>'Tabela II'!M29</f>
        <v>0</v>
      </c>
      <c r="N23" s="201">
        <f>'Tabela II'!N29</f>
        <v>0</v>
      </c>
      <c r="O23" s="201" t="str">
        <f>'Tabela II'!O29</f>
        <v/>
      </c>
      <c r="P23" s="201" t="str">
        <f>'Tabela II'!P29</f>
        <v/>
      </c>
      <c r="Q23" s="201">
        <f>'Tabela II'!Q29</f>
        <v>0</v>
      </c>
      <c r="R23" s="201">
        <f>'Tabela II'!R29</f>
        <v>0</v>
      </c>
      <c r="S23" s="201">
        <f>'Tabela II'!S29</f>
        <v>0</v>
      </c>
      <c r="T23" s="201">
        <f>'Tabela II'!T29</f>
        <v>0</v>
      </c>
      <c r="U23" s="201" t="str">
        <f>'Tabela II'!U29</f>
        <v/>
      </c>
      <c r="V23" s="201" t="str">
        <f>'Tabela II'!V29</f>
        <v/>
      </c>
    </row>
    <row r="24" spans="1:22" s="202" customFormat="1" x14ac:dyDescent="0.2">
      <c r="A24" s="403">
        <f>'Tabela I'!$K$1</f>
        <v>2024</v>
      </c>
      <c r="B24" s="403">
        <f>'Tabela I'!$K$2</f>
        <v>0</v>
      </c>
      <c r="C24" s="201">
        <f>'Tabela II'!B30</f>
        <v>0</v>
      </c>
      <c r="D24" s="201">
        <f>'Tabela II'!C30</f>
        <v>0</v>
      </c>
      <c r="E24" s="201">
        <f>'Tabela II'!D30</f>
        <v>0</v>
      </c>
      <c r="F24" s="201">
        <f>'Tabela II'!E30</f>
        <v>0</v>
      </c>
      <c r="G24" s="201">
        <f>'Tabela II'!G30</f>
        <v>0</v>
      </c>
      <c r="H24" s="201">
        <f>'Tabela II'!H30</f>
        <v>0</v>
      </c>
      <c r="I24" s="201">
        <f>'Tabela II'!I30</f>
        <v>0</v>
      </c>
      <c r="J24" s="201">
        <f>'Tabela II'!J30</f>
        <v>262</v>
      </c>
      <c r="K24" s="201">
        <f>'Tabela II'!K30</f>
        <v>0</v>
      </c>
      <c r="L24" s="201">
        <f>'Tabela II'!L30</f>
        <v>0</v>
      </c>
      <c r="M24" s="201">
        <f>'Tabela II'!M30</f>
        <v>0</v>
      </c>
      <c r="N24" s="201">
        <f>'Tabela II'!N30</f>
        <v>0</v>
      </c>
      <c r="O24" s="201" t="str">
        <f>'Tabela II'!O30</f>
        <v/>
      </c>
      <c r="P24" s="201" t="str">
        <f>'Tabela II'!P30</f>
        <v/>
      </c>
      <c r="Q24" s="201">
        <f>'Tabela II'!Q30</f>
        <v>0</v>
      </c>
      <c r="R24" s="201">
        <f>'Tabela II'!R30</f>
        <v>0</v>
      </c>
      <c r="S24" s="201">
        <f>'Tabela II'!S30</f>
        <v>0</v>
      </c>
      <c r="T24" s="201">
        <f>'Tabela II'!T30</f>
        <v>0</v>
      </c>
      <c r="U24" s="201" t="str">
        <f>'Tabela II'!U30</f>
        <v/>
      </c>
      <c r="V24" s="201" t="str">
        <f>'Tabela II'!V30</f>
        <v/>
      </c>
    </row>
    <row r="25" spans="1:22" s="202" customFormat="1" x14ac:dyDescent="0.2">
      <c r="A25" s="403">
        <f>'Tabela I'!$K$1</f>
        <v>2024</v>
      </c>
      <c r="B25" s="403">
        <f>'Tabela I'!$K$2</f>
        <v>0</v>
      </c>
      <c r="C25" s="201">
        <f>'Tabela II'!B31</f>
        <v>0</v>
      </c>
      <c r="D25" s="201">
        <f>'Tabela II'!C31</f>
        <v>0</v>
      </c>
      <c r="E25" s="201">
        <f>'Tabela II'!D31</f>
        <v>0</v>
      </c>
      <c r="F25" s="201">
        <f>'Tabela II'!E31</f>
        <v>0</v>
      </c>
      <c r="G25" s="201">
        <f>'Tabela II'!G31</f>
        <v>0</v>
      </c>
      <c r="H25" s="201">
        <f>'Tabela II'!H31</f>
        <v>0</v>
      </c>
      <c r="I25" s="201">
        <f>'Tabela II'!I31</f>
        <v>0</v>
      </c>
      <c r="J25" s="201">
        <f>'Tabela II'!J31</f>
        <v>262</v>
      </c>
      <c r="K25" s="201">
        <f>'Tabela II'!K31</f>
        <v>0</v>
      </c>
      <c r="L25" s="201">
        <f>'Tabela II'!L31</f>
        <v>0</v>
      </c>
      <c r="M25" s="201">
        <f>'Tabela II'!M31</f>
        <v>0</v>
      </c>
      <c r="N25" s="201">
        <f>'Tabela II'!N31</f>
        <v>0</v>
      </c>
      <c r="O25" s="201" t="str">
        <f>'Tabela II'!O31</f>
        <v/>
      </c>
      <c r="P25" s="201" t="str">
        <f>'Tabela II'!P31</f>
        <v/>
      </c>
      <c r="Q25" s="201">
        <f>'Tabela II'!Q31</f>
        <v>0</v>
      </c>
      <c r="R25" s="201">
        <f>'Tabela II'!R31</f>
        <v>0</v>
      </c>
      <c r="S25" s="201">
        <f>'Tabela II'!S31</f>
        <v>0</v>
      </c>
      <c r="T25" s="201">
        <f>'Tabela II'!T31</f>
        <v>0</v>
      </c>
      <c r="U25" s="201" t="str">
        <f>'Tabela II'!U31</f>
        <v/>
      </c>
      <c r="V25" s="201" t="str">
        <f>'Tabela II'!V31</f>
        <v/>
      </c>
    </row>
    <row r="26" spans="1:22" s="202" customFormat="1" x14ac:dyDescent="0.2">
      <c r="A26" s="403">
        <f>'Tabela I'!$K$1</f>
        <v>2024</v>
      </c>
      <c r="B26" s="403">
        <f>'Tabela I'!$K$2</f>
        <v>0</v>
      </c>
      <c r="C26" s="201">
        <f>'Tabela II'!B32</f>
        <v>0</v>
      </c>
      <c r="D26" s="201">
        <f>'Tabela II'!C32</f>
        <v>0</v>
      </c>
      <c r="E26" s="201">
        <f>'Tabela II'!D32</f>
        <v>0</v>
      </c>
      <c r="F26" s="201">
        <f>'Tabela II'!E32</f>
        <v>0</v>
      </c>
      <c r="G26" s="201">
        <f>'Tabela II'!G32</f>
        <v>0</v>
      </c>
      <c r="H26" s="201">
        <f>'Tabela II'!H32</f>
        <v>0</v>
      </c>
      <c r="I26" s="201">
        <f>'Tabela II'!I32</f>
        <v>0</v>
      </c>
      <c r="J26" s="201">
        <f>'Tabela II'!J32</f>
        <v>262</v>
      </c>
      <c r="K26" s="201">
        <f>'Tabela II'!K32</f>
        <v>0</v>
      </c>
      <c r="L26" s="201">
        <f>'Tabela II'!L32</f>
        <v>0</v>
      </c>
      <c r="M26" s="201">
        <f>'Tabela II'!M32</f>
        <v>0</v>
      </c>
      <c r="N26" s="201">
        <f>'Tabela II'!N32</f>
        <v>0</v>
      </c>
      <c r="O26" s="201" t="str">
        <f>'Tabela II'!O32</f>
        <v/>
      </c>
      <c r="P26" s="201" t="str">
        <f>'Tabela II'!P32</f>
        <v/>
      </c>
      <c r="Q26" s="201">
        <f>'Tabela II'!Q32</f>
        <v>0</v>
      </c>
      <c r="R26" s="201">
        <f>'Tabela II'!R32</f>
        <v>0</v>
      </c>
      <c r="S26" s="201">
        <f>'Tabela II'!S32</f>
        <v>0</v>
      </c>
      <c r="T26" s="201">
        <f>'Tabela II'!T32</f>
        <v>0</v>
      </c>
      <c r="U26" s="201" t="str">
        <f>'Tabela II'!U32</f>
        <v/>
      </c>
      <c r="V26" s="201" t="str">
        <f>'Tabela II'!V32</f>
        <v/>
      </c>
    </row>
    <row r="27" spans="1:22" s="202" customFormat="1" x14ac:dyDescent="0.2">
      <c r="A27" s="403">
        <f>'Tabela I'!$K$1</f>
        <v>2024</v>
      </c>
      <c r="B27" s="403">
        <f>'Tabela I'!$K$2</f>
        <v>0</v>
      </c>
      <c r="C27" s="201">
        <f>'Tabela II'!B33</f>
        <v>0</v>
      </c>
      <c r="D27" s="201">
        <f>'Tabela II'!C33</f>
        <v>0</v>
      </c>
      <c r="E27" s="201">
        <f>'Tabela II'!D33</f>
        <v>0</v>
      </c>
      <c r="F27" s="201">
        <f>'Tabela II'!E33</f>
        <v>0</v>
      </c>
      <c r="G27" s="201">
        <f>'Tabela II'!G33</f>
        <v>0</v>
      </c>
      <c r="H27" s="201">
        <f>'Tabela II'!H33</f>
        <v>0</v>
      </c>
      <c r="I27" s="201">
        <f>'Tabela II'!I33</f>
        <v>0</v>
      </c>
      <c r="J27" s="201">
        <f>'Tabela II'!J33</f>
        <v>262</v>
      </c>
      <c r="K27" s="201">
        <f>'Tabela II'!K33</f>
        <v>0</v>
      </c>
      <c r="L27" s="201">
        <f>'Tabela II'!L33</f>
        <v>0</v>
      </c>
      <c r="M27" s="201">
        <f>'Tabela II'!M33</f>
        <v>0</v>
      </c>
      <c r="N27" s="201">
        <f>'Tabela II'!N33</f>
        <v>0</v>
      </c>
      <c r="O27" s="201" t="str">
        <f>'Tabela II'!O33</f>
        <v/>
      </c>
      <c r="P27" s="201" t="str">
        <f>'Tabela II'!P33</f>
        <v/>
      </c>
      <c r="Q27" s="201">
        <f>'Tabela II'!Q33</f>
        <v>0</v>
      </c>
      <c r="R27" s="201">
        <f>'Tabela II'!R33</f>
        <v>0</v>
      </c>
      <c r="S27" s="201">
        <f>'Tabela II'!S33</f>
        <v>0</v>
      </c>
      <c r="T27" s="201">
        <f>'Tabela II'!T33</f>
        <v>0</v>
      </c>
      <c r="U27" s="201" t="str">
        <f>'Tabela II'!U33</f>
        <v/>
      </c>
      <c r="V27" s="201" t="str">
        <f>'Tabela II'!V33</f>
        <v/>
      </c>
    </row>
    <row r="28" spans="1:22" s="202" customFormat="1" x14ac:dyDescent="0.2">
      <c r="A28" s="403">
        <f>'Tabela I'!$K$1</f>
        <v>2024</v>
      </c>
      <c r="B28" s="403">
        <f>'Tabela I'!$K$2</f>
        <v>0</v>
      </c>
      <c r="C28" s="201">
        <f>'Tabela II'!B34</f>
        <v>0</v>
      </c>
      <c r="D28" s="201">
        <f>'Tabela II'!C34</f>
        <v>0</v>
      </c>
      <c r="E28" s="201">
        <f>'Tabela II'!D34</f>
        <v>0</v>
      </c>
      <c r="F28" s="201">
        <f>'Tabela II'!E34</f>
        <v>0</v>
      </c>
      <c r="G28" s="201">
        <f>'Tabela II'!G34</f>
        <v>0</v>
      </c>
      <c r="H28" s="201">
        <f>'Tabela II'!H34</f>
        <v>0</v>
      </c>
      <c r="I28" s="201">
        <f>'Tabela II'!I34</f>
        <v>0</v>
      </c>
      <c r="J28" s="201">
        <f>'Tabela II'!J34</f>
        <v>262</v>
      </c>
      <c r="K28" s="201">
        <f>'Tabela II'!K34</f>
        <v>0</v>
      </c>
      <c r="L28" s="201">
        <f>'Tabela II'!L34</f>
        <v>0</v>
      </c>
      <c r="M28" s="201">
        <f>'Tabela II'!M34</f>
        <v>0</v>
      </c>
      <c r="N28" s="201">
        <f>'Tabela II'!N34</f>
        <v>0</v>
      </c>
      <c r="O28" s="201" t="str">
        <f>'Tabela II'!O34</f>
        <v/>
      </c>
      <c r="P28" s="201" t="str">
        <f>'Tabela II'!P34</f>
        <v/>
      </c>
      <c r="Q28" s="201">
        <f>'Tabela II'!Q34</f>
        <v>0</v>
      </c>
      <c r="R28" s="201">
        <f>'Tabela II'!R34</f>
        <v>0</v>
      </c>
      <c r="S28" s="201">
        <f>'Tabela II'!S34</f>
        <v>0</v>
      </c>
      <c r="T28" s="201">
        <f>'Tabela II'!T34</f>
        <v>0</v>
      </c>
      <c r="U28" s="201" t="str">
        <f>'Tabela II'!U34</f>
        <v/>
      </c>
      <c r="V28" s="201" t="str">
        <f>'Tabela II'!V34</f>
        <v/>
      </c>
    </row>
    <row r="29" spans="1:22" s="202" customFormat="1" x14ac:dyDescent="0.2">
      <c r="A29" s="403">
        <f>'Tabela I'!$K$1</f>
        <v>2024</v>
      </c>
      <c r="B29" s="403">
        <f>'Tabela I'!$K$2</f>
        <v>0</v>
      </c>
      <c r="C29" s="201">
        <f>'Tabela II'!B35</f>
        <v>0</v>
      </c>
      <c r="D29" s="201">
        <f>'Tabela II'!C35</f>
        <v>0</v>
      </c>
      <c r="E29" s="201">
        <f>'Tabela II'!D35</f>
        <v>0</v>
      </c>
      <c r="F29" s="201">
        <f>'Tabela II'!E35</f>
        <v>0</v>
      </c>
      <c r="G29" s="201">
        <f>'Tabela II'!G35</f>
        <v>0</v>
      </c>
      <c r="H29" s="201">
        <f>'Tabela II'!H35</f>
        <v>0</v>
      </c>
      <c r="I29" s="201">
        <f>'Tabela II'!I35</f>
        <v>0</v>
      </c>
      <c r="J29" s="201">
        <f>'Tabela II'!J35</f>
        <v>262</v>
      </c>
      <c r="K29" s="201">
        <f>'Tabela II'!K35</f>
        <v>0</v>
      </c>
      <c r="L29" s="201">
        <f>'Tabela II'!L35</f>
        <v>0</v>
      </c>
      <c r="M29" s="201">
        <f>'Tabela II'!M35</f>
        <v>0</v>
      </c>
      <c r="N29" s="201">
        <f>'Tabela II'!N35</f>
        <v>0</v>
      </c>
      <c r="O29" s="201" t="str">
        <f>'Tabela II'!O35</f>
        <v/>
      </c>
      <c r="P29" s="201" t="str">
        <f>'Tabela II'!P35</f>
        <v/>
      </c>
      <c r="Q29" s="201">
        <f>'Tabela II'!Q35</f>
        <v>0</v>
      </c>
      <c r="R29" s="201">
        <f>'Tabela II'!R35</f>
        <v>0</v>
      </c>
      <c r="S29" s="201">
        <f>'Tabela II'!S35</f>
        <v>0</v>
      </c>
      <c r="T29" s="201">
        <f>'Tabela II'!T35</f>
        <v>0</v>
      </c>
      <c r="U29" s="201" t="str">
        <f>'Tabela II'!U35</f>
        <v/>
      </c>
      <c r="V29" s="201" t="str">
        <f>'Tabela II'!V35</f>
        <v/>
      </c>
    </row>
    <row r="30" spans="1:22" s="202" customFormat="1" x14ac:dyDescent="0.2">
      <c r="A30" s="403">
        <f>'Tabela I'!$K$1</f>
        <v>2024</v>
      </c>
      <c r="B30" s="403">
        <f>'Tabela I'!$K$2</f>
        <v>0</v>
      </c>
      <c r="C30" s="201">
        <f>'Tabela II'!B36</f>
        <v>0</v>
      </c>
      <c r="D30" s="201">
        <f>'Tabela II'!C36</f>
        <v>0</v>
      </c>
      <c r="E30" s="201">
        <f>'Tabela II'!D36</f>
        <v>0</v>
      </c>
      <c r="F30" s="201">
        <f>'Tabela II'!E36</f>
        <v>0</v>
      </c>
      <c r="G30" s="201">
        <f>'Tabela II'!G36</f>
        <v>0</v>
      </c>
      <c r="H30" s="201">
        <f>'Tabela II'!H36</f>
        <v>0</v>
      </c>
      <c r="I30" s="201">
        <f>'Tabela II'!I36</f>
        <v>0</v>
      </c>
      <c r="J30" s="201">
        <f>'Tabela II'!J36</f>
        <v>262</v>
      </c>
      <c r="K30" s="201">
        <f>'Tabela II'!K36</f>
        <v>0</v>
      </c>
      <c r="L30" s="201">
        <f>'Tabela II'!L36</f>
        <v>0</v>
      </c>
      <c r="M30" s="201">
        <f>'Tabela II'!M36</f>
        <v>0</v>
      </c>
      <c r="N30" s="201">
        <f>'Tabela II'!N36</f>
        <v>0</v>
      </c>
      <c r="O30" s="201" t="str">
        <f>'Tabela II'!O36</f>
        <v/>
      </c>
      <c r="P30" s="201" t="str">
        <f>'Tabela II'!P36</f>
        <v/>
      </c>
      <c r="Q30" s="201">
        <f>'Tabela II'!Q36</f>
        <v>0</v>
      </c>
      <c r="R30" s="201">
        <f>'Tabela II'!R36</f>
        <v>0</v>
      </c>
      <c r="S30" s="201">
        <f>'Tabela II'!S36</f>
        <v>0</v>
      </c>
      <c r="T30" s="201">
        <f>'Tabela II'!T36</f>
        <v>0</v>
      </c>
      <c r="U30" s="201" t="str">
        <f>'Tabela II'!U36</f>
        <v/>
      </c>
      <c r="V30" s="201" t="str">
        <f>'Tabela II'!V36</f>
        <v/>
      </c>
    </row>
    <row r="31" spans="1:22" s="202" customFormat="1" x14ac:dyDescent="0.2">
      <c r="A31" s="403">
        <f>'Tabela I'!$K$1</f>
        <v>2024</v>
      </c>
      <c r="B31" s="403">
        <f>'Tabela I'!$K$2</f>
        <v>0</v>
      </c>
      <c r="C31" s="201">
        <f>'Tabela II'!B37</f>
        <v>0</v>
      </c>
      <c r="D31" s="201">
        <f>'Tabela II'!C37</f>
        <v>0</v>
      </c>
      <c r="E31" s="201">
        <f>'Tabela II'!D37</f>
        <v>0</v>
      </c>
      <c r="F31" s="201">
        <f>'Tabela II'!E37</f>
        <v>0</v>
      </c>
      <c r="G31" s="201">
        <f>'Tabela II'!G37</f>
        <v>0</v>
      </c>
      <c r="H31" s="201">
        <f>'Tabela II'!H37</f>
        <v>0</v>
      </c>
      <c r="I31" s="201">
        <f>'Tabela II'!I37</f>
        <v>0</v>
      </c>
      <c r="J31" s="201">
        <f>'Tabela II'!J37</f>
        <v>262</v>
      </c>
      <c r="K31" s="201">
        <f>'Tabela II'!K37</f>
        <v>0</v>
      </c>
      <c r="L31" s="201">
        <f>'Tabela II'!L37</f>
        <v>0</v>
      </c>
      <c r="M31" s="201">
        <f>'Tabela II'!M37</f>
        <v>0</v>
      </c>
      <c r="N31" s="201">
        <f>'Tabela II'!N37</f>
        <v>0</v>
      </c>
      <c r="O31" s="201" t="str">
        <f>'Tabela II'!O37</f>
        <v/>
      </c>
      <c r="P31" s="201" t="str">
        <f>'Tabela II'!P37</f>
        <v/>
      </c>
      <c r="Q31" s="201">
        <f>'Tabela II'!Q37</f>
        <v>0</v>
      </c>
      <c r="R31" s="201">
        <f>'Tabela II'!R37</f>
        <v>0</v>
      </c>
      <c r="S31" s="201">
        <f>'Tabela II'!S37</f>
        <v>0</v>
      </c>
      <c r="T31" s="201">
        <f>'Tabela II'!T37</f>
        <v>0</v>
      </c>
      <c r="U31" s="201" t="str">
        <f>'Tabela II'!U37</f>
        <v/>
      </c>
      <c r="V31" s="201" t="str">
        <f>'Tabela II'!V37</f>
        <v/>
      </c>
    </row>
    <row r="32" spans="1:22" s="202" customFormat="1" x14ac:dyDescent="0.2">
      <c r="A32" s="403">
        <f>'Tabela I'!$K$1</f>
        <v>2024</v>
      </c>
      <c r="B32" s="403">
        <f>'Tabela I'!$K$2</f>
        <v>0</v>
      </c>
      <c r="C32" s="201">
        <f>'Tabela II'!B38</f>
        <v>0</v>
      </c>
      <c r="D32" s="201">
        <f>'Tabela II'!C38</f>
        <v>0</v>
      </c>
      <c r="E32" s="201">
        <f>'Tabela II'!D38</f>
        <v>0</v>
      </c>
      <c r="F32" s="201">
        <f>'Tabela II'!E38</f>
        <v>0</v>
      </c>
      <c r="G32" s="201">
        <f>'Tabela II'!G38</f>
        <v>0</v>
      </c>
      <c r="H32" s="201">
        <f>'Tabela II'!H38</f>
        <v>0</v>
      </c>
      <c r="I32" s="201">
        <f>'Tabela II'!I38</f>
        <v>0</v>
      </c>
      <c r="J32" s="201">
        <f>'Tabela II'!J38</f>
        <v>262</v>
      </c>
      <c r="K32" s="201">
        <f>'Tabela II'!K38</f>
        <v>0</v>
      </c>
      <c r="L32" s="201">
        <f>'Tabela II'!L38</f>
        <v>0</v>
      </c>
      <c r="M32" s="201">
        <f>'Tabela II'!M38</f>
        <v>0</v>
      </c>
      <c r="N32" s="201">
        <f>'Tabela II'!N38</f>
        <v>0</v>
      </c>
      <c r="O32" s="201" t="str">
        <f>'Tabela II'!O38</f>
        <v/>
      </c>
      <c r="P32" s="201" t="str">
        <f>'Tabela II'!P38</f>
        <v/>
      </c>
      <c r="Q32" s="201">
        <f>'Tabela II'!Q38</f>
        <v>0</v>
      </c>
      <c r="R32" s="201">
        <f>'Tabela II'!R38</f>
        <v>0</v>
      </c>
      <c r="S32" s="201">
        <f>'Tabela II'!S38</f>
        <v>0</v>
      </c>
      <c r="T32" s="201">
        <f>'Tabela II'!T38</f>
        <v>0</v>
      </c>
      <c r="U32" s="201" t="str">
        <f>'Tabela II'!U38</f>
        <v/>
      </c>
      <c r="V32" s="201" t="str">
        <f>'Tabela II'!V38</f>
        <v/>
      </c>
    </row>
    <row r="33" spans="1:22" s="202" customFormat="1" x14ac:dyDescent="0.2">
      <c r="A33" s="403">
        <f>'Tabela I'!$K$1</f>
        <v>2024</v>
      </c>
      <c r="B33" s="403">
        <f>'Tabela I'!$K$2</f>
        <v>0</v>
      </c>
      <c r="C33" s="201">
        <f>'Tabela II'!B39</f>
        <v>0</v>
      </c>
      <c r="D33" s="201">
        <f>'Tabela II'!C39</f>
        <v>0</v>
      </c>
      <c r="E33" s="201">
        <f>'Tabela II'!D39</f>
        <v>0</v>
      </c>
      <c r="F33" s="201">
        <f>'Tabela II'!E39</f>
        <v>0</v>
      </c>
      <c r="G33" s="201">
        <f>'Tabela II'!G39</f>
        <v>0</v>
      </c>
      <c r="H33" s="201">
        <f>'Tabela II'!H39</f>
        <v>0</v>
      </c>
      <c r="I33" s="201">
        <f>'Tabela II'!I39</f>
        <v>0</v>
      </c>
      <c r="J33" s="201">
        <f>'Tabela II'!J39</f>
        <v>262</v>
      </c>
      <c r="K33" s="201">
        <f>'Tabela II'!K39</f>
        <v>0</v>
      </c>
      <c r="L33" s="201">
        <f>'Tabela II'!L39</f>
        <v>0</v>
      </c>
      <c r="M33" s="201">
        <f>'Tabela II'!M39</f>
        <v>0</v>
      </c>
      <c r="N33" s="201">
        <f>'Tabela II'!N39</f>
        <v>0</v>
      </c>
      <c r="O33" s="201" t="str">
        <f>'Tabela II'!O39</f>
        <v/>
      </c>
      <c r="P33" s="201" t="str">
        <f>'Tabela II'!P39</f>
        <v/>
      </c>
      <c r="Q33" s="201">
        <f>'Tabela II'!Q39</f>
        <v>0</v>
      </c>
      <c r="R33" s="201">
        <f>'Tabela II'!R39</f>
        <v>0</v>
      </c>
      <c r="S33" s="201">
        <f>'Tabela II'!S39</f>
        <v>0</v>
      </c>
      <c r="T33" s="201">
        <f>'Tabela II'!T39</f>
        <v>0</v>
      </c>
      <c r="U33" s="201" t="str">
        <f>'Tabela II'!U39</f>
        <v/>
      </c>
      <c r="V33" s="201" t="str">
        <f>'Tabela II'!V39</f>
        <v/>
      </c>
    </row>
    <row r="34" spans="1:22" s="202" customFormat="1" x14ac:dyDescent="0.2">
      <c r="A34" s="403">
        <f>'Tabela I'!$K$1</f>
        <v>2024</v>
      </c>
      <c r="B34" s="403">
        <f>'Tabela I'!$K$2</f>
        <v>0</v>
      </c>
      <c r="C34" s="201">
        <f>'Tabela II'!B40</f>
        <v>0</v>
      </c>
      <c r="D34" s="201">
        <f>'Tabela II'!C40</f>
        <v>0</v>
      </c>
      <c r="E34" s="201">
        <f>'Tabela II'!D40</f>
        <v>0</v>
      </c>
      <c r="F34" s="201">
        <f>'Tabela II'!E40</f>
        <v>0</v>
      </c>
      <c r="G34" s="201">
        <f>'Tabela II'!G40</f>
        <v>0</v>
      </c>
      <c r="H34" s="201">
        <f>'Tabela II'!H40</f>
        <v>0</v>
      </c>
      <c r="I34" s="201">
        <f>'Tabela II'!I40</f>
        <v>0</v>
      </c>
      <c r="J34" s="201">
        <f>'Tabela II'!J40</f>
        <v>262</v>
      </c>
      <c r="K34" s="201">
        <f>'Tabela II'!K40</f>
        <v>0</v>
      </c>
      <c r="L34" s="201">
        <f>'Tabela II'!L40</f>
        <v>0</v>
      </c>
      <c r="M34" s="201">
        <f>'Tabela II'!M40</f>
        <v>0</v>
      </c>
      <c r="N34" s="201">
        <f>'Tabela II'!N40</f>
        <v>0</v>
      </c>
      <c r="O34" s="201" t="str">
        <f>'Tabela II'!O40</f>
        <v/>
      </c>
      <c r="P34" s="201" t="str">
        <f>'Tabela II'!P40</f>
        <v/>
      </c>
      <c r="Q34" s="201">
        <f>'Tabela II'!Q40</f>
        <v>0</v>
      </c>
      <c r="R34" s="201">
        <f>'Tabela II'!R40</f>
        <v>0</v>
      </c>
      <c r="S34" s="201">
        <f>'Tabela II'!S40</f>
        <v>0</v>
      </c>
      <c r="T34" s="201">
        <f>'Tabela II'!T40</f>
        <v>0</v>
      </c>
      <c r="U34" s="201" t="str">
        <f>'Tabela II'!U40</f>
        <v/>
      </c>
      <c r="V34" s="201" t="str">
        <f>'Tabela II'!V40</f>
        <v/>
      </c>
    </row>
    <row r="35" spans="1:22" s="202" customFormat="1" x14ac:dyDescent="0.2">
      <c r="A35" s="403">
        <f>'Tabela I'!$K$1</f>
        <v>2024</v>
      </c>
      <c r="B35" s="403">
        <f>'Tabela I'!$K$2</f>
        <v>0</v>
      </c>
      <c r="C35" s="201">
        <f>'Tabela II'!B41</f>
        <v>0</v>
      </c>
      <c r="D35" s="201">
        <f>'Tabela II'!C41</f>
        <v>0</v>
      </c>
      <c r="E35" s="201">
        <f>'Tabela II'!D41</f>
        <v>0</v>
      </c>
      <c r="F35" s="201">
        <f>'Tabela II'!E41</f>
        <v>0</v>
      </c>
      <c r="G35" s="201">
        <f>'Tabela II'!G41</f>
        <v>0</v>
      </c>
      <c r="H35" s="201">
        <f>'Tabela II'!H41</f>
        <v>0</v>
      </c>
      <c r="I35" s="201">
        <f>'Tabela II'!I41</f>
        <v>0</v>
      </c>
      <c r="J35" s="201">
        <f>'Tabela II'!J41</f>
        <v>262</v>
      </c>
      <c r="K35" s="201">
        <f>'Tabela II'!K41</f>
        <v>0</v>
      </c>
      <c r="L35" s="201">
        <f>'Tabela II'!L41</f>
        <v>0</v>
      </c>
      <c r="M35" s="201">
        <f>'Tabela II'!M41</f>
        <v>0</v>
      </c>
      <c r="N35" s="201">
        <f>'Tabela II'!N41</f>
        <v>0</v>
      </c>
      <c r="O35" s="201" t="str">
        <f>'Tabela II'!O41</f>
        <v/>
      </c>
      <c r="P35" s="201" t="str">
        <f>'Tabela II'!P41</f>
        <v/>
      </c>
      <c r="Q35" s="201">
        <f>'Tabela II'!Q41</f>
        <v>0</v>
      </c>
      <c r="R35" s="201">
        <f>'Tabela II'!R41</f>
        <v>0</v>
      </c>
      <c r="S35" s="201">
        <f>'Tabela II'!S41</f>
        <v>0</v>
      </c>
      <c r="T35" s="201">
        <f>'Tabela II'!T41</f>
        <v>0</v>
      </c>
      <c r="U35" s="201" t="str">
        <f>'Tabela II'!U41</f>
        <v/>
      </c>
      <c r="V35" s="201" t="str">
        <f>'Tabela II'!V41</f>
        <v/>
      </c>
    </row>
    <row r="36" spans="1:22" s="202" customFormat="1" x14ac:dyDescent="0.2">
      <c r="A36" s="403">
        <f>'Tabela I'!$K$1</f>
        <v>2024</v>
      </c>
      <c r="B36" s="403">
        <f>'Tabela I'!$K$2</f>
        <v>0</v>
      </c>
      <c r="C36" s="201">
        <f>'Tabela II'!B42</f>
        <v>0</v>
      </c>
      <c r="D36" s="201">
        <f>'Tabela II'!C42</f>
        <v>0</v>
      </c>
      <c r="E36" s="201">
        <f>'Tabela II'!D42</f>
        <v>0</v>
      </c>
      <c r="F36" s="201">
        <f>'Tabela II'!E42</f>
        <v>0</v>
      </c>
      <c r="G36" s="201">
        <f>'Tabela II'!G42</f>
        <v>0</v>
      </c>
      <c r="H36" s="201">
        <f>'Tabela II'!H42</f>
        <v>0</v>
      </c>
      <c r="I36" s="201">
        <f>'Tabela II'!I42</f>
        <v>0</v>
      </c>
      <c r="J36" s="201">
        <f>'Tabela II'!J42</f>
        <v>262</v>
      </c>
      <c r="K36" s="201">
        <f>'Tabela II'!K42</f>
        <v>0</v>
      </c>
      <c r="L36" s="201">
        <f>'Tabela II'!L42</f>
        <v>0</v>
      </c>
      <c r="M36" s="201">
        <f>'Tabela II'!M42</f>
        <v>0</v>
      </c>
      <c r="N36" s="201">
        <f>'Tabela II'!N42</f>
        <v>0</v>
      </c>
      <c r="O36" s="201" t="str">
        <f>'Tabela II'!O42</f>
        <v/>
      </c>
      <c r="P36" s="201" t="str">
        <f>'Tabela II'!P42</f>
        <v/>
      </c>
      <c r="Q36" s="201">
        <f>'Tabela II'!Q42</f>
        <v>0</v>
      </c>
      <c r="R36" s="201">
        <f>'Tabela II'!R42</f>
        <v>0</v>
      </c>
      <c r="S36" s="201">
        <f>'Tabela II'!S42</f>
        <v>0</v>
      </c>
      <c r="T36" s="201">
        <f>'Tabela II'!T42</f>
        <v>0</v>
      </c>
      <c r="U36" s="201" t="str">
        <f>'Tabela II'!U42</f>
        <v/>
      </c>
      <c r="V36" s="201" t="str">
        <f>'Tabela II'!V42</f>
        <v/>
      </c>
    </row>
    <row r="37" spans="1:22" s="202" customFormat="1" x14ac:dyDescent="0.2">
      <c r="A37" s="403">
        <f>'Tabela I'!$K$1</f>
        <v>2024</v>
      </c>
      <c r="B37" s="403">
        <f>'Tabela I'!$K$2</f>
        <v>0</v>
      </c>
      <c r="C37" s="201">
        <f>'Tabela II'!B43</f>
        <v>0</v>
      </c>
      <c r="D37" s="201">
        <f>'Tabela II'!C43</f>
        <v>0</v>
      </c>
      <c r="E37" s="201">
        <f>'Tabela II'!D43</f>
        <v>0</v>
      </c>
      <c r="F37" s="201">
        <f>'Tabela II'!E43</f>
        <v>0</v>
      </c>
      <c r="G37" s="201">
        <f>'Tabela II'!G43</f>
        <v>0</v>
      </c>
      <c r="H37" s="201">
        <f>'Tabela II'!H43</f>
        <v>0</v>
      </c>
      <c r="I37" s="201">
        <f>'Tabela II'!I43</f>
        <v>0</v>
      </c>
      <c r="J37" s="201">
        <f>'Tabela II'!J43</f>
        <v>262</v>
      </c>
      <c r="K37" s="201">
        <f>'Tabela II'!K43</f>
        <v>0</v>
      </c>
      <c r="L37" s="201">
        <f>'Tabela II'!L43</f>
        <v>0</v>
      </c>
      <c r="M37" s="201">
        <f>'Tabela II'!M43</f>
        <v>0</v>
      </c>
      <c r="N37" s="201">
        <f>'Tabela II'!N43</f>
        <v>0</v>
      </c>
      <c r="O37" s="201" t="str">
        <f>'Tabela II'!O43</f>
        <v/>
      </c>
      <c r="P37" s="201" t="str">
        <f>'Tabela II'!P43</f>
        <v/>
      </c>
      <c r="Q37" s="201">
        <f>'Tabela II'!Q43</f>
        <v>0</v>
      </c>
      <c r="R37" s="201">
        <f>'Tabela II'!R43</f>
        <v>0</v>
      </c>
      <c r="S37" s="201">
        <f>'Tabela II'!S43</f>
        <v>0</v>
      </c>
      <c r="T37" s="201">
        <f>'Tabela II'!T43</f>
        <v>0</v>
      </c>
      <c r="U37" s="201" t="str">
        <f>'Tabela II'!U43</f>
        <v/>
      </c>
      <c r="V37" s="201" t="str">
        <f>'Tabela II'!V43</f>
        <v/>
      </c>
    </row>
    <row r="38" spans="1:22" s="202" customFormat="1" x14ac:dyDescent="0.2">
      <c r="A38" s="403">
        <f>'Tabela I'!$K$1</f>
        <v>2024</v>
      </c>
      <c r="B38" s="403">
        <f>'Tabela I'!$K$2</f>
        <v>0</v>
      </c>
      <c r="C38" s="201">
        <f>'Tabela II'!B44</f>
        <v>0</v>
      </c>
      <c r="D38" s="201">
        <f>'Tabela II'!C44</f>
        <v>0</v>
      </c>
      <c r="E38" s="201">
        <f>'Tabela II'!D44</f>
        <v>0</v>
      </c>
      <c r="F38" s="201">
        <f>'Tabela II'!E44</f>
        <v>0</v>
      </c>
      <c r="G38" s="201">
        <f>'Tabela II'!G44</f>
        <v>0</v>
      </c>
      <c r="H38" s="201">
        <f>'Tabela II'!H44</f>
        <v>0</v>
      </c>
      <c r="I38" s="201">
        <f>'Tabela II'!I44</f>
        <v>0</v>
      </c>
      <c r="J38" s="201">
        <f>'Tabela II'!J44</f>
        <v>262</v>
      </c>
      <c r="K38" s="201">
        <f>'Tabela II'!K44</f>
        <v>0</v>
      </c>
      <c r="L38" s="201">
        <f>'Tabela II'!L44</f>
        <v>0</v>
      </c>
      <c r="M38" s="201">
        <f>'Tabela II'!M44</f>
        <v>0</v>
      </c>
      <c r="N38" s="201">
        <f>'Tabela II'!N44</f>
        <v>0</v>
      </c>
      <c r="O38" s="201" t="str">
        <f>'Tabela II'!O44</f>
        <v/>
      </c>
      <c r="P38" s="201" t="str">
        <f>'Tabela II'!P44</f>
        <v/>
      </c>
      <c r="Q38" s="201">
        <f>'Tabela II'!Q44</f>
        <v>0</v>
      </c>
      <c r="R38" s="201">
        <f>'Tabela II'!R44</f>
        <v>0</v>
      </c>
      <c r="S38" s="201">
        <f>'Tabela II'!S44</f>
        <v>0</v>
      </c>
      <c r="T38" s="201">
        <f>'Tabela II'!T44</f>
        <v>0</v>
      </c>
      <c r="U38" s="201" t="str">
        <f>'Tabela II'!U44</f>
        <v/>
      </c>
      <c r="V38" s="201" t="str">
        <f>'Tabela II'!V44</f>
        <v/>
      </c>
    </row>
    <row r="39" spans="1:22" s="202" customFormat="1" x14ac:dyDescent="0.2">
      <c r="A39" s="403">
        <f>'Tabela I'!$K$1</f>
        <v>2024</v>
      </c>
      <c r="B39" s="403">
        <f>'Tabela I'!$K$2</f>
        <v>0</v>
      </c>
      <c r="C39" s="201">
        <f>'Tabela II'!B45</f>
        <v>0</v>
      </c>
      <c r="D39" s="201">
        <f>'Tabela II'!C45</f>
        <v>0</v>
      </c>
      <c r="E39" s="201">
        <f>'Tabela II'!D45</f>
        <v>0</v>
      </c>
      <c r="F39" s="201">
        <f>'Tabela II'!E45</f>
        <v>0</v>
      </c>
      <c r="G39" s="201">
        <f>'Tabela II'!G45</f>
        <v>0</v>
      </c>
      <c r="H39" s="201">
        <f>'Tabela II'!H45</f>
        <v>0</v>
      </c>
      <c r="I39" s="201">
        <f>'Tabela II'!I45</f>
        <v>0</v>
      </c>
      <c r="J39" s="201">
        <f>'Tabela II'!J45</f>
        <v>262</v>
      </c>
      <c r="K39" s="201">
        <f>'Tabela II'!K45</f>
        <v>0</v>
      </c>
      <c r="L39" s="201">
        <f>'Tabela II'!L45</f>
        <v>0</v>
      </c>
      <c r="M39" s="201">
        <f>'Tabela II'!M45</f>
        <v>0</v>
      </c>
      <c r="N39" s="201">
        <f>'Tabela II'!N45</f>
        <v>0</v>
      </c>
      <c r="O39" s="201" t="str">
        <f>'Tabela II'!O45</f>
        <v/>
      </c>
      <c r="P39" s="201" t="str">
        <f>'Tabela II'!P45</f>
        <v/>
      </c>
      <c r="Q39" s="201">
        <f>'Tabela II'!Q45</f>
        <v>0</v>
      </c>
      <c r="R39" s="201">
        <f>'Tabela II'!R45</f>
        <v>0</v>
      </c>
      <c r="S39" s="201">
        <f>'Tabela II'!S45</f>
        <v>0</v>
      </c>
      <c r="T39" s="201">
        <f>'Tabela II'!T45</f>
        <v>0</v>
      </c>
      <c r="U39" s="201" t="str">
        <f>'Tabela II'!U45</f>
        <v/>
      </c>
      <c r="V39" s="201" t="str">
        <f>'Tabela II'!V45</f>
        <v/>
      </c>
    </row>
    <row r="40" spans="1:22" s="202" customFormat="1" x14ac:dyDescent="0.2">
      <c r="A40" s="403">
        <f>'Tabela I'!$K$1</f>
        <v>2024</v>
      </c>
      <c r="B40" s="403">
        <f>'Tabela I'!$K$2</f>
        <v>0</v>
      </c>
      <c r="C40" s="201">
        <f>'Tabela II'!B46</f>
        <v>0</v>
      </c>
      <c r="D40" s="201">
        <f>'Tabela II'!C46</f>
        <v>0</v>
      </c>
      <c r="E40" s="201">
        <f>'Tabela II'!D46</f>
        <v>0</v>
      </c>
      <c r="F40" s="201">
        <f>'Tabela II'!E46</f>
        <v>0</v>
      </c>
      <c r="G40" s="201">
        <f>'Tabela II'!G46</f>
        <v>0</v>
      </c>
      <c r="H40" s="201">
        <f>'Tabela II'!H46</f>
        <v>0</v>
      </c>
      <c r="I40" s="201">
        <f>'Tabela II'!I46</f>
        <v>0</v>
      </c>
      <c r="J40" s="201">
        <f>'Tabela II'!J46</f>
        <v>262</v>
      </c>
      <c r="K40" s="201">
        <f>'Tabela II'!K46</f>
        <v>0</v>
      </c>
      <c r="L40" s="201">
        <f>'Tabela II'!L46</f>
        <v>0</v>
      </c>
      <c r="M40" s="201">
        <f>'Tabela II'!M46</f>
        <v>0</v>
      </c>
      <c r="N40" s="201">
        <f>'Tabela II'!N46</f>
        <v>0</v>
      </c>
      <c r="O40" s="201" t="str">
        <f>'Tabela II'!O46</f>
        <v/>
      </c>
      <c r="P40" s="201" t="str">
        <f>'Tabela II'!P46</f>
        <v/>
      </c>
      <c r="Q40" s="201">
        <f>'Tabela II'!Q46</f>
        <v>0</v>
      </c>
      <c r="R40" s="201">
        <f>'Tabela II'!R46</f>
        <v>0</v>
      </c>
      <c r="S40" s="201">
        <f>'Tabela II'!S46</f>
        <v>0</v>
      </c>
      <c r="T40" s="201">
        <f>'Tabela II'!T46</f>
        <v>0</v>
      </c>
      <c r="U40" s="201" t="str">
        <f>'Tabela II'!U46</f>
        <v/>
      </c>
      <c r="V40" s="201" t="str">
        <f>'Tabela II'!V46</f>
        <v/>
      </c>
    </row>
    <row r="41" spans="1:22" s="202" customFormat="1" x14ac:dyDescent="0.2">
      <c r="A41" s="403">
        <f>'Tabela I'!$K$1</f>
        <v>2024</v>
      </c>
      <c r="B41" s="403">
        <f>'Tabela I'!$K$2</f>
        <v>0</v>
      </c>
      <c r="C41" s="201">
        <f>'Tabela II'!B47</f>
        <v>0</v>
      </c>
      <c r="D41" s="201">
        <f>'Tabela II'!C47</f>
        <v>0</v>
      </c>
      <c r="E41" s="201">
        <f>'Tabela II'!D47</f>
        <v>0</v>
      </c>
      <c r="F41" s="201">
        <f>'Tabela II'!E47</f>
        <v>0</v>
      </c>
      <c r="G41" s="201">
        <f>'Tabela II'!G47</f>
        <v>0</v>
      </c>
      <c r="H41" s="201">
        <f>'Tabela II'!H47</f>
        <v>0</v>
      </c>
      <c r="I41" s="201">
        <f>'Tabela II'!I47</f>
        <v>0</v>
      </c>
      <c r="J41" s="201">
        <f>'Tabela II'!J47</f>
        <v>262</v>
      </c>
      <c r="K41" s="201">
        <f>'Tabela II'!K47</f>
        <v>0</v>
      </c>
      <c r="L41" s="201">
        <f>'Tabela II'!L47</f>
        <v>0</v>
      </c>
      <c r="M41" s="201">
        <f>'Tabela II'!M47</f>
        <v>0</v>
      </c>
      <c r="N41" s="201">
        <f>'Tabela II'!N47</f>
        <v>0</v>
      </c>
      <c r="O41" s="201" t="str">
        <f>'Tabela II'!O47</f>
        <v/>
      </c>
      <c r="P41" s="201" t="str">
        <f>'Tabela II'!P47</f>
        <v/>
      </c>
      <c r="Q41" s="201">
        <f>'Tabela II'!Q47</f>
        <v>0</v>
      </c>
      <c r="R41" s="201">
        <f>'Tabela II'!R47</f>
        <v>0</v>
      </c>
      <c r="S41" s="201">
        <f>'Tabela II'!S47</f>
        <v>0</v>
      </c>
      <c r="T41" s="201">
        <f>'Tabela II'!T47</f>
        <v>0</v>
      </c>
      <c r="U41" s="201" t="str">
        <f>'Tabela II'!U47</f>
        <v/>
      </c>
      <c r="V41" s="201" t="str">
        <f>'Tabela II'!V47</f>
        <v/>
      </c>
    </row>
    <row r="42" spans="1:22" s="202" customFormat="1" x14ac:dyDescent="0.2">
      <c r="A42" s="403">
        <f>'Tabela I'!$K$1</f>
        <v>2024</v>
      </c>
      <c r="B42" s="403">
        <f>'Tabela I'!$K$2</f>
        <v>0</v>
      </c>
      <c r="C42" s="201">
        <f>'Tabela II'!B48</f>
        <v>0</v>
      </c>
      <c r="D42" s="201">
        <f>'Tabela II'!C48</f>
        <v>0</v>
      </c>
      <c r="E42" s="201">
        <f>'Tabela II'!D48</f>
        <v>0</v>
      </c>
      <c r="F42" s="201">
        <f>'Tabela II'!E48</f>
        <v>0</v>
      </c>
      <c r="G42" s="201">
        <f>'Tabela II'!G48</f>
        <v>0</v>
      </c>
      <c r="H42" s="201">
        <f>'Tabela II'!H48</f>
        <v>0</v>
      </c>
      <c r="I42" s="201">
        <f>'Tabela II'!I48</f>
        <v>0</v>
      </c>
      <c r="J42" s="201">
        <f>'Tabela II'!J48</f>
        <v>262</v>
      </c>
      <c r="K42" s="201">
        <f>'Tabela II'!K48</f>
        <v>0</v>
      </c>
      <c r="L42" s="201">
        <f>'Tabela II'!L48</f>
        <v>0</v>
      </c>
      <c r="M42" s="201">
        <f>'Tabela II'!M48</f>
        <v>0</v>
      </c>
      <c r="N42" s="201">
        <f>'Tabela II'!N48</f>
        <v>0</v>
      </c>
      <c r="O42" s="201" t="str">
        <f>'Tabela II'!O48</f>
        <v/>
      </c>
      <c r="P42" s="201" t="str">
        <f>'Tabela II'!P48</f>
        <v/>
      </c>
      <c r="Q42" s="201">
        <f>'Tabela II'!Q48</f>
        <v>0</v>
      </c>
      <c r="R42" s="201">
        <f>'Tabela II'!R48</f>
        <v>0</v>
      </c>
      <c r="S42" s="201">
        <f>'Tabela II'!S48</f>
        <v>0</v>
      </c>
      <c r="T42" s="201">
        <f>'Tabela II'!T48</f>
        <v>0</v>
      </c>
      <c r="U42" s="201" t="str">
        <f>'Tabela II'!U48</f>
        <v/>
      </c>
      <c r="V42" s="201" t="str">
        <f>'Tabela II'!V48</f>
        <v/>
      </c>
    </row>
    <row r="43" spans="1:22" s="202" customFormat="1" x14ac:dyDescent="0.2">
      <c r="A43" s="403">
        <f>'Tabela I'!$K$1</f>
        <v>2024</v>
      </c>
      <c r="B43" s="403">
        <f>'Tabela I'!$K$2</f>
        <v>0</v>
      </c>
      <c r="C43" s="201">
        <f>'Tabela II'!B49</f>
        <v>0</v>
      </c>
      <c r="D43" s="201">
        <f>'Tabela II'!C49</f>
        <v>0</v>
      </c>
      <c r="E43" s="201">
        <f>'Tabela II'!D49</f>
        <v>0</v>
      </c>
      <c r="F43" s="201">
        <f>'Tabela II'!E49</f>
        <v>0</v>
      </c>
      <c r="G43" s="201">
        <f>'Tabela II'!G49</f>
        <v>0</v>
      </c>
      <c r="H43" s="201">
        <f>'Tabela II'!H49</f>
        <v>0</v>
      </c>
      <c r="I43" s="201">
        <f>'Tabela II'!I49</f>
        <v>0</v>
      </c>
      <c r="J43" s="201">
        <f>'Tabela II'!J49</f>
        <v>262</v>
      </c>
      <c r="K43" s="201">
        <f>'Tabela II'!K49</f>
        <v>0</v>
      </c>
      <c r="L43" s="201">
        <f>'Tabela II'!L49</f>
        <v>0</v>
      </c>
      <c r="M43" s="201">
        <f>'Tabela II'!M49</f>
        <v>0</v>
      </c>
      <c r="N43" s="201">
        <f>'Tabela II'!N49</f>
        <v>0</v>
      </c>
      <c r="O43" s="201" t="str">
        <f>'Tabela II'!O49</f>
        <v/>
      </c>
      <c r="P43" s="201" t="str">
        <f>'Tabela II'!P49</f>
        <v/>
      </c>
      <c r="Q43" s="201">
        <f>'Tabela II'!Q49</f>
        <v>0</v>
      </c>
      <c r="R43" s="201">
        <f>'Tabela II'!R49</f>
        <v>0</v>
      </c>
      <c r="S43" s="201">
        <f>'Tabela II'!S49</f>
        <v>0</v>
      </c>
      <c r="T43" s="201">
        <f>'Tabela II'!T49</f>
        <v>0</v>
      </c>
      <c r="U43" s="201" t="str">
        <f>'Tabela II'!U49</f>
        <v/>
      </c>
      <c r="V43" s="201" t="str">
        <f>'Tabela II'!V49</f>
        <v/>
      </c>
    </row>
    <row r="44" spans="1:22" s="202" customFormat="1" x14ac:dyDescent="0.2">
      <c r="A44" s="403">
        <f>'Tabela I'!$K$1</f>
        <v>2024</v>
      </c>
      <c r="B44" s="403">
        <f>'Tabela I'!$K$2</f>
        <v>0</v>
      </c>
      <c r="C44" s="201">
        <f>'Tabela II'!B50</f>
        <v>0</v>
      </c>
      <c r="D44" s="201">
        <f>'Tabela II'!C50</f>
        <v>0</v>
      </c>
      <c r="E44" s="201">
        <f>'Tabela II'!D50</f>
        <v>0</v>
      </c>
      <c r="F44" s="201">
        <f>'Tabela II'!E50</f>
        <v>0</v>
      </c>
      <c r="G44" s="201">
        <f>'Tabela II'!G50</f>
        <v>0</v>
      </c>
      <c r="H44" s="201">
        <f>'Tabela II'!H50</f>
        <v>0</v>
      </c>
      <c r="I44" s="201">
        <f>'Tabela II'!I50</f>
        <v>0</v>
      </c>
      <c r="J44" s="201">
        <f>'Tabela II'!J50</f>
        <v>262</v>
      </c>
      <c r="K44" s="201">
        <f>'Tabela II'!K50</f>
        <v>0</v>
      </c>
      <c r="L44" s="201">
        <f>'Tabela II'!L50</f>
        <v>0</v>
      </c>
      <c r="M44" s="201">
        <f>'Tabela II'!M50</f>
        <v>0</v>
      </c>
      <c r="N44" s="201">
        <f>'Tabela II'!N50</f>
        <v>0</v>
      </c>
      <c r="O44" s="201" t="str">
        <f>'Tabela II'!O50</f>
        <v/>
      </c>
      <c r="P44" s="201" t="str">
        <f>'Tabela II'!P50</f>
        <v/>
      </c>
      <c r="Q44" s="201">
        <f>'Tabela II'!Q50</f>
        <v>0</v>
      </c>
      <c r="R44" s="201">
        <f>'Tabela II'!R50</f>
        <v>0</v>
      </c>
      <c r="S44" s="201">
        <f>'Tabela II'!S50</f>
        <v>0</v>
      </c>
      <c r="T44" s="201">
        <f>'Tabela II'!T50</f>
        <v>0</v>
      </c>
      <c r="U44" s="201" t="str">
        <f>'Tabela II'!U50</f>
        <v/>
      </c>
      <c r="V44" s="201" t="str">
        <f>'Tabela II'!V50</f>
        <v/>
      </c>
    </row>
    <row r="45" spans="1:22" s="202" customFormat="1" x14ac:dyDescent="0.2">
      <c r="A45" s="403">
        <f>'Tabela I'!$K$1</f>
        <v>2024</v>
      </c>
      <c r="B45" s="403">
        <f>'Tabela I'!$K$2</f>
        <v>0</v>
      </c>
      <c r="C45" s="201">
        <f>'Tabela II'!B51</f>
        <v>0</v>
      </c>
      <c r="D45" s="201">
        <f>'Tabela II'!C51</f>
        <v>0</v>
      </c>
      <c r="E45" s="201">
        <f>'Tabela II'!D51</f>
        <v>0</v>
      </c>
      <c r="F45" s="201">
        <f>'Tabela II'!E51</f>
        <v>0</v>
      </c>
      <c r="G45" s="201">
        <f>'Tabela II'!G51</f>
        <v>0</v>
      </c>
      <c r="H45" s="201">
        <f>'Tabela II'!H51</f>
        <v>0</v>
      </c>
      <c r="I45" s="201">
        <f>'Tabela II'!I51</f>
        <v>0</v>
      </c>
      <c r="J45" s="201">
        <f>'Tabela II'!J51</f>
        <v>262</v>
      </c>
      <c r="K45" s="201">
        <f>'Tabela II'!K51</f>
        <v>0</v>
      </c>
      <c r="L45" s="201">
        <f>'Tabela II'!L51</f>
        <v>0</v>
      </c>
      <c r="M45" s="201">
        <f>'Tabela II'!M51</f>
        <v>0</v>
      </c>
      <c r="N45" s="201">
        <f>'Tabela II'!N51</f>
        <v>0</v>
      </c>
      <c r="O45" s="201" t="str">
        <f>'Tabela II'!O51</f>
        <v/>
      </c>
      <c r="P45" s="201" t="str">
        <f>'Tabela II'!P51</f>
        <v/>
      </c>
      <c r="Q45" s="201">
        <f>'Tabela II'!Q51</f>
        <v>0</v>
      </c>
      <c r="R45" s="201">
        <f>'Tabela II'!R51</f>
        <v>0</v>
      </c>
      <c r="S45" s="201">
        <f>'Tabela II'!S51</f>
        <v>0</v>
      </c>
      <c r="T45" s="201">
        <f>'Tabela II'!T51</f>
        <v>0</v>
      </c>
      <c r="U45" s="201" t="str">
        <f>'Tabela II'!U51</f>
        <v/>
      </c>
      <c r="V45" s="201" t="str">
        <f>'Tabela II'!V51</f>
        <v/>
      </c>
    </row>
    <row r="46" spans="1:22" s="202" customFormat="1" x14ac:dyDescent="0.2">
      <c r="A46" s="403">
        <f>'Tabela I'!$K$1</f>
        <v>2024</v>
      </c>
      <c r="B46" s="403">
        <f>'Tabela I'!$K$2</f>
        <v>0</v>
      </c>
      <c r="C46" s="201">
        <f>'Tabela II'!B52</f>
        <v>0</v>
      </c>
      <c r="D46" s="201">
        <f>'Tabela II'!C52</f>
        <v>0</v>
      </c>
      <c r="E46" s="201">
        <f>'Tabela II'!D52</f>
        <v>0</v>
      </c>
      <c r="F46" s="201">
        <f>'Tabela II'!E52</f>
        <v>0</v>
      </c>
      <c r="G46" s="201">
        <f>'Tabela II'!G52</f>
        <v>0</v>
      </c>
      <c r="H46" s="201">
        <f>'Tabela II'!H52</f>
        <v>0</v>
      </c>
      <c r="I46" s="201">
        <f>'Tabela II'!I52</f>
        <v>0</v>
      </c>
      <c r="J46" s="201">
        <f>'Tabela II'!J52</f>
        <v>262</v>
      </c>
      <c r="K46" s="201">
        <f>'Tabela II'!K52</f>
        <v>0</v>
      </c>
      <c r="L46" s="201">
        <f>'Tabela II'!L52</f>
        <v>0</v>
      </c>
      <c r="M46" s="201">
        <f>'Tabela II'!M52</f>
        <v>0</v>
      </c>
      <c r="N46" s="201">
        <f>'Tabela II'!N52</f>
        <v>0</v>
      </c>
      <c r="O46" s="201" t="str">
        <f>'Tabela II'!O52</f>
        <v/>
      </c>
      <c r="P46" s="201" t="str">
        <f>'Tabela II'!P52</f>
        <v/>
      </c>
      <c r="Q46" s="201">
        <f>'Tabela II'!Q52</f>
        <v>0</v>
      </c>
      <c r="R46" s="201">
        <f>'Tabela II'!R52</f>
        <v>0</v>
      </c>
      <c r="S46" s="201">
        <f>'Tabela II'!S52</f>
        <v>0</v>
      </c>
      <c r="T46" s="201">
        <f>'Tabela II'!T52</f>
        <v>0</v>
      </c>
      <c r="U46" s="201" t="str">
        <f>'Tabela II'!U52</f>
        <v/>
      </c>
      <c r="V46" s="201" t="str">
        <f>'Tabela II'!V52</f>
        <v/>
      </c>
    </row>
    <row r="47" spans="1:22" s="202" customFormat="1" x14ac:dyDescent="0.2">
      <c r="A47" s="403">
        <f>'Tabela I'!$K$1</f>
        <v>2024</v>
      </c>
      <c r="B47" s="403">
        <f>'Tabela I'!$K$2</f>
        <v>0</v>
      </c>
      <c r="C47" s="201">
        <f>'Tabela II'!B53</f>
        <v>0</v>
      </c>
      <c r="D47" s="201">
        <f>'Tabela II'!C53</f>
        <v>0</v>
      </c>
      <c r="E47" s="201">
        <f>'Tabela II'!D53</f>
        <v>0</v>
      </c>
      <c r="F47" s="201">
        <f>'Tabela II'!E53</f>
        <v>0</v>
      </c>
      <c r="G47" s="201">
        <f>'Tabela II'!G53</f>
        <v>0</v>
      </c>
      <c r="H47" s="201">
        <f>'Tabela II'!H53</f>
        <v>0</v>
      </c>
      <c r="I47" s="201">
        <f>'Tabela II'!I53</f>
        <v>0</v>
      </c>
      <c r="J47" s="201">
        <f>'Tabela II'!J53</f>
        <v>262</v>
      </c>
      <c r="K47" s="201">
        <f>'Tabela II'!K53</f>
        <v>0</v>
      </c>
      <c r="L47" s="201">
        <f>'Tabela II'!L53</f>
        <v>0</v>
      </c>
      <c r="M47" s="201">
        <f>'Tabela II'!M53</f>
        <v>0</v>
      </c>
      <c r="N47" s="201">
        <f>'Tabela II'!N53</f>
        <v>0</v>
      </c>
      <c r="O47" s="201" t="str">
        <f>'Tabela II'!O53</f>
        <v/>
      </c>
      <c r="P47" s="201" t="str">
        <f>'Tabela II'!P53</f>
        <v/>
      </c>
      <c r="Q47" s="201">
        <f>'Tabela II'!Q53</f>
        <v>0</v>
      </c>
      <c r="R47" s="201">
        <f>'Tabela II'!R53</f>
        <v>0</v>
      </c>
      <c r="S47" s="201">
        <f>'Tabela II'!S53</f>
        <v>0</v>
      </c>
      <c r="T47" s="201">
        <f>'Tabela II'!T53</f>
        <v>0</v>
      </c>
      <c r="U47" s="201" t="str">
        <f>'Tabela II'!U53</f>
        <v/>
      </c>
      <c r="V47" s="201" t="str">
        <f>'Tabela II'!V53</f>
        <v/>
      </c>
    </row>
    <row r="48" spans="1:22" s="202" customFormat="1" x14ac:dyDescent="0.2">
      <c r="A48" s="403">
        <f>'Tabela I'!$K$1</f>
        <v>2024</v>
      </c>
      <c r="B48" s="403">
        <f>'Tabela I'!$K$2</f>
        <v>0</v>
      </c>
      <c r="C48" s="201">
        <f>'Tabela II'!B54</f>
        <v>0</v>
      </c>
      <c r="D48" s="201">
        <f>'Tabela II'!C54</f>
        <v>0</v>
      </c>
      <c r="E48" s="201">
        <f>'Tabela II'!D54</f>
        <v>0</v>
      </c>
      <c r="F48" s="201">
        <f>'Tabela II'!E54</f>
        <v>0</v>
      </c>
      <c r="G48" s="201">
        <f>'Tabela II'!G54</f>
        <v>0</v>
      </c>
      <c r="H48" s="201">
        <f>'Tabela II'!H54</f>
        <v>0</v>
      </c>
      <c r="I48" s="201">
        <f>'Tabela II'!I54</f>
        <v>0</v>
      </c>
      <c r="J48" s="201">
        <f>'Tabela II'!J54</f>
        <v>262</v>
      </c>
      <c r="K48" s="201">
        <f>'Tabela II'!K54</f>
        <v>0</v>
      </c>
      <c r="L48" s="201">
        <f>'Tabela II'!L54</f>
        <v>0</v>
      </c>
      <c r="M48" s="201">
        <f>'Tabela II'!M54</f>
        <v>0</v>
      </c>
      <c r="N48" s="201">
        <f>'Tabela II'!N54</f>
        <v>0</v>
      </c>
      <c r="O48" s="201" t="str">
        <f>'Tabela II'!O54</f>
        <v/>
      </c>
      <c r="P48" s="201" t="str">
        <f>'Tabela II'!P54</f>
        <v/>
      </c>
      <c r="Q48" s="201">
        <f>'Tabela II'!Q54</f>
        <v>0</v>
      </c>
      <c r="R48" s="201">
        <f>'Tabela II'!R54</f>
        <v>0</v>
      </c>
      <c r="S48" s="201">
        <f>'Tabela II'!S54</f>
        <v>0</v>
      </c>
      <c r="T48" s="201">
        <f>'Tabela II'!T54</f>
        <v>0</v>
      </c>
      <c r="U48" s="201" t="str">
        <f>'Tabela II'!U54</f>
        <v/>
      </c>
      <c r="V48" s="201" t="str">
        <f>'Tabela II'!V54</f>
        <v/>
      </c>
    </row>
    <row r="49" spans="1:26" s="202" customFormat="1" x14ac:dyDescent="0.2">
      <c r="A49" s="403">
        <f>'Tabela I'!$K$1</f>
        <v>2024</v>
      </c>
      <c r="B49" s="403">
        <f>'Tabela I'!$K$2</f>
        <v>0</v>
      </c>
      <c r="C49" s="201">
        <f>'Tabela II'!B55</f>
        <v>0</v>
      </c>
      <c r="D49" s="201">
        <f>'Tabela II'!C55</f>
        <v>0</v>
      </c>
      <c r="E49" s="201">
        <f>'Tabela II'!D55</f>
        <v>0</v>
      </c>
      <c r="F49" s="201">
        <f>'Tabela II'!E55</f>
        <v>0</v>
      </c>
      <c r="G49" s="201">
        <f>'Tabela II'!G55</f>
        <v>0</v>
      </c>
      <c r="H49" s="201">
        <f>'Tabela II'!H55</f>
        <v>0</v>
      </c>
      <c r="I49" s="201">
        <f>'Tabela II'!I55</f>
        <v>0</v>
      </c>
      <c r="J49" s="201">
        <f>'Tabela II'!J55</f>
        <v>262</v>
      </c>
      <c r="K49" s="201">
        <f>'Tabela II'!K55</f>
        <v>0</v>
      </c>
      <c r="L49" s="201">
        <f>'Tabela II'!L55</f>
        <v>0</v>
      </c>
      <c r="M49" s="201">
        <f>'Tabela II'!M55</f>
        <v>0</v>
      </c>
      <c r="N49" s="201">
        <f>'Tabela II'!N55</f>
        <v>0</v>
      </c>
      <c r="O49" s="201" t="str">
        <f>'Tabela II'!O55</f>
        <v/>
      </c>
      <c r="P49" s="201" t="str">
        <f>'Tabela II'!P55</f>
        <v/>
      </c>
      <c r="Q49" s="201">
        <f>'Tabela II'!Q55</f>
        <v>0</v>
      </c>
      <c r="R49" s="201">
        <f>'Tabela II'!R55</f>
        <v>0</v>
      </c>
      <c r="S49" s="201">
        <f>'Tabela II'!S55</f>
        <v>0</v>
      </c>
      <c r="T49" s="201">
        <f>'Tabela II'!T55</f>
        <v>0</v>
      </c>
      <c r="U49" s="201" t="str">
        <f>'Tabela II'!U55</f>
        <v/>
      </c>
      <c r="V49" s="201" t="str">
        <f>'Tabela II'!V55</f>
        <v/>
      </c>
    </row>
    <row r="50" spans="1:26" s="202" customFormat="1" x14ac:dyDescent="0.2">
      <c r="A50" s="403">
        <f>'Tabela I'!$K$1</f>
        <v>2024</v>
      </c>
      <c r="B50" s="403">
        <f>'Tabela I'!$K$2</f>
        <v>0</v>
      </c>
      <c r="C50" s="201">
        <f>'Tabela II'!B56</f>
        <v>0</v>
      </c>
      <c r="D50" s="201">
        <f>'Tabela II'!C56</f>
        <v>0</v>
      </c>
      <c r="E50" s="201">
        <f>'Tabela II'!D56</f>
        <v>0</v>
      </c>
      <c r="F50" s="201">
        <f>'Tabela II'!E56</f>
        <v>0</v>
      </c>
      <c r="G50" s="201">
        <f>'Tabela II'!G56</f>
        <v>0</v>
      </c>
      <c r="H50" s="201">
        <f>'Tabela II'!H56</f>
        <v>0</v>
      </c>
      <c r="I50" s="201">
        <f>'Tabela II'!I56</f>
        <v>0</v>
      </c>
      <c r="J50" s="201">
        <f>'Tabela II'!J56</f>
        <v>262</v>
      </c>
      <c r="K50" s="201">
        <f>'Tabela II'!K56</f>
        <v>0</v>
      </c>
      <c r="L50" s="201">
        <f>'Tabela II'!L56</f>
        <v>0</v>
      </c>
      <c r="M50" s="201">
        <f>'Tabela II'!M56</f>
        <v>0</v>
      </c>
      <c r="N50" s="201">
        <f>'Tabela II'!N56</f>
        <v>0</v>
      </c>
      <c r="O50" s="201" t="str">
        <f>'Tabela II'!O56</f>
        <v/>
      </c>
      <c r="P50" s="201" t="str">
        <f>'Tabela II'!P56</f>
        <v/>
      </c>
      <c r="Q50" s="201">
        <f>'Tabela II'!Q56</f>
        <v>0</v>
      </c>
      <c r="R50" s="201">
        <f>'Tabela II'!R56</f>
        <v>0</v>
      </c>
      <c r="S50" s="201">
        <f>'Tabela II'!S56</f>
        <v>0</v>
      </c>
      <c r="T50" s="201">
        <f>'Tabela II'!T56</f>
        <v>0</v>
      </c>
      <c r="U50" s="201" t="str">
        <f>'Tabela II'!U56</f>
        <v/>
      </c>
      <c r="V50" s="201" t="str">
        <f>'Tabela II'!V56</f>
        <v/>
      </c>
    </row>
    <row r="51" spans="1:26" s="202" customFormat="1" x14ac:dyDescent="0.2">
      <c r="A51" s="403">
        <f>'Tabela I'!$K$1</f>
        <v>2024</v>
      </c>
      <c r="B51" s="403">
        <f>'Tabela I'!$K$2</f>
        <v>0</v>
      </c>
      <c r="C51" s="201">
        <f>'Tabela II'!B57</f>
        <v>0</v>
      </c>
      <c r="D51" s="201">
        <f>'Tabela II'!C57</f>
        <v>0</v>
      </c>
      <c r="E51" s="201">
        <f>'Tabela II'!D57</f>
        <v>0</v>
      </c>
      <c r="F51" s="201">
        <f>'Tabela II'!E57</f>
        <v>0</v>
      </c>
      <c r="G51" s="201">
        <f>'Tabela II'!G57</f>
        <v>0</v>
      </c>
      <c r="H51" s="201">
        <f>'Tabela II'!H57</f>
        <v>0</v>
      </c>
      <c r="I51" s="201">
        <f>'Tabela II'!I57</f>
        <v>0</v>
      </c>
      <c r="J51" s="201">
        <f>'Tabela II'!J57</f>
        <v>262</v>
      </c>
      <c r="K51" s="201">
        <f>'Tabela II'!K57</f>
        <v>0</v>
      </c>
      <c r="L51" s="201">
        <f>'Tabela II'!L57</f>
        <v>0</v>
      </c>
      <c r="M51" s="201">
        <f>'Tabela II'!M57</f>
        <v>0</v>
      </c>
      <c r="N51" s="201">
        <f>'Tabela II'!N57</f>
        <v>0</v>
      </c>
      <c r="O51" s="201" t="str">
        <f>'Tabela II'!O57</f>
        <v/>
      </c>
      <c r="P51" s="201" t="str">
        <f>'Tabela II'!P57</f>
        <v/>
      </c>
      <c r="Q51" s="201">
        <f>'Tabela II'!Q57</f>
        <v>0</v>
      </c>
      <c r="R51" s="201">
        <f>'Tabela II'!R57</f>
        <v>0</v>
      </c>
      <c r="S51" s="201">
        <f>'Tabela II'!S57</f>
        <v>0</v>
      </c>
      <c r="T51" s="201">
        <f>'Tabela II'!T57</f>
        <v>0</v>
      </c>
      <c r="U51" s="201" t="str">
        <f>'Tabela II'!U57</f>
        <v/>
      </c>
      <c r="V51" s="201" t="str">
        <f>'Tabela II'!V57</f>
        <v/>
      </c>
    </row>
    <row r="52" spans="1:26" s="202" customFormat="1" x14ac:dyDescent="0.2">
      <c r="A52" s="403">
        <f>'Tabela I'!$K$1</f>
        <v>2024</v>
      </c>
      <c r="B52" s="403">
        <f>'Tabela I'!$K$2</f>
        <v>0</v>
      </c>
      <c r="C52" s="201">
        <f>'Tabela II'!B58</f>
        <v>0</v>
      </c>
      <c r="D52" s="201">
        <f>'Tabela II'!C58</f>
        <v>0</v>
      </c>
      <c r="E52" s="201">
        <f>'Tabela II'!D58</f>
        <v>0</v>
      </c>
      <c r="F52" s="201">
        <f>'Tabela II'!E58</f>
        <v>0</v>
      </c>
      <c r="G52" s="201">
        <f>'Tabela II'!G58</f>
        <v>0</v>
      </c>
      <c r="H52" s="201">
        <f>'Tabela II'!H58</f>
        <v>0</v>
      </c>
      <c r="I52" s="201">
        <f>'Tabela II'!I58</f>
        <v>0</v>
      </c>
      <c r="J52" s="201">
        <f>'Tabela II'!J58</f>
        <v>262</v>
      </c>
      <c r="K52" s="201">
        <f>'Tabela II'!K58</f>
        <v>0</v>
      </c>
      <c r="L52" s="201">
        <f>'Tabela II'!L58</f>
        <v>0</v>
      </c>
      <c r="M52" s="201">
        <f>'Tabela II'!M58</f>
        <v>0</v>
      </c>
      <c r="N52" s="201">
        <f>'Tabela II'!N58</f>
        <v>0</v>
      </c>
      <c r="O52" s="201" t="str">
        <f>'Tabela II'!O58</f>
        <v/>
      </c>
      <c r="P52" s="201" t="str">
        <f>'Tabela II'!P58</f>
        <v/>
      </c>
      <c r="Q52" s="201">
        <f>'Tabela II'!Q58</f>
        <v>0</v>
      </c>
      <c r="R52" s="201">
        <f>'Tabela II'!R58</f>
        <v>0</v>
      </c>
      <c r="S52" s="201">
        <f>'Tabela II'!S58</f>
        <v>0</v>
      </c>
      <c r="T52" s="201">
        <f>'Tabela II'!T58</f>
        <v>0</v>
      </c>
      <c r="U52" s="201" t="str">
        <f>'Tabela II'!U58</f>
        <v/>
      </c>
      <c r="V52" s="201" t="str">
        <f>'Tabela II'!V58</f>
        <v/>
      </c>
    </row>
    <row r="53" spans="1:26" s="202" customFormat="1" x14ac:dyDescent="0.2">
      <c r="A53" s="403">
        <f>'Tabela I'!$K$1</f>
        <v>2024</v>
      </c>
      <c r="B53" s="403">
        <f>'Tabela I'!$K$2</f>
        <v>0</v>
      </c>
      <c r="C53" s="201">
        <f>'Tabela II'!B59</f>
        <v>0</v>
      </c>
      <c r="D53" s="201">
        <f>'Tabela II'!C59</f>
        <v>0</v>
      </c>
      <c r="E53" s="201">
        <f>'Tabela II'!D59</f>
        <v>0</v>
      </c>
      <c r="F53" s="201">
        <f>'Tabela II'!E59</f>
        <v>0</v>
      </c>
      <c r="G53" s="201">
        <f>'Tabela II'!G59</f>
        <v>0</v>
      </c>
      <c r="H53" s="201">
        <f>'Tabela II'!H59</f>
        <v>0</v>
      </c>
      <c r="I53" s="201">
        <f>'Tabela II'!I59</f>
        <v>0</v>
      </c>
      <c r="J53" s="201">
        <f>'Tabela II'!J59</f>
        <v>262</v>
      </c>
      <c r="K53" s="201">
        <f>'Tabela II'!K59</f>
        <v>0</v>
      </c>
      <c r="L53" s="201">
        <f>'Tabela II'!L59</f>
        <v>0</v>
      </c>
      <c r="M53" s="201">
        <f>'Tabela II'!M59</f>
        <v>0</v>
      </c>
      <c r="N53" s="201">
        <f>'Tabela II'!N59</f>
        <v>0</v>
      </c>
      <c r="O53" s="201" t="str">
        <f>'Tabela II'!O59</f>
        <v/>
      </c>
      <c r="P53" s="201" t="str">
        <f>'Tabela II'!P59</f>
        <v/>
      </c>
      <c r="Q53" s="201">
        <f>'Tabela II'!Q59</f>
        <v>0</v>
      </c>
      <c r="R53" s="201">
        <f>'Tabela II'!R59</f>
        <v>0</v>
      </c>
      <c r="S53" s="201">
        <f>'Tabela II'!S59</f>
        <v>0</v>
      </c>
      <c r="T53" s="201">
        <f>'Tabela II'!T59</f>
        <v>0</v>
      </c>
      <c r="U53" s="201" t="str">
        <f>'Tabela II'!U59</f>
        <v/>
      </c>
      <c r="V53" s="201" t="str">
        <f>'Tabela II'!V59</f>
        <v/>
      </c>
    </row>
    <row r="54" spans="1:26" s="202" customFormat="1" x14ac:dyDescent="0.2">
      <c r="A54" s="403">
        <f>'Tabela I'!$K$1</f>
        <v>2024</v>
      </c>
      <c r="B54" s="403">
        <f>'Tabela I'!$K$2</f>
        <v>0</v>
      </c>
      <c r="C54" s="201">
        <f>'Tabela II'!B60</f>
        <v>0</v>
      </c>
      <c r="D54" s="201">
        <f>'Tabela II'!C60</f>
        <v>0</v>
      </c>
      <c r="E54" s="201">
        <f>'Tabela II'!D60</f>
        <v>0</v>
      </c>
      <c r="F54" s="201">
        <f>'Tabela II'!E60</f>
        <v>0</v>
      </c>
      <c r="G54" s="201">
        <f>'Tabela II'!G60</f>
        <v>0</v>
      </c>
      <c r="H54" s="201">
        <f>'Tabela II'!H60</f>
        <v>0</v>
      </c>
      <c r="I54" s="201">
        <f>'Tabela II'!I60</f>
        <v>0</v>
      </c>
      <c r="J54" s="201">
        <f>'Tabela II'!J60</f>
        <v>262</v>
      </c>
      <c r="K54" s="201">
        <f>'Tabela II'!K60</f>
        <v>0</v>
      </c>
      <c r="L54" s="201">
        <f>'Tabela II'!L60</f>
        <v>0</v>
      </c>
      <c r="M54" s="201">
        <f>'Tabela II'!M60</f>
        <v>0</v>
      </c>
      <c r="N54" s="201">
        <f>'Tabela II'!N60</f>
        <v>0</v>
      </c>
      <c r="O54" s="201" t="str">
        <f>'Tabela II'!O60</f>
        <v/>
      </c>
      <c r="P54" s="201" t="str">
        <f>'Tabela II'!P60</f>
        <v/>
      </c>
      <c r="Q54" s="201">
        <f>'Tabela II'!Q60</f>
        <v>0</v>
      </c>
      <c r="R54" s="201">
        <f>'Tabela II'!R60</f>
        <v>0</v>
      </c>
      <c r="S54" s="201">
        <f>'Tabela II'!S60</f>
        <v>0</v>
      </c>
      <c r="T54" s="201">
        <f>'Tabela II'!T60</f>
        <v>0</v>
      </c>
      <c r="U54" s="201" t="str">
        <f>'Tabela II'!U60</f>
        <v/>
      </c>
      <c r="V54" s="201" t="str">
        <f>'Tabela II'!V60</f>
        <v/>
      </c>
    </row>
    <row r="55" spans="1:26" s="202" customFormat="1" x14ac:dyDescent="0.2">
      <c r="A55" s="403">
        <f>'Tabela I'!$K$1</f>
        <v>2024</v>
      </c>
      <c r="B55" s="403">
        <f>'Tabela I'!$K$2</f>
        <v>0</v>
      </c>
      <c r="C55" s="201">
        <f>'Tabela II'!B61</f>
        <v>0</v>
      </c>
      <c r="D55" s="201">
        <f>'Tabela II'!C61</f>
        <v>0</v>
      </c>
      <c r="E55" s="201">
        <f>'Tabela II'!D61</f>
        <v>0</v>
      </c>
      <c r="F55" s="201">
        <f>'Tabela II'!E61</f>
        <v>0</v>
      </c>
      <c r="G55" s="201">
        <f>'Tabela II'!G61</f>
        <v>0</v>
      </c>
      <c r="H55" s="201">
        <f>'Tabela II'!H61</f>
        <v>0</v>
      </c>
      <c r="I55" s="201">
        <f>'Tabela II'!I61</f>
        <v>0</v>
      </c>
      <c r="J55" s="201">
        <f>'Tabela II'!J61</f>
        <v>262</v>
      </c>
      <c r="K55" s="201">
        <f>'Tabela II'!K61</f>
        <v>0</v>
      </c>
      <c r="L55" s="201">
        <f>'Tabela II'!L61</f>
        <v>0</v>
      </c>
      <c r="M55" s="201">
        <f>'Tabela II'!M61</f>
        <v>0</v>
      </c>
      <c r="N55" s="201">
        <f>'Tabela II'!N61</f>
        <v>0</v>
      </c>
      <c r="O55" s="201" t="str">
        <f>'Tabela II'!O61</f>
        <v/>
      </c>
      <c r="P55" s="201" t="str">
        <f>'Tabela II'!P61</f>
        <v/>
      </c>
      <c r="Q55" s="201">
        <f>'Tabela II'!Q61</f>
        <v>0</v>
      </c>
      <c r="R55" s="201">
        <f>'Tabela II'!R61</f>
        <v>0</v>
      </c>
      <c r="S55" s="201">
        <f>'Tabela II'!S61</f>
        <v>0</v>
      </c>
      <c r="T55" s="201">
        <f>'Tabela II'!T61</f>
        <v>0</v>
      </c>
      <c r="U55" s="201" t="str">
        <f>'Tabela II'!U61</f>
        <v/>
      </c>
      <c r="V55" s="201" t="str">
        <f>'Tabela II'!V61</f>
        <v/>
      </c>
    </row>
    <row r="56" spans="1:26" s="202" customFormat="1" x14ac:dyDescent="0.2">
      <c r="A56" s="403">
        <f>'Tabela I'!$K$1</f>
        <v>2024</v>
      </c>
      <c r="B56" s="403">
        <f>'Tabela I'!$K$2</f>
        <v>0</v>
      </c>
      <c r="C56" s="201">
        <f>'Tabela II'!B62</f>
        <v>0</v>
      </c>
      <c r="D56" s="201">
        <f>'Tabela II'!C62</f>
        <v>0</v>
      </c>
      <c r="E56" s="201">
        <f>'Tabela II'!D62</f>
        <v>0</v>
      </c>
      <c r="F56" s="201">
        <f>'Tabela II'!E62</f>
        <v>0</v>
      </c>
      <c r="G56" s="201">
        <f>'Tabela II'!G62</f>
        <v>0</v>
      </c>
      <c r="H56" s="201">
        <f>'Tabela II'!H62</f>
        <v>0</v>
      </c>
      <c r="I56" s="201">
        <f>'Tabela II'!I62</f>
        <v>0</v>
      </c>
      <c r="J56" s="201">
        <f>'Tabela II'!J62</f>
        <v>262</v>
      </c>
      <c r="K56" s="201">
        <f>'Tabela II'!K62</f>
        <v>0</v>
      </c>
      <c r="L56" s="201">
        <f>'Tabela II'!L62</f>
        <v>0</v>
      </c>
      <c r="M56" s="201">
        <f>'Tabela II'!M62</f>
        <v>0</v>
      </c>
      <c r="N56" s="201">
        <f>'Tabela II'!N62</f>
        <v>0</v>
      </c>
      <c r="O56" s="201" t="str">
        <f>'Tabela II'!O62</f>
        <v/>
      </c>
      <c r="P56" s="201" t="str">
        <f>'Tabela II'!P62</f>
        <v/>
      </c>
      <c r="Q56" s="201">
        <f>'Tabela II'!Q62</f>
        <v>0</v>
      </c>
      <c r="R56" s="201">
        <f>'Tabela II'!R62</f>
        <v>0</v>
      </c>
      <c r="S56" s="201">
        <f>'Tabela II'!S62</f>
        <v>0</v>
      </c>
      <c r="T56" s="201">
        <f>'Tabela II'!T62</f>
        <v>0</v>
      </c>
      <c r="U56" s="201" t="str">
        <f>'Tabela II'!U62</f>
        <v/>
      </c>
      <c r="V56" s="201" t="str">
        <f>'Tabela II'!V62</f>
        <v/>
      </c>
    </row>
    <row r="57" spans="1:26" s="202" customFormat="1" x14ac:dyDescent="0.2">
      <c r="A57" s="403">
        <f>'Tabela I'!$K$1</f>
        <v>2024</v>
      </c>
      <c r="B57" s="403">
        <f>'Tabela I'!$K$2</f>
        <v>0</v>
      </c>
      <c r="C57" s="201">
        <f>'Tabela II'!B63</f>
        <v>0</v>
      </c>
      <c r="D57" s="201">
        <f>'Tabela II'!C63</f>
        <v>0</v>
      </c>
      <c r="E57" s="201">
        <f>'Tabela II'!D63</f>
        <v>0</v>
      </c>
      <c r="F57" s="201">
        <f>'Tabela II'!E63</f>
        <v>0</v>
      </c>
      <c r="G57" s="201">
        <f>'Tabela II'!G63</f>
        <v>0</v>
      </c>
      <c r="H57" s="201">
        <f>'Tabela II'!H63</f>
        <v>0</v>
      </c>
      <c r="I57" s="201">
        <f>'Tabela II'!I63</f>
        <v>0</v>
      </c>
      <c r="J57" s="201">
        <f>'Tabela II'!J63</f>
        <v>262</v>
      </c>
      <c r="K57" s="201">
        <f>'Tabela II'!K63</f>
        <v>0</v>
      </c>
      <c r="L57" s="201">
        <f>'Tabela II'!L63</f>
        <v>0</v>
      </c>
      <c r="M57" s="201">
        <f>'Tabela II'!M63</f>
        <v>0</v>
      </c>
      <c r="N57" s="201">
        <f>'Tabela II'!N63</f>
        <v>0</v>
      </c>
      <c r="O57" s="201" t="str">
        <f>'Tabela II'!O63</f>
        <v/>
      </c>
      <c r="P57" s="201" t="str">
        <f>'Tabela II'!P63</f>
        <v/>
      </c>
      <c r="Q57" s="201">
        <f>'Tabela II'!Q63</f>
        <v>0</v>
      </c>
      <c r="R57" s="201">
        <f>'Tabela II'!R63</f>
        <v>0</v>
      </c>
      <c r="S57" s="201">
        <f>'Tabela II'!S63</f>
        <v>0</v>
      </c>
      <c r="T57" s="201">
        <f>'Tabela II'!T63</f>
        <v>0</v>
      </c>
      <c r="U57" s="201" t="str">
        <f>'Tabela II'!U63</f>
        <v/>
      </c>
      <c r="V57" s="201" t="str">
        <f>'Tabela II'!V63</f>
        <v/>
      </c>
    </row>
    <row r="58" spans="1:26" s="202" customFormat="1" x14ac:dyDescent="0.2">
      <c r="A58" s="403">
        <f>'Tabela I'!$K$1</f>
        <v>2024</v>
      </c>
      <c r="B58" s="403">
        <f>'Tabela I'!$K$2</f>
        <v>0</v>
      </c>
      <c r="C58" s="201">
        <f>'Tabela II'!B64</f>
        <v>0</v>
      </c>
      <c r="D58" s="201">
        <f>'Tabela II'!C64</f>
        <v>0</v>
      </c>
      <c r="E58" s="201">
        <f>'Tabela II'!D64</f>
        <v>0</v>
      </c>
      <c r="F58" s="201">
        <f>'Tabela II'!E64</f>
        <v>0</v>
      </c>
      <c r="G58" s="201">
        <f>'Tabela II'!G64</f>
        <v>0</v>
      </c>
      <c r="H58" s="201">
        <f>'Tabela II'!H64</f>
        <v>0</v>
      </c>
      <c r="I58" s="201">
        <f>'Tabela II'!I64</f>
        <v>0</v>
      </c>
      <c r="J58" s="201">
        <f>'Tabela II'!J64</f>
        <v>262</v>
      </c>
      <c r="K58" s="201">
        <f>'Tabela II'!K64</f>
        <v>0</v>
      </c>
      <c r="L58" s="201">
        <f>'Tabela II'!L64</f>
        <v>0</v>
      </c>
      <c r="M58" s="201">
        <f>'Tabela II'!M64</f>
        <v>0</v>
      </c>
      <c r="N58" s="201">
        <f>'Tabela II'!N64</f>
        <v>0</v>
      </c>
      <c r="O58" s="201" t="str">
        <f>'Tabela II'!O64</f>
        <v/>
      </c>
      <c r="P58" s="201" t="str">
        <f>'Tabela II'!P64</f>
        <v/>
      </c>
      <c r="Q58" s="201">
        <f>'Tabela II'!Q64</f>
        <v>0</v>
      </c>
      <c r="R58" s="201">
        <f>'Tabela II'!R64</f>
        <v>0</v>
      </c>
      <c r="S58" s="201">
        <f>'Tabela II'!S64</f>
        <v>0</v>
      </c>
      <c r="T58" s="201">
        <f>'Tabela II'!T64</f>
        <v>0</v>
      </c>
      <c r="U58" s="201" t="str">
        <f>'Tabela II'!U64</f>
        <v/>
      </c>
      <c r="V58" s="201" t="str">
        <f>'Tabela II'!V64</f>
        <v/>
      </c>
    </row>
    <row r="59" spans="1:26" s="202" customFormat="1" x14ac:dyDescent="0.2">
      <c r="A59" s="403">
        <f>'Tabela I'!$K$1</f>
        <v>2024</v>
      </c>
      <c r="B59" s="403">
        <f>'Tabela I'!$K$2</f>
        <v>0</v>
      </c>
      <c r="C59" s="201">
        <f>'Tabela II'!B65</f>
        <v>0</v>
      </c>
      <c r="D59" s="201">
        <f>'Tabela II'!C65</f>
        <v>0</v>
      </c>
      <c r="E59" s="201">
        <f>'Tabela II'!D65</f>
        <v>0</v>
      </c>
      <c r="F59" s="201">
        <f>'Tabela II'!E65</f>
        <v>0</v>
      </c>
      <c r="G59" s="201">
        <f>'Tabela II'!G65</f>
        <v>0</v>
      </c>
      <c r="H59" s="201">
        <f>'Tabela II'!H65</f>
        <v>0</v>
      </c>
      <c r="I59" s="201">
        <f>'Tabela II'!I65</f>
        <v>0</v>
      </c>
      <c r="J59" s="201">
        <f>'Tabela II'!J65</f>
        <v>262</v>
      </c>
      <c r="K59" s="201">
        <f>'Tabela II'!K65</f>
        <v>0</v>
      </c>
      <c r="L59" s="201">
        <f>'Tabela II'!L65</f>
        <v>0</v>
      </c>
      <c r="M59" s="201">
        <f>'Tabela II'!M65</f>
        <v>0</v>
      </c>
      <c r="N59" s="201">
        <f>'Tabela II'!N65</f>
        <v>0</v>
      </c>
      <c r="O59" s="201" t="str">
        <f>'Tabela II'!O65</f>
        <v/>
      </c>
      <c r="P59" s="201" t="str">
        <f>'Tabela II'!P65</f>
        <v/>
      </c>
      <c r="Q59" s="201">
        <f>'Tabela II'!Q65</f>
        <v>0</v>
      </c>
      <c r="R59" s="201">
        <f>'Tabela II'!R65</f>
        <v>0</v>
      </c>
      <c r="S59" s="201">
        <f>'Tabela II'!S65</f>
        <v>0</v>
      </c>
      <c r="T59" s="201">
        <f>'Tabela II'!T65</f>
        <v>0</v>
      </c>
      <c r="U59" s="201" t="str">
        <f>'Tabela II'!U65</f>
        <v/>
      </c>
      <c r="V59" s="201" t="str">
        <f>'Tabela II'!V65</f>
        <v/>
      </c>
    </row>
    <row r="60" spans="1:26" s="202" customFormat="1" x14ac:dyDescent="0.2">
      <c r="A60" s="403">
        <f>'Tabela I'!$K$1</f>
        <v>2024</v>
      </c>
      <c r="B60" s="403">
        <f>'Tabela I'!$K$2</f>
        <v>0</v>
      </c>
      <c r="C60" s="201">
        <f>'Tabela II'!B66</f>
        <v>0</v>
      </c>
      <c r="D60" s="201">
        <f>'Tabela II'!C66</f>
        <v>0</v>
      </c>
      <c r="E60" s="201">
        <f>'Tabela II'!D66</f>
        <v>0</v>
      </c>
      <c r="F60" s="201">
        <f>'Tabela II'!E66</f>
        <v>0</v>
      </c>
      <c r="G60" s="201">
        <f>'Tabela II'!G66</f>
        <v>0</v>
      </c>
      <c r="H60" s="201">
        <f>'Tabela II'!H66</f>
        <v>0</v>
      </c>
      <c r="I60" s="201">
        <f>'Tabela II'!I66</f>
        <v>0</v>
      </c>
      <c r="J60" s="201">
        <f>'Tabela II'!J66</f>
        <v>262</v>
      </c>
      <c r="K60" s="201">
        <f>'Tabela II'!K66</f>
        <v>0</v>
      </c>
      <c r="L60" s="201">
        <f>'Tabela II'!L66</f>
        <v>0</v>
      </c>
      <c r="M60" s="201">
        <f>'Tabela II'!M66</f>
        <v>0</v>
      </c>
      <c r="N60" s="201">
        <f>'Tabela II'!N66</f>
        <v>0</v>
      </c>
      <c r="O60" s="201" t="str">
        <f>'Tabela II'!O66</f>
        <v/>
      </c>
      <c r="P60" s="201" t="str">
        <f>'Tabela II'!P66</f>
        <v/>
      </c>
      <c r="Q60" s="201">
        <f>'Tabela II'!Q66</f>
        <v>0</v>
      </c>
      <c r="R60" s="201">
        <f>'Tabela II'!R66</f>
        <v>0</v>
      </c>
      <c r="S60" s="201">
        <f>'Tabela II'!S66</f>
        <v>0</v>
      </c>
      <c r="T60" s="201">
        <f>'Tabela II'!T66</f>
        <v>0</v>
      </c>
      <c r="U60" s="201" t="str">
        <f>'Tabela II'!U66</f>
        <v/>
      </c>
      <c r="V60" s="201" t="str">
        <f>'Tabela II'!V66</f>
        <v/>
      </c>
    </row>
    <row r="61" spans="1:26" s="202" customFormat="1" ht="15" customHeight="1" x14ac:dyDescent="0.2">
      <c r="A61" s="403">
        <f>'Tabela I'!$K$1</f>
        <v>2024</v>
      </c>
      <c r="B61" s="403">
        <f>'Tabela I'!$K$2</f>
        <v>0</v>
      </c>
      <c r="C61" s="201">
        <f>'Tabela II'!B67</f>
        <v>0</v>
      </c>
      <c r="D61" s="201">
        <f>'Tabela II'!C67</f>
        <v>0</v>
      </c>
      <c r="E61" s="201">
        <f>'Tabela II'!D67</f>
        <v>0</v>
      </c>
      <c r="F61" s="201">
        <f>'Tabela II'!E67</f>
        <v>0</v>
      </c>
      <c r="G61" s="201">
        <f>'Tabela II'!G67</f>
        <v>0</v>
      </c>
      <c r="H61" s="201">
        <f>'Tabela II'!H67</f>
        <v>0</v>
      </c>
      <c r="I61" s="201">
        <f>'Tabela II'!I67</f>
        <v>0</v>
      </c>
      <c r="J61" s="201">
        <f>'Tabela II'!J67</f>
        <v>262</v>
      </c>
      <c r="K61" s="201">
        <f>'Tabela II'!K67</f>
        <v>0</v>
      </c>
      <c r="L61" s="201">
        <f>'Tabela II'!L67</f>
        <v>0</v>
      </c>
      <c r="M61" s="201">
        <f>'Tabela II'!M67</f>
        <v>0</v>
      </c>
      <c r="N61" s="201">
        <f>'Tabela II'!N67</f>
        <v>0</v>
      </c>
      <c r="O61" s="201" t="str">
        <f>'Tabela II'!O67</f>
        <v/>
      </c>
      <c r="P61" s="201" t="str">
        <f>'Tabela II'!P67</f>
        <v/>
      </c>
      <c r="Q61" s="201">
        <f>'Tabela II'!Q67</f>
        <v>0</v>
      </c>
      <c r="R61" s="201">
        <f>'Tabela II'!R67</f>
        <v>0</v>
      </c>
      <c r="S61" s="201">
        <f>'Tabela II'!S67</f>
        <v>0</v>
      </c>
      <c r="T61" s="201">
        <f>'Tabela II'!T67</f>
        <v>0</v>
      </c>
      <c r="U61" s="201" t="str">
        <f>'Tabela II'!U67</f>
        <v/>
      </c>
      <c r="V61" s="201" t="str">
        <f>'Tabela II'!V67</f>
        <v/>
      </c>
      <c r="W61" s="285"/>
      <c r="X61" s="286"/>
      <c r="Y61" s="287"/>
      <c r="Z61" s="287"/>
    </row>
    <row r="62" spans="1:26" s="202" customFormat="1" x14ac:dyDescent="0.2">
      <c r="A62" s="403">
        <f>'Tabela I'!$K$1</f>
        <v>2024</v>
      </c>
      <c r="B62" s="403">
        <f>'Tabela I'!$K$2</f>
        <v>0</v>
      </c>
      <c r="C62" s="201">
        <f>'Tabela II'!B68</f>
        <v>0</v>
      </c>
      <c r="D62" s="201">
        <f>'Tabela II'!C68</f>
        <v>0</v>
      </c>
      <c r="E62" s="201">
        <f>'Tabela II'!D68</f>
        <v>0</v>
      </c>
      <c r="F62" s="201">
        <f>'Tabela II'!E68</f>
        <v>0</v>
      </c>
      <c r="G62" s="201">
        <f>'Tabela II'!G68</f>
        <v>0</v>
      </c>
      <c r="H62" s="201">
        <f>'Tabela II'!H68</f>
        <v>0</v>
      </c>
      <c r="I62" s="201">
        <f>'Tabela II'!I68</f>
        <v>0</v>
      </c>
      <c r="J62" s="201">
        <f>'Tabela II'!J68</f>
        <v>262</v>
      </c>
      <c r="K62" s="201">
        <f>'Tabela II'!K68</f>
        <v>0</v>
      </c>
      <c r="L62" s="201">
        <f>'Tabela II'!L68</f>
        <v>0</v>
      </c>
      <c r="M62" s="201">
        <f>'Tabela II'!M68</f>
        <v>0</v>
      </c>
      <c r="N62" s="201">
        <f>'Tabela II'!N68</f>
        <v>0</v>
      </c>
      <c r="O62" s="201" t="str">
        <f>'Tabela II'!O68</f>
        <v/>
      </c>
      <c r="P62" s="201" t="str">
        <f>'Tabela II'!P68</f>
        <v/>
      </c>
      <c r="Q62" s="201">
        <f>'Tabela II'!Q68</f>
        <v>0</v>
      </c>
      <c r="R62" s="201">
        <f>'Tabela II'!R68</f>
        <v>0</v>
      </c>
      <c r="S62" s="201">
        <f>'Tabela II'!S68</f>
        <v>0</v>
      </c>
      <c r="T62" s="201">
        <f>'Tabela II'!T68</f>
        <v>0</v>
      </c>
      <c r="U62" s="201" t="str">
        <f>'Tabela II'!U68</f>
        <v/>
      </c>
      <c r="V62" s="201" t="str">
        <f>'Tabela II'!V68</f>
        <v/>
      </c>
      <c r="W62" s="288"/>
      <c r="X62" s="289"/>
      <c r="Y62" s="290"/>
      <c r="Z62" s="287"/>
    </row>
    <row r="63" spans="1:26" s="202" customFormat="1" x14ac:dyDescent="0.2">
      <c r="A63" s="403">
        <f>'Tabela I'!$K$1</f>
        <v>2024</v>
      </c>
      <c r="B63" s="403">
        <f>'Tabela I'!$K$2</f>
        <v>0</v>
      </c>
      <c r="C63" s="201">
        <f>'Tabela II'!B69</f>
        <v>0</v>
      </c>
      <c r="D63" s="201">
        <f>'Tabela II'!C69</f>
        <v>0</v>
      </c>
      <c r="E63" s="201">
        <f>'Tabela II'!D69</f>
        <v>0</v>
      </c>
      <c r="F63" s="201">
        <f>'Tabela II'!E69</f>
        <v>0</v>
      </c>
      <c r="G63" s="201">
        <f>'Tabela II'!G69</f>
        <v>0</v>
      </c>
      <c r="H63" s="201">
        <f>'Tabela II'!H69</f>
        <v>0</v>
      </c>
      <c r="I63" s="201">
        <f>'Tabela II'!I69</f>
        <v>0</v>
      </c>
      <c r="J63" s="201">
        <f>'Tabela II'!J69</f>
        <v>262</v>
      </c>
      <c r="K63" s="201">
        <f>'Tabela II'!K69</f>
        <v>0</v>
      </c>
      <c r="L63" s="201">
        <f>'Tabela II'!L69</f>
        <v>0</v>
      </c>
      <c r="M63" s="201">
        <f>'Tabela II'!M69</f>
        <v>0</v>
      </c>
      <c r="N63" s="201">
        <f>'Tabela II'!N69</f>
        <v>0</v>
      </c>
      <c r="O63" s="201" t="str">
        <f>'Tabela II'!O69</f>
        <v/>
      </c>
      <c r="P63" s="201" t="str">
        <f>'Tabela II'!P69</f>
        <v/>
      </c>
      <c r="Q63" s="201">
        <f>'Tabela II'!Q69</f>
        <v>0</v>
      </c>
      <c r="R63" s="201">
        <f>'Tabela II'!R69</f>
        <v>0</v>
      </c>
      <c r="S63" s="201">
        <f>'Tabela II'!S69</f>
        <v>0</v>
      </c>
      <c r="T63" s="201">
        <f>'Tabela II'!T69</f>
        <v>0</v>
      </c>
      <c r="U63" s="201" t="str">
        <f>'Tabela II'!U69</f>
        <v/>
      </c>
      <c r="V63" s="201" t="str">
        <f>'Tabela II'!V69</f>
        <v/>
      </c>
    </row>
    <row r="64" spans="1:26" s="202" customFormat="1" x14ac:dyDescent="0.2">
      <c r="A64" s="403">
        <f>'Tabela I'!$K$1</f>
        <v>2024</v>
      </c>
      <c r="B64" s="403">
        <f>'Tabela I'!$K$2</f>
        <v>0</v>
      </c>
      <c r="C64" s="201">
        <f>'Tabela II'!B70</f>
        <v>0</v>
      </c>
      <c r="D64" s="201">
        <f>'Tabela II'!C70</f>
        <v>0</v>
      </c>
      <c r="E64" s="201">
        <f>'Tabela II'!D70</f>
        <v>0</v>
      </c>
      <c r="F64" s="201">
        <f>'Tabela II'!E70</f>
        <v>0</v>
      </c>
      <c r="G64" s="201">
        <f>'Tabela II'!G70</f>
        <v>0</v>
      </c>
      <c r="H64" s="201">
        <f>'Tabela II'!H70</f>
        <v>0</v>
      </c>
      <c r="I64" s="201">
        <f>'Tabela II'!I70</f>
        <v>0</v>
      </c>
      <c r="J64" s="201">
        <f>'Tabela II'!J70</f>
        <v>262</v>
      </c>
      <c r="K64" s="201">
        <f>'Tabela II'!K70</f>
        <v>0</v>
      </c>
      <c r="L64" s="201">
        <f>'Tabela II'!L70</f>
        <v>0</v>
      </c>
      <c r="M64" s="201">
        <f>'Tabela II'!M70</f>
        <v>0</v>
      </c>
      <c r="N64" s="201">
        <f>'Tabela II'!N70</f>
        <v>0</v>
      </c>
      <c r="O64" s="201" t="str">
        <f>'Tabela II'!O70</f>
        <v/>
      </c>
      <c r="P64" s="201" t="str">
        <f>'Tabela II'!P70</f>
        <v/>
      </c>
      <c r="Q64" s="201">
        <f>'Tabela II'!Q70</f>
        <v>0</v>
      </c>
      <c r="R64" s="201">
        <f>'Tabela II'!R70</f>
        <v>0</v>
      </c>
      <c r="S64" s="201">
        <f>'Tabela II'!S70</f>
        <v>0</v>
      </c>
      <c r="T64" s="201">
        <f>'Tabela II'!T70</f>
        <v>0</v>
      </c>
      <c r="U64" s="201" t="str">
        <f>'Tabela II'!U70</f>
        <v/>
      </c>
      <c r="V64" s="201" t="str">
        <f>'Tabela II'!V70</f>
        <v/>
      </c>
    </row>
    <row r="65" spans="1:23" s="202" customFormat="1" x14ac:dyDescent="0.2">
      <c r="A65" s="403">
        <f>'Tabela I'!$K$1</f>
        <v>2024</v>
      </c>
      <c r="B65" s="403">
        <f>'Tabela I'!$K$2</f>
        <v>0</v>
      </c>
      <c r="C65" s="201">
        <f>'Tabela II'!B71</f>
        <v>0</v>
      </c>
      <c r="D65" s="201">
        <f>'Tabela II'!C71</f>
        <v>0</v>
      </c>
      <c r="E65" s="201">
        <f>'Tabela II'!D71</f>
        <v>0</v>
      </c>
      <c r="F65" s="201">
        <f>'Tabela II'!E71</f>
        <v>0</v>
      </c>
      <c r="G65" s="201">
        <f>'Tabela II'!G71</f>
        <v>0</v>
      </c>
      <c r="H65" s="201">
        <f>'Tabela II'!H71</f>
        <v>0</v>
      </c>
      <c r="I65" s="201">
        <f>'Tabela II'!I71</f>
        <v>0</v>
      </c>
      <c r="J65" s="201">
        <f>'Tabela II'!J71</f>
        <v>262</v>
      </c>
      <c r="K65" s="201">
        <f>'Tabela II'!K71</f>
        <v>0</v>
      </c>
      <c r="L65" s="201">
        <f>'Tabela II'!L71</f>
        <v>0</v>
      </c>
      <c r="M65" s="201">
        <f>'Tabela II'!M71</f>
        <v>0</v>
      </c>
      <c r="N65" s="201">
        <f>'Tabela II'!N71</f>
        <v>0</v>
      </c>
      <c r="O65" s="201" t="str">
        <f>'Tabela II'!O71</f>
        <v/>
      </c>
      <c r="P65" s="201" t="str">
        <f>'Tabela II'!P71</f>
        <v/>
      </c>
      <c r="Q65" s="201">
        <f>'Tabela II'!Q71</f>
        <v>0</v>
      </c>
      <c r="R65" s="201">
        <f>'Tabela II'!R71</f>
        <v>0</v>
      </c>
      <c r="S65" s="201">
        <f>'Tabela II'!S71</f>
        <v>0</v>
      </c>
      <c r="T65" s="201">
        <f>'Tabela II'!T71</f>
        <v>0</v>
      </c>
      <c r="U65" s="201" t="str">
        <f>'Tabela II'!U71</f>
        <v/>
      </c>
      <c r="V65" s="201" t="str">
        <f>'Tabela II'!V71</f>
        <v/>
      </c>
    </row>
    <row r="66" spans="1:23" s="202" customFormat="1" x14ac:dyDescent="0.2">
      <c r="A66" s="403">
        <f>'Tabela I'!$K$1</f>
        <v>2024</v>
      </c>
      <c r="B66" s="403">
        <f>'Tabela I'!$K$2</f>
        <v>0</v>
      </c>
      <c r="C66" s="201">
        <f>'Tabela II'!B72</f>
        <v>0</v>
      </c>
      <c r="D66" s="201">
        <f>'Tabela II'!C72</f>
        <v>0</v>
      </c>
      <c r="E66" s="201">
        <f>'Tabela II'!D72</f>
        <v>0</v>
      </c>
      <c r="F66" s="201">
        <f>'Tabela II'!E72</f>
        <v>0</v>
      </c>
      <c r="G66" s="201">
        <f>'Tabela II'!G72</f>
        <v>0</v>
      </c>
      <c r="H66" s="201">
        <f>'Tabela II'!H72</f>
        <v>0</v>
      </c>
      <c r="I66" s="201">
        <f>'Tabela II'!I72</f>
        <v>0</v>
      </c>
      <c r="J66" s="201">
        <f>'Tabela II'!J72</f>
        <v>262</v>
      </c>
      <c r="K66" s="201">
        <f>'Tabela II'!K72</f>
        <v>0</v>
      </c>
      <c r="L66" s="201">
        <f>'Tabela II'!L72</f>
        <v>0</v>
      </c>
      <c r="M66" s="201">
        <f>'Tabela II'!M72</f>
        <v>0</v>
      </c>
      <c r="N66" s="201">
        <f>'Tabela II'!N72</f>
        <v>0</v>
      </c>
      <c r="O66" s="201" t="str">
        <f>'Tabela II'!O72</f>
        <v/>
      </c>
      <c r="P66" s="201" t="str">
        <f>'Tabela II'!P72</f>
        <v/>
      </c>
      <c r="Q66" s="201">
        <f>'Tabela II'!Q72</f>
        <v>0</v>
      </c>
      <c r="R66" s="201">
        <f>'Tabela II'!R72</f>
        <v>0</v>
      </c>
      <c r="S66" s="201">
        <f>'Tabela II'!S72</f>
        <v>0</v>
      </c>
      <c r="T66" s="201">
        <f>'Tabela II'!T72</f>
        <v>0</v>
      </c>
      <c r="U66" s="201" t="str">
        <f>'Tabela II'!U72</f>
        <v/>
      </c>
      <c r="V66" s="201" t="str">
        <f>'Tabela II'!V72</f>
        <v/>
      </c>
    </row>
    <row r="67" spans="1:23" s="202" customFormat="1" x14ac:dyDescent="0.2">
      <c r="A67" s="403">
        <f>'Tabela I'!$K$1</f>
        <v>2024</v>
      </c>
      <c r="B67" s="403">
        <f>'Tabela I'!$K$2</f>
        <v>0</v>
      </c>
      <c r="C67" s="201">
        <f>'Tabela II'!B73</f>
        <v>0</v>
      </c>
      <c r="D67" s="201">
        <f>'Tabela II'!C73</f>
        <v>0</v>
      </c>
      <c r="E67" s="201">
        <f>'Tabela II'!D73</f>
        <v>0</v>
      </c>
      <c r="F67" s="201">
        <f>'Tabela II'!E73</f>
        <v>0</v>
      </c>
      <c r="G67" s="201">
        <f>'Tabela II'!G73</f>
        <v>0</v>
      </c>
      <c r="H67" s="201">
        <f>'Tabela II'!H73</f>
        <v>0</v>
      </c>
      <c r="I67" s="201">
        <f>'Tabela II'!I73</f>
        <v>0</v>
      </c>
      <c r="J67" s="201">
        <f>'Tabela II'!J73</f>
        <v>262</v>
      </c>
      <c r="K67" s="201">
        <f>'Tabela II'!K73</f>
        <v>0</v>
      </c>
      <c r="L67" s="201">
        <f>'Tabela II'!L73</f>
        <v>0</v>
      </c>
      <c r="M67" s="201">
        <f>'Tabela II'!M73</f>
        <v>0</v>
      </c>
      <c r="N67" s="201">
        <f>'Tabela II'!N73</f>
        <v>0</v>
      </c>
      <c r="O67" s="201" t="str">
        <f>'Tabela II'!O73</f>
        <v/>
      </c>
      <c r="P67" s="201" t="str">
        <f>'Tabela II'!P73</f>
        <v/>
      </c>
      <c r="Q67" s="201">
        <f>'Tabela II'!Q73</f>
        <v>0</v>
      </c>
      <c r="R67" s="201">
        <f>'Tabela II'!R73</f>
        <v>0</v>
      </c>
      <c r="S67" s="201">
        <f>'Tabela II'!S73</f>
        <v>0</v>
      </c>
      <c r="T67" s="201">
        <f>'Tabela II'!T73</f>
        <v>0</v>
      </c>
      <c r="U67" s="201" t="str">
        <f>'Tabela II'!U73</f>
        <v/>
      </c>
      <c r="V67" s="201" t="str">
        <f>'Tabela II'!V73</f>
        <v/>
      </c>
    </row>
    <row r="68" spans="1:23" s="202" customFormat="1" x14ac:dyDescent="0.2">
      <c r="A68" s="403">
        <f>'Tabela I'!$K$1</f>
        <v>2024</v>
      </c>
      <c r="B68" s="403">
        <f>'Tabela I'!$K$2</f>
        <v>0</v>
      </c>
      <c r="C68" s="201">
        <f>'Tabela II'!B74</f>
        <v>0</v>
      </c>
      <c r="D68" s="201">
        <f>'Tabela II'!C74</f>
        <v>0</v>
      </c>
      <c r="E68" s="201">
        <f>'Tabela II'!D74</f>
        <v>0</v>
      </c>
      <c r="F68" s="201">
        <f>'Tabela II'!E74</f>
        <v>0</v>
      </c>
      <c r="G68" s="201">
        <f>'Tabela II'!G74</f>
        <v>0</v>
      </c>
      <c r="H68" s="201">
        <f>'Tabela II'!H74</f>
        <v>0</v>
      </c>
      <c r="I68" s="201">
        <f>'Tabela II'!I74</f>
        <v>0</v>
      </c>
      <c r="J68" s="201">
        <f>'Tabela II'!J74</f>
        <v>262</v>
      </c>
      <c r="K68" s="201">
        <f>'Tabela II'!K74</f>
        <v>0</v>
      </c>
      <c r="L68" s="201">
        <f>'Tabela II'!L74</f>
        <v>0</v>
      </c>
      <c r="M68" s="201">
        <f>'Tabela II'!M74</f>
        <v>0</v>
      </c>
      <c r="N68" s="201">
        <f>'Tabela II'!N74</f>
        <v>0</v>
      </c>
      <c r="O68" s="201" t="str">
        <f>'Tabela II'!O74</f>
        <v/>
      </c>
      <c r="P68" s="201" t="str">
        <f>'Tabela II'!P74</f>
        <v/>
      </c>
      <c r="Q68" s="201">
        <f>'Tabela II'!Q74</f>
        <v>0</v>
      </c>
      <c r="R68" s="201">
        <f>'Tabela II'!R74</f>
        <v>0</v>
      </c>
      <c r="S68" s="201">
        <f>'Tabela II'!S74</f>
        <v>0</v>
      </c>
      <c r="T68" s="201">
        <f>'Tabela II'!T74</f>
        <v>0</v>
      </c>
      <c r="U68" s="201" t="str">
        <f>'Tabela II'!U74</f>
        <v/>
      </c>
      <c r="V68" s="201" t="str">
        <f>'Tabela II'!V74</f>
        <v/>
      </c>
    </row>
    <row r="69" spans="1:23" s="202" customFormat="1" x14ac:dyDescent="0.2">
      <c r="A69" s="403">
        <f>'Tabela I'!$K$1</f>
        <v>2024</v>
      </c>
      <c r="B69" s="403">
        <f>'Tabela I'!$K$2</f>
        <v>0</v>
      </c>
      <c r="C69" s="201">
        <f>'Tabela II'!B75</f>
        <v>0</v>
      </c>
      <c r="D69" s="201">
        <f>'Tabela II'!C75</f>
        <v>0</v>
      </c>
      <c r="E69" s="201">
        <f>'Tabela II'!D75</f>
        <v>0</v>
      </c>
      <c r="F69" s="201">
        <f>'Tabela II'!E75</f>
        <v>0</v>
      </c>
      <c r="G69" s="201">
        <f>'Tabela II'!G75</f>
        <v>0</v>
      </c>
      <c r="H69" s="201">
        <f>'Tabela II'!H75</f>
        <v>0</v>
      </c>
      <c r="I69" s="201">
        <f>'Tabela II'!I75</f>
        <v>0</v>
      </c>
      <c r="J69" s="201">
        <f>'Tabela II'!J75</f>
        <v>262</v>
      </c>
      <c r="K69" s="201">
        <f>'Tabela II'!K75</f>
        <v>0</v>
      </c>
      <c r="L69" s="201">
        <f>'Tabela II'!L75</f>
        <v>0</v>
      </c>
      <c r="M69" s="201">
        <f>'Tabela II'!M75</f>
        <v>0</v>
      </c>
      <c r="N69" s="201">
        <f>'Tabela II'!N75</f>
        <v>0</v>
      </c>
      <c r="O69" s="201" t="str">
        <f>'Tabela II'!O75</f>
        <v/>
      </c>
      <c r="P69" s="201" t="str">
        <f>'Tabela II'!P75</f>
        <v/>
      </c>
      <c r="Q69" s="201">
        <f>'Tabela II'!Q75</f>
        <v>0</v>
      </c>
      <c r="R69" s="201">
        <f>'Tabela II'!R75</f>
        <v>0</v>
      </c>
      <c r="S69" s="201">
        <f>'Tabela II'!S75</f>
        <v>0</v>
      </c>
      <c r="T69" s="201">
        <f>'Tabela II'!T75</f>
        <v>0</v>
      </c>
      <c r="U69" s="201" t="str">
        <f>'Tabela II'!U75</f>
        <v/>
      </c>
      <c r="V69" s="201" t="str">
        <f>'Tabela II'!V75</f>
        <v/>
      </c>
    </row>
    <row r="70" spans="1:23" s="202" customFormat="1" x14ac:dyDescent="0.2">
      <c r="A70" s="403">
        <f>'Tabela I'!$K$1</f>
        <v>2024</v>
      </c>
      <c r="B70" s="403">
        <f>'Tabela I'!$K$2</f>
        <v>0</v>
      </c>
      <c r="C70" s="201">
        <f>'Tabela II'!B76</f>
        <v>0</v>
      </c>
      <c r="D70" s="201">
        <f>'Tabela II'!C76</f>
        <v>0</v>
      </c>
      <c r="E70" s="201">
        <f>'Tabela II'!D76</f>
        <v>0</v>
      </c>
      <c r="F70" s="201">
        <f>'Tabela II'!E76</f>
        <v>0</v>
      </c>
      <c r="G70" s="201">
        <f>'Tabela II'!G76</f>
        <v>0</v>
      </c>
      <c r="H70" s="201">
        <f>'Tabela II'!H76</f>
        <v>0</v>
      </c>
      <c r="I70" s="201">
        <f>'Tabela II'!I76</f>
        <v>0</v>
      </c>
      <c r="J70" s="201">
        <f>'Tabela II'!J76</f>
        <v>262</v>
      </c>
      <c r="K70" s="201">
        <f>'Tabela II'!K76</f>
        <v>0</v>
      </c>
      <c r="L70" s="201">
        <f>'Tabela II'!L76</f>
        <v>0</v>
      </c>
      <c r="M70" s="201">
        <f>'Tabela II'!M76</f>
        <v>0</v>
      </c>
      <c r="N70" s="201">
        <f>'Tabela II'!N76</f>
        <v>0</v>
      </c>
      <c r="O70" s="201" t="str">
        <f>'Tabela II'!O76</f>
        <v/>
      </c>
      <c r="P70" s="201" t="str">
        <f>'Tabela II'!P76</f>
        <v/>
      </c>
      <c r="Q70" s="201">
        <f>'Tabela II'!Q76</f>
        <v>0</v>
      </c>
      <c r="R70" s="201">
        <f>'Tabela II'!R76</f>
        <v>0</v>
      </c>
      <c r="S70" s="201">
        <f>'Tabela II'!S76</f>
        <v>0</v>
      </c>
      <c r="T70" s="201">
        <f>'Tabela II'!T76</f>
        <v>0</v>
      </c>
      <c r="U70" s="201" t="str">
        <f>'Tabela II'!U76</f>
        <v/>
      </c>
      <c r="V70" s="201" t="str">
        <f>'Tabela II'!V76</f>
        <v/>
      </c>
    </row>
    <row r="71" spans="1:23" s="202" customFormat="1" x14ac:dyDescent="0.2">
      <c r="A71" s="403">
        <f>'Tabela I'!$K$1</f>
        <v>2024</v>
      </c>
      <c r="B71" s="403">
        <f>'Tabela I'!$K$2</f>
        <v>0</v>
      </c>
      <c r="C71" s="201">
        <f>'Tabela II'!B77</f>
        <v>0</v>
      </c>
      <c r="D71" s="201">
        <f>'Tabela II'!C77</f>
        <v>0</v>
      </c>
      <c r="E71" s="201">
        <f>'Tabela II'!D77</f>
        <v>0</v>
      </c>
      <c r="F71" s="201">
        <f>'Tabela II'!E77</f>
        <v>0</v>
      </c>
      <c r="G71" s="201">
        <f>'Tabela II'!G77</f>
        <v>0</v>
      </c>
      <c r="H71" s="201">
        <f>'Tabela II'!H77</f>
        <v>0</v>
      </c>
      <c r="I71" s="201">
        <f>'Tabela II'!I77</f>
        <v>0</v>
      </c>
      <c r="J71" s="201">
        <f>'Tabela II'!J77</f>
        <v>262</v>
      </c>
      <c r="K71" s="201">
        <f>'Tabela II'!K77</f>
        <v>0</v>
      </c>
      <c r="L71" s="201">
        <f>'Tabela II'!L77</f>
        <v>0</v>
      </c>
      <c r="M71" s="201">
        <f>'Tabela II'!M77</f>
        <v>0</v>
      </c>
      <c r="N71" s="201">
        <f>'Tabela II'!N77</f>
        <v>0</v>
      </c>
      <c r="O71" s="201" t="str">
        <f>'Tabela II'!O77</f>
        <v/>
      </c>
      <c r="P71" s="201" t="str">
        <f>'Tabela II'!P77</f>
        <v/>
      </c>
      <c r="Q71" s="201">
        <f>'Tabela II'!Q77</f>
        <v>0</v>
      </c>
      <c r="R71" s="201">
        <f>'Tabela II'!R77</f>
        <v>0</v>
      </c>
      <c r="S71" s="201">
        <f>'Tabela II'!S77</f>
        <v>0</v>
      </c>
      <c r="T71" s="201">
        <f>'Tabela II'!T77</f>
        <v>0</v>
      </c>
      <c r="U71" s="201" t="str">
        <f>'Tabela II'!U77</f>
        <v/>
      </c>
      <c r="V71" s="201" t="str">
        <f>'Tabela II'!V77</f>
        <v/>
      </c>
    </row>
    <row r="72" spans="1:23" s="202" customFormat="1" x14ac:dyDescent="0.2">
      <c r="A72" s="403">
        <f>'Tabela I'!$K$1</f>
        <v>2024</v>
      </c>
      <c r="B72" s="403">
        <f>'Tabela I'!$K$2</f>
        <v>0</v>
      </c>
      <c r="C72" s="201">
        <f>'Tabela II'!B78</f>
        <v>0</v>
      </c>
      <c r="D72" s="201">
        <f>'Tabela II'!C78</f>
        <v>0</v>
      </c>
      <c r="E72" s="201">
        <f>'Tabela II'!D78</f>
        <v>0</v>
      </c>
      <c r="F72" s="201">
        <f>'Tabela II'!E78</f>
        <v>0</v>
      </c>
      <c r="G72" s="201">
        <f>'Tabela II'!G78</f>
        <v>0</v>
      </c>
      <c r="H72" s="201">
        <f>'Tabela II'!H78</f>
        <v>0</v>
      </c>
      <c r="I72" s="201">
        <f>'Tabela II'!I78</f>
        <v>0</v>
      </c>
      <c r="J72" s="201">
        <f>'Tabela II'!J78</f>
        <v>262</v>
      </c>
      <c r="K72" s="201">
        <f>'Tabela II'!K78</f>
        <v>0</v>
      </c>
      <c r="L72" s="201">
        <f>'Tabela II'!L78</f>
        <v>0</v>
      </c>
      <c r="M72" s="201">
        <f>'Tabela II'!M78</f>
        <v>0</v>
      </c>
      <c r="N72" s="201">
        <f>'Tabela II'!N78</f>
        <v>0</v>
      </c>
      <c r="O72" s="201" t="str">
        <f>'Tabela II'!O78</f>
        <v/>
      </c>
      <c r="P72" s="201" t="str">
        <f>'Tabela II'!P78</f>
        <v/>
      </c>
      <c r="Q72" s="201">
        <f>'Tabela II'!Q78</f>
        <v>0</v>
      </c>
      <c r="R72" s="201">
        <f>'Tabela II'!R78</f>
        <v>0</v>
      </c>
      <c r="S72" s="201">
        <f>'Tabela II'!S78</f>
        <v>0</v>
      </c>
      <c r="T72" s="201">
        <f>'Tabela II'!T78</f>
        <v>0</v>
      </c>
      <c r="U72" s="201" t="str">
        <f>'Tabela II'!U78</f>
        <v/>
      </c>
      <c r="V72" s="201" t="str">
        <f>'Tabela II'!V78</f>
        <v/>
      </c>
    </row>
    <row r="73" spans="1:23" s="202" customFormat="1" x14ac:dyDescent="0.2">
      <c r="A73" s="403">
        <f>'Tabela I'!$K$1</f>
        <v>2024</v>
      </c>
      <c r="B73" s="403">
        <f>'Tabela I'!$K$2</f>
        <v>0</v>
      </c>
      <c r="C73" s="201">
        <f>'Tabela II'!B79</f>
        <v>0</v>
      </c>
      <c r="D73" s="201">
        <f>'Tabela II'!C79</f>
        <v>0</v>
      </c>
      <c r="E73" s="201">
        <f>'Tabela II'!D79</f>
        <v>0</v>
      </c>
      <c r="F73" s="201">
        <f>'Tabela II'!E79</f>
        <v>0</v>
      </c>
      <c r="G73" s="201">
        <f>'Tabela II'!G79</f>
        <v>0</v>
      </c>
      <c r="H73" s="201">
        <f>'Tabela II'!H79</f>
        <v>0</v>
      </c>
      <c r="I73" s="201">
        <f>'Tabela II'!I79</f>
        <v>0</v>
      </c>
      <c r="J73" s="201">
        <f>'Tabela II'!J79</f>
        <v>262</v>
      </c>
      <c r="K73" s="201">
        <f>'Tabela II'!K79</f>
        <v>0</v>
      </c>
      <c r="L73" s="201">
        <f>'Tabela II'!L79</f>
        <v>0</v>
      </c>
      <c r="M73" s="201">
        <f>'Tabela II'!M79</f>
        <v>0</v>
      </c>
      <c r="N73" s="201">
        <f>'Tabela II'!N79</f>
        <v>0</v>
      </c>
      <c r="O73" s="201" t="str">
        <f>'Tabela II'!O79</f>
        <v/>
      </c>
      <c r="P73" s="201" t="str">
        <f>'Tabela II'!P79</f>
        <v/>
      </c>
      <c r="Q73" s="201">
        <f>'Tabela II'!Q79</f>
        <v>0</v>
      </c>
      <c r="R73" s="201">
        <f>'Tabela II'!R79</f>
        <v>0</v>
      </c>
      <c r="S73" s="201">
        <f>'Tabela II'!S79</f>
        <v>0</v>
      </c>
      <c r="T73" s="201">
        <f>'Tabela II'!T79</f>
        <v>0</v>
      </c>
      <c r="U73" s="201" t="str">
        <f>'Tabela II'!U79</f>
        <v/>
      </c>
      <c r="V73" s="201" t="str">
        <f>'Tabela II'!V79</f>
        <v/>
      </c>
    </row>
    <row r="74" spans="1:23" s="202" customFormat="1" x14ac:dyDescent="0.2">
      <c r="A74" s="403">
        <f>'Tabela I'!$K$1</f>
        <v>2024</v>
      </c>
      <c r="B74" s="403">
        <f>'Tabela I'!$K$2</f>
        <v>0</v>
      </c>
      <c r="C74" s="201">
        <f>'Tabela II'!B80</f>
        <v>0</v>
      </c>
      <c r="D74" s="201">
        <f>'Tabela II'!C80</f>
        <v>0</v>
      </c>
      <c r="E74" s="201">
        <f>'Tabela II'!D80</f>
        <v>0</v>
      </c>
      <c r="F74" s="201">
        <f>'Tabela II'!E80</f>
        <v>0</v>
      </c>
      <c r="G74" s="201">
        <f>'Tabela II'!G80</f>
        <v>0</v>
      </c>
      <c r="H74" s="201">
        <f>'Tabela II'!H80</f>
        <v>0</v>
      </c>
      <c r="I74" s="201">
        <f>'Tabela II'!I80</f>
        <v>0</v>
      </c>
      <c r="J74" s="201">
        <f>'Tabela II'!J80</f>
        <v>262</v>
      </c>
      <c r="K74" s="201">
        <f>'Tabela II'!K80</f>
        <v>0</v>
      </c>
      <c r="L74" s="201">
        <f>'Tabela II'!L80</f>
        <v>0</v>
      </c>
      <c r="M74" s="201">
        <f>'Tabela II'!M80</f>
        <v>0</v>
      </c>
      <c r="N74" s="201">
        <f>'Tabela II'!N80</f>
        <v>0</v>
      </c>
      <c r="O74" s="201" t="str">
        <f>'Tabela II'!O80</f>
        <v/>
      </c>
      <c r="P74" s="201" t="str">
        <f>'Tabela II'!P80</f>
        <v/>
      </c>
      <c r="Q74" s="201">
        <f>'Tabela II'!Q80</f>
        <v>0</v>
      </c>
      <c r="R74" s="201">
        <f>'Tabela II'!R80</f>
        <v>0</v>
      </c>
      <c r="S74" s="201">
        <f>'Tabela II'!S80</f>
        <v>0</v>
      </c>
      <c r="T74" s="201">
        <f>'Tabela II'!T80</f>
        <v>0</v>
      </c>
      <c r="U74" s="201" t="str">
        <f>'Tabela II'!U80</f>
        <v/>
      </c>
      <c r="V74" s="201" t="str">
        <f>'Tabela II'!V80</f>
        <v/>
      </c>
    </row>
    <row r="75" spans="1:23" s="202" customFormat="1" x14ac:dyDescent="0.2">
      <c r="A75" s="403">
        <f>'Tabela I'!$K$1</f>
        <v>2024</v>
      </c>
      <c r="B75" s="403">
        <f>'Tabela I'!$K$2</f>
        <v>0</v>
      </c>
      <c r="C75" s="201">
        <f>'Tabela II'!B81</f>
        <v>0</v>
      </c>
      <c r="D75" s="201">
        <f>'Tabela II'!C81</f>
        <v>0</v>
      </c>
      <c r="E75" s="201">
        <f>'Tabela II'!D81</f>
        <v>0</v>
      </c>
      <c r="F75" s="201">
        <f>'Tabela II'!E81</f>
        <v>0</v>
      </c>
      <c r="G75" s="201">
        <f>'Tabela II'!G81</f>
        <v>0</v>
      </c>
      <c r="H75" s="201">
        <f>'Tabela II'!H81</f>
        <v>0</v>
      </c>
      <c r="I75" s="201">
        <f>'Tabela II'!I81</f>
        <v>0</v>
      </c>
      <c r="J75" s="201">
        <f>'Tabela II'!J81</f>
        <v>262</v>
      </c>
      <c r="K75" s="201">
        <f>'Tabela II'!K81</f>
        <v>0</v>
      </c>
      <c r="L75" s="201">
        <f>'Tabela II'!L81</f>
        <v>0</v>
      </c>
      <c r="M75" s="201">
        <f>'Tabela II'!M81</f>
        <v>0</v>
      </c>
      <c r="N75" s="201">
        <f>'Tabela II'!N81</f>
        <v>0</v>
      </c>
      <c r="O75" s="201" t="str">
        <f>'Tabela II'!O81</f>
        <v/>
      </c>
      <c r="P75" s="201" t="str">
        <f>'Tabela II'!P81</f>
        <v/>
      </c>
      <c r="Q75" s="201">
        <f>'Tabela II'!Q81</f>
        <v>0</v>
      </c>
      <c r="R75" s="201">
        <f>'Tabela II'!R81</f>
        <v>0</v>
      </c>
      <c r="S75" s="201">
        <f>'Tabela II'!S81</f>
        <v>0</v>
      </c>
      <c r="T75" s="201">
        <f>'Tabela II'!T81</f>
        <v>0</v>
      </c>
      <c r="U75" s="201" t="str">
        <f>'Tabela II'!U81</f>
        <v/>
      </c>
      <c r="V75" s="201" t="str">
        <f>'Tabela II'!V81</f>
        <v/>
      </c>
    </row>
    <row r="76" spans="1:23" s="202" customFormat="1" x14ac:dyDescent="0.2">
      <c r="A76" s="403">
        <f>'Tabela I'!$K$1</f>
        <v>2024</v>
      </c>
      <c r="B76" s="403">
        <f>'Tabela I'!$K$2</f>
        <v>0</v>
      </c>
      <c r="C76" s="201">
        <f>'Tabela II'!B82</f>
        <v>0</v>
      </c>
      <c r="D76" s="201">
        <f>'Tabela II'!C82</f>
        <v>0</v>
      </c>
      <c r="E76" s="201">
        <f>'Tabela II'!D82</f>
        <v>0</v>
      </c>
      <c r="F76" s="201">
        <f>'Tabela II'!E82</f>
        <v>0</v>
      </c>
      <c r="G76" s="201">
        <f>'Tabela II'!G82</f>
        <v>0</v>
      </c>
      <c r="H76" s="201">
        <f>'Tabela II'!H82</f>
        <v>0</v>
      </c>
      <c r="I76" s="201">
        <f>'Tabela II'!I82</f>
        <v>0</v>
      </c>
      <c r="J76" s="201">
        <f>'Tabela II'!J82</f>
        <v>262</v>
      </c>
      <c r="K76" s="201">
        <f>'Tabela II'!K82</f>
        <v>0</v>
      </c>
      <c r="L76" s="201">
        <f>'Tabela II'!L82</f>
        <v>0</v>
      </c>
      <c r="M76" s="201">
        <f>'Tabela II'!M82</f>
        <v>0</v>
      </c>
      <c r="N76" s="201">
        <f>'Tabela II'!N82</f>
        <v>0</v>
      </c>
      <c r="O76" s="201" t="str">
        <f>'Tabela II'!O82</f>
        <v/>
      </c>
      <c r="P76" s="201" t="str">
        <f>'Tabela II'!P82</f>
        <v/>
      </c>
      <c r="Q76" s="201">
        <f>'Tabela II'!Q82</f>
        <v>0</v>
      </c>
      <c r="R76" s="201">
        <f>'Tabela II'!R82</f>
        <v>0</v>
      </c>
      <c r="S76" s="201">
        <f>'Tabela II'!S82</f>
        <v>0</v>
      </c>
      <c r="T76" s="201">
        <f>'Tabela II'!T82</f>
        <v>0</v>
      </c>
      <c r="U76" s="201" t="str">
        <f>'Tabela II'!U82</f>
        <v/>
      </c>
      <c r="V76" s="201" t="str">
        <f>'Tabela II'!V82</f>
        <v/>
      </c>
    </row>
    <row r="77" spans="1:23" s="202" customFormat="1" x14ac:dyDescent="0.2">
      <c r="A77" s="403">
        <f>'Tabela I'!$K$1</f>
        <v>2024</v>
      </c>
      <c r="B77" s="403">
        <f>'Tabela I'!$K$2</f>
        <v>0</v>
      </c>
      <c r="C77" s="201">
        <f>'Tabela II'!B83</f>
        <v>0</v>
      </c>
      <c r="D77" s="201">
        <f>'Tabela II'!C83</f>
        <v>0</v>
      </c>
      <c r="E77" s="201">
        <f>'Tabela II'!D83</f>
        <v>0</v>
      </c>
      <c r="F77" s="201">
        <f>'Tabela II'!E83</f>
        <v>0</v>
      </c>
      <c r="G77" s="201">
        <f>'Tabela II'!G83</f>
        <v>0</v>
      </c>
      <c r="H77" s="201">
        <f>'Tabela II'!H83</f>
        <v>0</v>
      </c>
      <c r="I77" s="201">
        <f>'Tabela II'!I83</f>
        <v>0</v>
      </c>
      <c r="J77" s="201">
        <f>'Tabela II'!J83</f>
        <v>262</v>
      </c>
      <c r="K77" s="201">
        <f>'Tabela II'!K83</f>
        <v>0</v>
      </c>
      <c r="L77" s="201">
        <f>'Tabela II'!L83</f>
        <v>0</v>
      </c>
      <c r="M77" s="201">
        <f>'Tabela II'!M83</f>
        <v>0</v>
      </c>
      <c r="N77" s="201">
        <f>'Tabela II'!N83</f>
        <v>0</v>
      </c>
      <c r="O77" s="201" t="str">
        <f>'Tabela II'!O83</f>
        <v/>
      </c>
      <c r="P77" s="201" t="str">
        <f>'Tabela II'!P83</f>
        <v/>
      </c>
      <c r="Q77" s="201">
        <f>'Tabela II'!Q83</f>
        <v>0</v>
      </c>
      <c r="R77" s="201">
        <f>'Tabela II'!R83</f>
        <v>0</v>
      </c>
      <c r="S77" s="201">
        <f>'Tabela II'!S83</f>
        <v>0</v>
      </c>
      <c r="T77" s="201">
        <f>'Tabela II'!T83</f>
        <v>0</v>
      </c>
      <c r="U77" s="201" t="str">
        <f>'Tabela II'!U83</f>
        <v/>
      </c>
      <c r="V77" s="201" t="str">
        <f>'Tabela II'!V83</f>
        <v/>
      </c>
    </row>
    <row r="78" spans="1:23" s="202" customFormat="1" x14ac:dyDescent="0.2">
      <c r="A78" s="205"/>
      <c r="B78" s="205"/>
      <c r="C78" s="206"/>
      <c r="D78" s="206"/>
      <c r="E78" s="206"/>
      <c r="F78" s="206"/>
      <c r="G78" s="206"/>
      <c r="H78" s="206"/>
      <c r="I78" s="206"/>
      <c r="J78" s="206"/>
      <c r="K78" s="206"/>
      <c r="L78" s="206"/>
      <c r="M78" s="206"/>
      <c r="N78" s="206"/>
      <c r="O78" s="206"/>
      <c r="P78" s="206"/>
      <c r="Q78" s="206"/>
    </row>
    <row r="79" spans="1:23" s="202" customFormat="1" ht="57" customHeight="1" x14ac:dyDescent="0.2">
      <c r="A79" s="197" t="s">
        <v>115</v>
      </c>
      <c r="B79" s="197" t="s">
        <v>116</v>
      </c>
      <c r="C79" s="197" t="s">
        <v>117</v>
      </c>
      <c r="D79" s="197" t="s">
        <v>118</v>
      </c>
      <c r="E79" s="197" t="s">
        <v>119</v>
      </c>
      <c r="F79" s="197" t="s">
        <v>120</v>
      </c>
      <c r="G79" s="197" t="s">
        <v>121</v>
      </c>
      <c r="H79" s="198" t="s">
        <v>122</v>
      </c>
      <c r="I79" s="198" t="s">
        <v>123</v>
      </c>
      <c r="J79" s="198" t="s">
        <v>124</v>
      </c>
      <c r="K79" s="197" t="s">
        <v>125</v>
      </c>
      <c r="L79" s="197" t="s">
        <v>126</v>
      </c>
      <c r="M79" s="197" t="s">
        <v>127</v>
      </c>
      <c r="N79" s="197" t="s">
        <v>128</v>
      </c>
      <c r="O79" s="197" t="s">
        <v>129</v>
      </c>
      <c r="P79" s="197" t="s">
        <v>130</v>
      </c>
      <c r="Q79" s="283" t="s">
        <v>151</v>
      </c>
      <c r="R79" s="283" t="s">
        <v>152</v>
      </c>
      <c r="S79" s="283" t="s">
        <v>153</v>
      </c>
      <c r="T79" s="283" t="s">
        <v>154</v>
      </c>
      <c r="U79" s="283" t="s">
        <v>155</v>
      </c>
      <c r="V79" s="284" t="s">
        <v>156</v>
      </c>
      <c r="W79" s="284" t="s">
        <v>116</v>
      </c>
    </row>
    <row r="80" spans="1:23" s="202" customFormat="1" x14ac:dyDescent="0.2">
      <c r="A80" s="403">
        <f>'Tabela I'!$K$1</f>
        <v>2024</v>
      </c>
      <c r="B80" s="403">
        <f>'Tabela I'!$K$2</f>
        <v>0</v>
      </c>
      <c r="C80" s="201">
        <f>'Tabela II'!D107</f>
        <v>0</v>
      </c>
      <c r="D80" s="207">
        <f>'Tabela II'!C108</f>
        <v>0</v>
      </c>
      <c r="E80" s="207">
        <f>'Tabela II'!D108</f>
        <v>0</v>
      </c>
      <c r="F80" s="207" t="str">
        <f>'Tabela II'!E108</f>
        <v>Predsjednik suda</v>
      </c>
      <c r="G80" s="207">
        <f>'Tabela II'!G108</f>
        <v>0</v>
      </c>
      <c r="H80" s="207">
        <f>'Tabela II'!H108</f>
        <v>0</v>
      </c>
      <c r="I80" s="207">
        <f>'Tabela II'!I108</f>
        <v>0</v>
      </c>
      <c r="J80" s="207">
        <f>'Tabela II'!J108</f>
        <v>0</v>
      </c>
      <c r="K80" s="207">
        <f>'Tabela II'!K108</f>
        <v>0</v>
      </c>
      <c r="L80" s="207">
        <f>'Tabela II'!L108</f>
        <v>0</v>
      </c>
      <c r="M80" s="207">
        <f>'Tabela II'!M108</f>
        <v>0</v>
      </c>
      <c r="N80" s="207">
        <f>'Tabela II'!N108</f>
        <v>0</v>
      </c>
      <c r="O80" s="207">
        <f>'Tabela II'!O108</f>
        <v>0</v>
      </c>
      <c r="P80" s="207">
        <f>'Tabela II'!P108</f>
        <v>0</v>
      </c>
      <c r="Q80" s="207">
        <f>'Tabela II'!Q108</f>
        <v>0</v>
      </c>
      <c r="R80" s="207">
        <f>'Tabela II'!R108</f>
        <v>0</v>
      </c>
      <c r="S80" s="207">
        <f>'Tabela II'!S108</f>
        <v>0</v>
      </c>
      <c r="T80" s="207">
        <f>'Tabela II'!T108</f>
        <v>0</v>
      </c>
      <c r="U80" s="207" t="str">
        <f>'Tabela II'!U108</f>
        <v/>
      </c>
      <c r="V80" s="207">
        <f>'Tabela II'!V108</f>
        <v>0</v>
      </c>
      <c r="W80" s="207" t="str">
        <f>'Tabela II'!A108</f>
        <v>Sud 1</v>
      </c>
    </row>
    <row r="81" spans="1:25" s="202" customFormat="1" x14ac:dyDescent="0.2">
      <c r="A81" s="403">
        <f>'Tabela I'!$K$1</f>
        <v>2024</v>
      </c>
      <c r="B81" s="403">
        <f>'Tabela I'!$K$2</f>
        <v>0</v>
      </c>
      <c r="C81" s="201">
        <f>'Tabela II'!D107</f>
        <v>0</v>
      </c>
      <c r="D81" s="201">
        <f>'Tabela II'!C109</f>
        <v>0</v>
      </c>
      <c r="E81" s="201">
        <f>'Tabela II'!D109</f>
        <v>0</v>
      </c>
      <c r="F81" s="201">
        <f>'Tabela II'!E109</f>
        <v>0</v>
      </c>
      <c r="G81" s="201">
        <f>'Tabela II'!G109</f>
        <v>0</v>
      </c>
      <c r="H81" s="201">
        <f>'Tabela II'!H109</f>
        <v>0</v>
      </c>
      <c r="I81" s="201">
        <f>'Tabela II'!I109</f>
        <v>0</v>
      </c>
      <c r="J81" s="201">
        <f>'Tabela II'!J109</f>
        <v>0</v>
      </c>
      <c r="K81" s="201">
        <f>'Tabela II'!K109</f>
        <v>0</v>
      </c>
      <c r="L81" s="201">
        <f>'Tabela II'!L109</f>
        <v>0</v>
      </c>
      <c r="M81" s="201">
        <f>'Tabela II'!M109</f>
        <v>0</v>
      </c>
      <c r="N81" s="201">
        <f>'Tabela II'!N109</f>
        <v>0</v>
      </c>
      <c r="O81" s="201">
        <f>'Tabela II'!O109</f>
        <v>0</v>
      </c>
      <c r="P81" s="201">
        <f>'Tabela II'!P109</f>
        <v>0</v>
      </c>
      <c r="Q81" s="201">
        <f>'Tabela II'!Q109</f>
        <v>0</v>
      </c>
      <c r="R81" s="201">
        <f>'Tabela II'!R109</f>
        <v>0</v>
      </c>
      <c r="S81" s="201">
        <f>'Tabela II'!S109</f>
        <v>0</v>
      </c>
      <c r="T81" s="201">
        <f>'Tabela II'!T109</f>
        <v>0</v>
      </c>
      <c r="U81" s="201">
        <f>'Tabela II'!U109</f>
        <v>0</v>
      </c>
      <c r="V81" s="201">
        <f>'Tabela II'!V109</f>
        <v>0</v>
      </c>
      <c r="W81" s="201" t="str">
        <f>'Tabela II'!A109</f>
        <v xml:space="preserve">Sud 2 </v>
      </c>
    </row>
    <row r="82" spans="1:25" s="202" customFormat="1" x14ac:dyDescent="0.2">
      <c r="A82" s="403">
        <f>'Tabela I'!$K$1</f>
        <v>2024</v>
      </c>
      <c r="B82" s="403">
        <f>'Tabela I'!$K$2</f>
        <v>0</v>
      </c>
      <c r="C82" s="208">
        <f>'Tabela II'!D110</f>
        <v>0</v>
      </c>
      <c r="D82" s="291">
        <f>'Tabela II'!C111</f>
        <v>0</v>
      </c>
      <c r="E82" s="291">
        <f>'Tabela II'!D111</f>
        <v>0</v>
      </c>
      <c r="F82" s="291">
        <f>'Tabela II'!E111</f>
        <v>0</v>
      </c>
      <c r="G82" s="291">
        <f>'Tabela II'!G111</f>
        <v>0</v>
      </c>
      <c r="H82" s="291">
        <f>'Tabela II'!H111</f>
        <v>0</v>
      </c>
      <c r="I82" s="291">
        <f>'Tabela II'!I111</f>
        <v>0</v>
      </c>
      <c r="J82" s="291">
        <f>'Tabela II'!J111</f>
        <v>0</v>
      </c>
      <c r="K82" s="291">
        <f>'Tabela II'!K111</f>
        <v>0</v>
      </c>
      <c r="L82" s="291">
        <f>'Tabela II'!L111</f>
        <v>0</v>
      </c>
      <c r="M82" s="291">
        <f>'Tabela II'!M111</f>
        <v>0</v>
      </c>
      <c r="N82" s="291">
        <f>'Tabela II'!N111</f>
        <v>0</v>
      </c>
      <c r="O82" s="291">
        <f>'Tabela II'!O111</f>
        <v>0</v>
      </c>
      <c r="P82" s="291">
        <f>'Tabela II'!P111</f>
        <v>0</v>
      </c>
      <c r="Q82" s="291">
        <f>'Tabela II'!Q111</f>
        <v>0</v>
      </c>
      <c r="R82" s="291">
        <f>'Tabela II'!R111</f>
        <v>0</v>
      </c>
      <c r="S82" s="291">
        <f>'Tabela II'!S111</f>
        <v>0</v>
      </c>
      <c r="T82" s="291">
        <f>'Tabela II'!T111</f>
        <v>0</v>
      </c>
      <c r="U82" s="291" t="str">
        <f>'Tabela II'!U111</f>
        <v/>
      </c>
      <c r="V82" s="291">
        <f>'Tabela II'!V111</f>
        <v>0</v>
      </c>
      <c r="W82" s="291" t="str">
        <f>'Tabela II'!A111</f>
        <v>Sud 1</v>
      </c>
    </row>
    <row r="83" spans="1:25" s="202" customFormat="1" x14ac:dyDescent="0.2">
      <c r="A83" s="403">
        <f>'Tabela I'!$K$1</f>
        <v>2024</v>
      </c>
      <c r="B83" s="403">
        <f>'Tabela I'!$K$2</f>
        <v>0</v>
      </c>
      <c r="C83" s="208">
        <f>'Tabela II'!D110</f>
        <v>0</v>
      </c>
      <c r="D83" s="208">
        <f>'Tabela II'!C112</f>
        <v>0</v>
      </c>
      <c r="E83" s="208">
        <f>'Tabela II'!D112</f>
        <v>0</v>
      </c>
      <c r="F83" s="208">
        <f>'Tabela II'!E112</f>
        <v>0</v>
      </c>
      <c r="G83" s="208">
        <f>'Tabela II'!G112</f>
        <v>0</v>
      </c>
      <c r="H83" s="208">
        <f>'Tabela II'!H112</f>
        <v>0</v>
      </c>
      <c r="I83" s="208">
        <f>'Tabela II'!I112</f>
        <v>0</v>
      </c>
      <c r="J83" s="208">
        <f>'Tabela II'!J112</f>
        <v>0</v>
      </c>
      <c r="K83" s="208">
        <f>'Tabela II'!K112</f>
        <v>0</v>
      </c>
      <c r="L83" s="208">
        <f>'Tabela II'!L112</f>
        <v>0</v>
      </c>
      <c r="M83" s="208">
        <f>'Tabela II'!M112</f>
        <v>0</v>
      </c>
      <c r="N83" s="208">
        <f>'Tabela II'!N112</f>
        <v>0</v>
      </c>
      <c r="O83" s="208">
        <f>'Tabela II'!O112</f>
        <v>0</v>
      </c>
      <c r="P83" s="208">
        <f>'Tabela II'!P112</f>
        <v>0</v>
      </c>
      <c r="Q83" s="208">
        <f>'Tabela II'!Q112</f>
        <v>0</v>
      </c>
      <c r="R83" s="208">
        <f>'Tabela II'!R112</f>
        <v>0</v>
      </c>
      <c r="S83" s="208">
        <f>'Tabela II'!S112</f>
        <v>0</v>
      </c>
      <c r="T83" s="208">
        <f>'Tabela II'!T112</f>
        <v>0</v>
      </c>
      <c r="U83" s="208">
        <f>'Tabela II'!U112</f>
        <v>0</v>
      </c>
      <c r="V83" s="208">
        <f>'Tabela II'!V112</f>
        <v>0</v>
      </c>
      <c r="W83" s="208" t="str">
        <f>'Tabela II'!A112</f>
        <v xml:space="preserve">Sud 2 </v>
      </c>
    </row>
    <row r="84" spans="1:25" s="202" customFormat="1" x14ac:dyDescent="0.2">
      <c r="A84" s="403">
        <f>'Tabela I'!$K$1</f>
        <v>2024</v>
      </c>
      <c r="B84" s="403">
        <f>'Tabela I'!$K$2</f>
        <v>0</v>
      </c>
      <c r="C84" s="201">
        <f>'Tabela II'!D113</f>
        <v>0</v>
      </c>
      <c r="D84" s="207">
        <f>'Tabela II'!C114</f>
        <v>0</v>
      </c>
      <c r="E84" s="207">
        <f>'Tabela II'!D114</f>
        <v>0</v>
      </c>
      <c r="F84" s="207">
        <f>'Tabela II'!E114</f>
        <v>0</v>
      </c>
      <c r="G84" s="207">
        <f>'Tabela II'!G114</f>
        <v>0</v>
      </c>
      <c r="H84" s="207">
        <f>'Tabela II'!H114</f>
        <v>0</v>
      </c>
      <c r="I84" s="207">
        <f>'Tabela II'!I114</f>
        <v>0</v>
      </c>
      <c r="J84" s="207">
        <f>'Tabela II'!J114</f>
        <v>0</v>
      </c>
      <c r="K84" s="207">
        <f>'Tabela II'!K114</f>
        <v>0</v>
      </c>
      <c r="L84" s="207">
        <f>'Tabela II'!L114</f>
        <v>0</v>
      </c>
      <c r="M84" s="207">
        <f>'Tabela II'!M114</f>
        <v>0</v>
      </c>
      <c r="N84" s="207">
        <f>'Tabela II'!N114</f>
        <v>0</v>
      </c>
      <c r="O84" s="207">
        <f>'Tabela II'!O114</f>
        <v>0</v>
      </c>
      <c r="P84" s="207">
        <f>'Tabela II'!P114</f>
        <v>0</v>
      </c>
      <c r="Q84" s="207">
        <f>'Tabela II'!Q114</f>
        <v>0</v>
      </c>
      <c r="R84" s="207">
        <f>'Tabela II'!R114</f>
        <v>0</v>
      </c>
      <c r="S84" s="207">
        <f>'Tabela II'!S114</f>
        <v>0</v>
      </c>
      <c r="T84" s="207">
        <f>'Tabela II'!T114</f>
        <v>0</v>
      </c>
      <c r="U84" s="207" t="str">
        <f>'Tabela II'!U114</f>
        <v/>
      </c>
      <c r="V84" s="207">
        <f>'Tabela II'!V114</f>
        <v>0</v>
      </c>
      <c r="W84" s="207" t="str">
        <f>'Tabela II'!A114</f>
        <v>Sud 1</v>
      </c>
    </row>
    <row r="85" spans="1:25" s="202" customFormat="1" x14ac:dyDescent="0.2">
      <c r="A85" s="403">
        <f>'Tabela I'!$K$1</f>
        <v>2024</v>
      </c>
      <c r="B85" s="403">
        <f>'Tabela I'!$K$2</f>
        <v>0</v>
      </c>
      <c r="C85" s="201">
        <f>'Tabela II'!D113</f>
        <v>0</v>
      </c>
      <c r="D85" s="201">
        <f>'Tabela II'!C115</f>
        <v>0</v>
      </c>
      <c r="E85" s="201">
        <f>'Tabela II'!D115</f>
        <v>0</v>
      </c>
      <c r="F85" s="201">
        <f>'Tabela II'!E115</f>
        <v>0</v>
      </c>
      <c r="G85" s="201">
        <f>'Tabela II'!G115</f>
        <v>0</v>
      </c>
      <c r="H85" s="201">
        <f>'Tabela II'!H115</f>
        <v>0</v>
      </c>
      <c r="I85" s="201">
        <f>'Tabela II'!I115</f>
        <v>0</v>
      </c>
      <c r="J85" s="201">
        <f>'Tabela II'!J115</f>
        <v>0</v>
      </c>
      <c r="K85" s="201">
        <f>'Tabela II'!K115</f>
        <v>0</v>
      </c>
      <c r="L85" s="201">
        <f>'Tabela II'!L115</f>
        <v>0</v>
      </c>
      <c r="M85" s="201">
        <f>'Tabela II'!M115</f>
        <v>0</v>
      </c>
      <c r="N85" s="201">
        <f>'Tabela II'!N115</f>
        <v>0</v>
      </c>
      <c r="O85" s="201">
        <f>'Tabela II'!O115</f>
        <v>0</v>
      </c>
      <c r="P85" s="201">
        <f>'Tabela II'!P115</f>
        <v>0</v>
      </c>
      <c r="Q85" s="201">
        <f>'Tabela II'!Q115</f>
        <v>0</v>
      </c>
      <c r="R85" s="201">
        <f>'Tabela II'!R115</f>
        <v>0</v>
      </c>
      <c r="S85" s="201">
        <f>'Tabela II'!S115</f>
        <v>0</v>
      </c>
      <c r="T85" s="201">
        <f>'Tabela II'!T115</f>
        <v>0</v>
      </c>
      <c r="U85" s="201">
        <f>'Tabela II'!U115</f>
        <v>0</v>
      </c>
      <c r="V85" s="201">
        <f>'Tabela II'!V115</f>
        <v>0</v>
      </c>
      <c r="W85" s="201" t="str">
        <f>'Tabela II'!A115</f>
        <v xml:space="preserve">Sud 2 </v>
      </c>
    </row>
    <row r="86" spans="1:25" s="202" customFormat="1" x14ac:dyDescent="0.2">
      <c r="A86" s="403">
        <f>'Tabela I'!$K$1</f>
        <v>2024</v>
      </c>
      <c r="B86" s="403">
        <f>'Tabela I'!$K$2</f>
        <v>0</v>
      </c>
      <c r="C86" s="208">
        <f>'Tabela II'!D116</f>
        <v>0</v>
      </c>
      <c r="D86" s="291">
        <f>'Tabela II'!C117</f>
        <v>0</v>
      </c>
      <c r="E86" s="291">
        <f>'Tabela II'!D117</f>
        <v>0</v>
      </c>
      <c r="F86" s="291">
        <f>'Tabela II'!E117</f>
        <v>0</v>
      </c>
      <c r="G86" s="291">
        <f>'Tabela II'!G117</f>
        <v>0</v>
      </c>
      <c r="H86" s="291">
        <f>'Tabela II'!H117</f>
        <v>0</v>
      </c>
      <c r="I86" s="291">
        <f>'Tabela II'!I117</f>
        <v>0</v>
      </c>
      <c r="J86" s="291">
        <f>'Tabela II'!J117</f>
        <v>0</v>
      </c>
      <c r="K86" s="291">
        <f>'Tabela II'!K117</f>
        <v>0</v>
      </c>
      <c r="L86" s="291">
        <f>'Tabela II'!L117</f>
        <v>0</v>
      </c>
      <c r="M86" s="291">
        <f>'Tabela II'!M117</f>
        <v>0</v>
      </c>
      <c r="N86" s="291">
        <f>'Tabela II'!N117</f>
        <v>0</v>
      </c>
      <c r="O86" s="291">
        <f>'Tabela II'!O117</f>
        <v>0</v>
      </c>
      <c r="P86" s="291">
        <f>'Tabela II'!P117</f>
        <v>0</v>
      </c>
      <c r="Q86" s="291">
        <f>'Tabela II'!Q117</f>
        <v>0</v>
      </c>
      <c r="R86" s="291">
        <f>'Tabela II'!R117</f>
        <v>0</v>
      </c>
      <c r="S86" s="291">
        <f>'Tabela II'!S117</f>
        <v>0</v>
      </c>
      <c r="T86" s="291">
        <f>'Tabela II'!T117</f>
        <v>0</v>
      </c>
      <c r="U86" s="291" t="str">
        <f>'Tabela II'!U117</f>
        <v/>
      </c>
      <c r="V86" s="291">
        <f>'Tabela II'!V117</f>
        <v>0</v>
      </c>
      <c r="W86" s="291" t="str">
        <f>'Tabela II'!A117</f>
        <v>Sud 1</v>
      </c>
    </row>
    <row r="87" spans="1:25" s="202" customFormat="1" x14ac:dyDescent="0.2">
      <c r="A87" s="403">
        <f>'Tabela I'!$K$1</f>
        <v>2024</v>
      </c>
      <c r="B87" s="403">
        <f>'Tabela I'!$K$2</f>
        <v>0</v>
      </c>
      <c r="C87" s="208">
        <f>'Tabela II'!D116</f>
        <v>0</v>
      </c>
      <c r="D87" s="208">
        <f>'Tabela II'!C118</f>
        <v>0</v>
      </c>
      <c r="E87" s="208">
        <f>'Tabela II'!D118</f>
        <v>0</v>
      </c>
      <c r="F87" s="208">
        <f>'Tabela II'!E118</f>
        <v>0</v>
      </c>
      <c r="G87" s="208">
        <f>'Tabela II'!G118</f>
        <v>0</v>
      </c>
      <c r="H87" s="208">
        <f>'Tabela II'!H118</f>
        <v>0</v>
      </c>
      <c r="I87" s="208">
        <f>'Tabela II'!I118</f>
        <v>0</v>
      </c>
      <c r="J87" s="208">
        <f>'Tabela II'!J118</f>
        <v>0</v>
      </c>
      <c r="K87" s="208">
        <f>'Tabela II'!K118</f>
        <v>0</v>
      </c>
      <c r="L87" s="208">
        <f>'Tabela II'!L118</f>
        <v>0</v>
      </c>
      <c r="M87" s="208">
        <f>'Tabela II'!M118</f>
        <v>0</v>
      </c>
      <c r="N87" s="208">
        <f>'Tabela II'!N118</f>
        <v>0</v>
      </c>
      <c r="O87" s="208">
        <f>'Tabela II'!O118</f>
        <v>0</v>
      </c>
      <c r="P87" s="208">
        <f>'Tabela II'!P118</f>
        <v>0</v>
      </c>
      <c r="Q87" s="208">
        <f>'Tabela II'!Q118</f>
        <v>0</v>
      </c>
      <c r="R87" s="208">
        <f>'Tabela II'!R118</f>
        <v>0</v>
      </c>
      <c r="S87" s="208">
        <f>'Tabela II'!S118</f>
        <v>0</v>
      </c>
      <c r="T87" s="208">
        <f>'Tabela II'!T118</f>
        <v>0</v>
      </c>
      <c r="U87" s="208">
        <f>'Tabela II'!U118</f>
        <v>0</v>
      </c>
      <c r="V87" s="208">
        <f>'Tabela II'!V118</f>
        <v>0</v>
      </c>
      <c r="W87" s="208" t="str">
        <f>'Tabela II'!A118</f>
        <v xml:space="preserve">Sud 2 </v>
      </c>
    </row>
    <row r="88" spans="1:25" s="202" customFormat="1" x14ac:dyDescent="0.2">
      <c r="A88" s="403">
        <f>'Tabela I'!$K$1</f>
        <v>2024</v>
      </c>
      <c r="B88" s="403">
        <f>'Tabela I'!$K$2</f>
        <v>0</v>
      </c>
      <c r="C88" s="201">
        <f>'Tabela II'!D119</f>
        <v>0</v>
      </c>
      <c r="D88" s="207">
        <f>'Tabela II'!C120</f>
        <v>0</v>
      </c>
      <c r="E88" s="207">
        <f>'Tabela II'!D120</f>
        <v>0</v>
      </c>
      <c r="F88" s="207">
        <f>'Tabela II'!E120</f>
        <v>0</v>
      </c>
      <c r="G88" s="207">
        <f>'Tabela II'!G120</f>
        <v>0</v>
      </c>
      <c r="H88" s="207">
        <f>'Tabela II'!H120</f>
        <v>0</v>
      </c>
      <c r="I88" s="207">
        <f>'Tabela II'!I120</f>
        <v>0</v>
      </c>
      <c r="J88" s="207">
        <f>'Tabela II'!J120</f>
        <v>0</v>
      </c>
      <c r="K88" s="207">
        <f>'Tabela II'!K120</f>
        <v>0</v>
      </c>
      <c r="L88" s="207">
        <f>'Tabela II'!L120</f>
        <v>0</v>
      </c>
      <c r="M88" s="207">
        <f>'Tabela II'!M120</f>
        <v>0</v>
      </c>
      <c r="N88" s="207">
        <f>'Tabela II'!N120</f>
        <v>0</v>
      </c>
      <c r="O88" s="207">
        <f>'Tabela II'!O120</f>
        <v>0</v>
      </c>
      <c r="P88" s="207">
        <f>'Tabela II'!P120</f>
        <v>0</v>
      </c>
      <c r="Q88" s="207">
        <f>'Tabela II'!Q120</f>
        <v>0</v>
      </c>
      <c r="R88" s="207">
        <f>'Tabela II'!R120</f>
        <v>0</v>
      </c>
      <c r="S88" s="207">
        <f>'Tabela II'!S120</f>
        <v>0</v>
      </c>
      <c r="T88" s="207">
        <f>'Tabela II'!T120</f>
        <v>0</v>
      </c>
      <c r="U88" s="207" t="str">
        <f>'Tabela II'!U120</f>
        <v/>
      </c>
      <c r="V88" s="207">
        <f>'Tabela II'!V120</f>
        <v>0</v>
      </c>
      <c r="W88" s="207" t="str">
        <f>'Tabela II'!A120</f>
        <v>Sud 1</v>
      </c>
    </row>
    <row r="89" spans="1:25" s="202" customFormat="1" x14ac:dyDescent="0.2">
      <c r="A89" s="403">
        <f>'Tabela I'!$K$1</f>
        <v>2024</v>
      </c>
      <c r="B89" s="403">
        <f>'Tabela I'!$K$2</f>
        <v>0</v>
      </c>
      <c r="C89" s="201">
        <f>'Tabela II'!D119</f>
        <v>0</v>
      </c>
      <c r="D89" s="201">
        <f>'Tabela II'!C121</f>
        <v>0</v>
      </c>
      <c r="E89" s="201">
        <f>'Tabela II'!D121</f>
        <v>0</v>
      </c>
      <c r="F89" s="201">
        <f>'Tabela II'!E121</f>
        <v>0</v>
      </c>
      <c r="G89" s="201">
        <f>'Tabela II'!G121</f>
        <v>0</v>
      </c>
      <c r="H89" s="201">
        <f>'Tabela II'!H121</f>
        <v>0</v>
      </c>
      <c r="I89" s="201">
        <f>'Tabela II'!I121</f>
        <v>0</v>
      </c>
      <c r="J89" s="201">
        <f>'Tabela II'!J121</f>
        <v>0</v>
      </c>
      <c r="K89" s="201">
        <f>'Tabela II'!K121</f>
        <v>0</v>
      </c>
      <c r="L89" s="201">
        <f>'Tabela II'!L121</f>
        <v>0</v>
      </c>
      <c r="M89" s="201">
        <f>'Tabela II'!M121</f>
        <v>0</v>
      </c>
      <c r="N89" s="201">
        <f>'Tabela II'!N121</f>
        <v>0</v>
      </c>
      <c r="O89" s="201">
        <f>'Tabela II'!O121</f>
        <v>0</v>
      </c>
      <c r="P89" s="201">
        <f>'Tabela II'!P121</f>
        <v>0</v>
      </c>
      <c r="Q89" s="201">
        <f>'Tabela II'!Q121</f>
        <v>0</v>
      </c>
      <c r="R89" s="201">
        <f>'Tabela II'!R121</f>
        <v>0</v>
      </c>
      <c r="S89" s="201">
        <f>'Tabela II'!S121</f>
        <v>0</v>
      </c>
      <c r="T89" s="201">
        <f>'Tabela II'!T121</f>
        <v>0</v>
      </c>
      <c r="U89" s="201">
        <f>'Tabela II'!U121</f>
        <v>0</v>
      </c>
      <c r="V89" s="201">
        <f>'Tabela II'!V121</f>
        <v>0</v>
      </c>
      <c r="W89" s="201" t="str">
        <f>'Tabela II'!A121</f>
        <v xml:space="preserve">Sud 2 </v>
      </c>
    </row>
    <row r="90" spans="1:25" s="202" customFormat="1" x14ac:dyDescent="0.2">
      <c r="A90" s="403">
        <f>'Tabela I'!$K$1</f>
        <v>2024</v>
      </c>
      <c r="B90" s="403">
        <f>'Tabela I'!$K$2</f>
        <v>0</v>
      </c>
      <c r="C90" s="208">
        <f>'Tabela II'!D122</f>
        <v>0</v>
      </c>
      <c r="D90" s="291">
        <f>'Tabela II'!C123</f>
        <v>0</v>
      </c>
      <c r="E90" s="291">
        <f>'Tabela II'!D123</f>
        <v>0</v>
      </c>
      <c r="F90" s="291">
        <f>'Tabela II'!E123</f>
        <v>0</v>
      </c>
      <c r="G90" s="291">
        <f>'Tabela II'!G123</f>
        <v>0</v>
      </c>
      <c r="H90" s="291">
        <f>'Tabela II'!H123</f>
        <v>0</v>
      </c>
      <c r="I90" s="291">
        <f>'Tabela II'!I123</f>
        <v>0</v>
      </c>
      <c r="J90" s="291">
        <f>'Tabela II'!J123</f>
        <v>0</v>
      </c>
      <c r="K90" s="291">
        <f>'Tabela II'!K123</f>
        <v>0</v>
      </c>
      <c r="L90" s="291">
        <f>'Tabela II'!L123</f>
        <v>0</v>
      </c>
      <c r="M90" s="291">
        <f>'Tabela II'!M123</f>
        <v>0</v>
      </c>
      <c r="N90" s="291">
        <f>'Tabela II'!N123</f>
        <v>0</v>
      </c>
      <c r="O90" s="291">
        <f>'Tabela II'!O123</f>
        <v>0</v>
      </c>
      <c r="P90" s="291">
        <f>'Tabela II'!P123</f>
        <v>0</v>
      </c>
      <c r="Q90" s="291">
        <f>'Tabela II'!Q123</f>
        <v>0</v>
      </c>
      <c r="R90" s="291">
        <f>'Tabela II'!R123</f>
        <v>0</v>
      </c>
      <c r="S90" s="291">
        <f>'Tabela II'!S123</f>
        <v>0</v>
      </c>
      <c r="T90" s="291">
        <f>'Tabela II'!T123</f>
        <v>0</v>
      </c>
      <c r="U90" s="291" t="str">
        <f>'Tabela II'!U123</f>
        <v/>
      </c>
      <c r="V90" s="291">
        <f>'Tabela II'!V123</f>
        <v>0</v>
      </c>
      <c r="W90" s="291" t="str">
        <f>'Tabela II'!A123</f>
        <v>Sud 1</v>
      </c>
    </row>
    <row r="91" spans="1:25" s="202" customFormat="1" x14ac:dyDescent="0.2">
      <c r="A91" s="403">
        <f>'Tabela I'!$K$1</f>
        <v>2024</v>
      </c>
      <c r="B91" s="403">
        <f>'Tabela I'!$K$2</f>
        <v>0</v>
      </c>
      <c r="C91" s="208">
        <f>'Tabela II'!D122</f>
        <v>0</v>
      </c>
      <c r="D91" s="208">
        <f>'Tabela II'!C124</f>
        <v>0</v>
      </c>
      <c r="E91" s="208">
        <f>'Tabela II'!D124</f>
        <v>0</v>
      </c>
      <c r="F91" s="208">
        <f>'Tabela II'!E124</f>
        <v>0</v>
      </c>
      <c r="G91" s="208">
        <f>'Tabela II'!G124</f>
        <v>0</v>
      </c>
      <c r="H91" s="208">
        <f>'Tabela II'!H124</f>
        <v>0</v>
      </c>
      <c r="I91" s="208">
        <f>'Tabela II'!I124</f>
        <v>0</v>
      </c>
      <c r="J91" s="208">
        <f>'Tabela II'!J124</f>
        <v>0</v>
      </c>
      <c r="K91" s="208">
        <f>'Tabela II'!K124</f>
        <v>0</v>
      </c>
      <c r="L91" s="208">
        <f>'Tabela II'!L124</f>
        <v>0</v>
      </c>
      <c r="M91" s="208">
        <f>'Tabela II'!M124</f>
        <v>0</v>
      </c>
      <c r="N91" s="208">
        <f>'Tabela II'!N124</f>
        <v>0</v>
      </c>
      <c r="O91" s="208">
        <f>'Tabela II'!O124</f>
        <v>0</v>
      </c>
      <c r="P91" s="208">
        <f>'Tabela II'!P124</f>
        <v>0</v>
      </c>
      <c r="Q91" s="208">
        <f>'Tabela II'!Q124</f>
        <v>0</v>
      </c>
      <c r="R91" s="208">
        <f>'Tabela II'!R124</f>
        <v>0</v>
      </c>
      <c r="S91" s="208">
        <f>'Tabela II'!S124</f>
        <v>0</v>
      </c>
      <c r="T91" s="208">
        <f>'Tabela II'!T124</f>
        <v>0</v>
      </c>
      <c r="U91" s="208">
        <f>'Tabela II'!U124</f>
        <v>0</v>
      </c>
      <c r="V91" s="208">
        <f>'Tabela II'!V124</f>
        <v>0</v>
      </c>
      <c r="W91" s="208" t="str">
        <f>'Tabela II'!A124</f>
        <v xml:space="preserve">Sud 2 </v>
      </c>
    </row>
    <row r="92" spans="1:25" s="202" customFormat="1" x14ac:dyDescent="0.2">
      <c r="A92" s="403">
        <f>'Tabela I'!$K$1</f>
        <v>2024</v>
      </c>
      <c r="B92" s="403">
        <f>'Tabela I'!$K$2</f>
        <v>0</v>
      </c>
      <c r="C92" s="201">
        <f>'Tabela II'!D125</f>
        <v>0</v>
      </c>
      <c r="D92" s="207">
        <f>'Tabela II'!C126</f>
        <v>0</v>
      </c>
      <c r="E92" s="207">
        <f>'Tabela II'!D126</f>
        <v>0</v>
      </c>
      <c r="F92" s="207">
        <f>'Tabela II'!E126</f>
        <v>0</v>
      </c>
      <c r="G92" s="207">
        <f>'Tabela II'!G126</f>
        <v>0</v>
      </c>
      <c r="H92" s="207">
        <f>'Tabela II'!H126</f>
        <v>0</v>
      </c>
      <c r="I92" s="207">
        <f>'Tabela II'!I126</f>
        <v>0</v>
      </c>
      <c r="J92" s="207">
        <f>'Tabela II'!J126</f>
        <v>0</v>
      </c>
      <c r="K92" s="207">
        <f>'Tabela II'!K126</f>
        <v>0</v>
      </c>
      <c r="L92" s="207">
        <f>'Tabela II'!L126</f>
        <v>0</v>
      </c>
      <c r="M92" s="207">
        <f>'Tabela II'!M126</f>
        <v>0</v>
      </c>
      <c r="N92" s="207">
        <f>'Tabela II'!N126</f>
        <v>0</v>
      </c>
      <c r="O92" s="207">
        <f>'Tabela II'!O126</f>
        <v>0</v>
      </c>
      <c r="P92" s="207">
        <f>'Tabela II'!P126</f>
        <v>0</v>
      </c>
      <c r="Q92" s="207">
        <f>'Tabela II'!Q126</f>
        <v>0</v>
      </c>
      <c r="R92" s="207">
        <f>'Tabela II'!R126</f>
        <v>0</v>
      </c>
      <c r="S92" s="207">
        <f>'Tabela II'!S126</f>
        <v>0</v>
      </c>
      <c r="T92" s="207">
        <f>'Tabela II'!T126</f>
        <v>0</v>
      </c>
      <c r="U92" s="207" t="str">
        <f>'Tabela II'!U126</f>
        <v/>
      </c>
      <c r="V92" s="207">
        <f>'Tabela II'!V126</f>
        <v>0</v>
      </c>
      <c r="W92" s="207" t="str">
        <f>'Tabela II'!A126</f>
        <v>Sud 1</v>
      </c>
      <c r="Y92" s="209"/>
    </row>
    <row r="93" spans="1:25" s="202" customFormat="1" x14ac:dyDescent="0.2">
      <c r="A93" s="403">
        <f>'Tabela I'!$K$1</f>
        <v>2024</v>
      </c>
      <c r="B93" s="403">
        <f>'Tabela I'!$K$2</f>
        <v>0</v>
      </c>
      <c r="C93" s="201">
        <f>'Tabela II'!D125</f>
        <v>0</v>
      </c>
      <c r="D93" s="201">
        <f>'Tabela II'!C127</f>
        <v>0</v>
      </c>
      <c r="E93" s="201">
        <f>'Tabela II'!D127</f>
        <v>0</v>
      </c>
      <c r="F93" s="201">
        <f>'Tabela II'!E127</f>
        <v>0</v>
      </c>
      <c r="G93" s="201">
        <f>'Tabela II'!G127</f>
        <v>0</v>
      </c>
      <c r="H93" s="201">
        <f>'Tabela II'!H127</f>
        <v>0</v>
      </c>
      <c r="I93" s="201">
        <f>'Tabela II'!I127</f>
        <v>0</v>
      </c>
      <c r="J93" s="201">
        <f>'Tabela II'!J127</f>
        <v>0</v>
      </c>
      <c r="K93" s="201">
        <f>'Tabela II'!K127</f>
        <v>0</v>
      </c>
      <c r="L93" s="201">
        <f>'Tabela II'!L127</f>
        <v>0</v>
      </c>
      <c r="M93" s="201">
        <f>'Tabela II'!M127</f>
        <v>0</v>
      </c>
      <c r="N93" s="201">
        <f>'Tabela II'!N127</f>
        <v>0</v>
      </c>
      <c r="O93" s="201">
        <f>'Tabela II'!O127</f>
        <v>0</v>
      </c>
      <c r="P93" s="201">
        <f>'Tabela II'!P127</f>
        <v>0</v>
      </c>
      <c r="Q93" s="201">
        <f>'Tabela II'!Q127</f>
        <v>0</v>
      </c>
      <c r="R93" s="201">
        <f>'Tabela II'!R127</f>
        <v>0</v>
      </c>
      <c r="S93" s="201">
        <f>'Tabela II'!S127</f>
        <v>0</v>
      </c>
      <c r="T93" s="201">
        <f>'Tabela II'!T127</f>
        <v>0</v>
      </c>
      <c r="U93" s="201">
        <f>'Tabela II'!U127</f>
        <v>0</v>
      </c>
      <c r="V93" s="201">
        <f>'Tabela II'!V127</f>
        <v>0</v>
      </c>
      <c r="W93" s="201" t="str">
        <f>'Tabela II'!A127</f>
        <v xml:space="preserve">Sud 2 </v>
      </c>
      <c r="Y93" s="209"/>
    </row>
    <row r="94" spans="1:25" s="202" customFormat="1" x14ac:dyDescent="0.2">
      <c r="A94" s="403">
        <f>'Tabela I'!$K$1</f>
        <v>2024</v>
      </c>
      <c r="B94" s="403">
        <f>'Tabela I'!$K$2</f>
        <v>0</v>
      </c>
      <c r="C94" s="208">
        <f>'Tabela II'!D128</f>
        <v>0</v>
      </c>
      <c r="D94" s="291">
        <f>'Tabela II'!C129</f>
        <v>0</v>
      </c>
      <c r="E94" s="291">
        <f>'Tabela II'!D129</f>
        <v>0</v>
      </c>
      <c r="F94" s="291">
        <f>'Tabela II'!E129</f>
        <v>0</v>
      </c>
      <c r="G94" s="291">
        <f>'Tabela II'!G129</f>
        <v>0</v>
      </c>
      <c r="H94" s="291">
        <f>'Tabela II'!H129</f>
        <v>0</v>
      </c>
      <c r="I94" s="291">
        <f>'Tabela II'!I129</f>
        <v>0</v>
      </c>
      <c r="J94" s="291">
        <f>'Tabela II'!J129</f>
        <v>0</v>
      </c>
      <c r="K94" s="291">
        <f>'Tabela II'!K129</f>
        <v>0</v>
      </c>
      <c r="L94" s="291">
        <f>'Tabela II'!L129</f>
        <v>0</v>
      </c>
      <c r="M94" s="291">
        <f>'Tabela II'!M129</f>
        <v>0</v>
      </c>
      <c r="N94" s="291">
        <f>'Tabela II'!N129</f>
        <v>0</v>
      </c>
      <c r="O94" s="291">
        <f>'Tabela II'!O129</f>
        <v>0</v>
      </c>
      <c r="P94" s="291">
        <f>'Tabela II'!P129</f>
        <v>0</v>
      </c>
      <c r="Q94" s="291">
        <f>'Tabela II'!Q129</f>
        <v>0</v>
      </c>
      <c r="R94" s="291">
        <f>'Tabela II'!R129</f>
        <v>0</v>
      </c>
      <c r="S94" s="291">
        <f>'Tabela II'!S129</f>
        <v>0</v>
      </c>
      <c r="T94" s="291">
        <f>'Tabela II'!T129</f>
        <v>0</v>
      </c>
      <c r="U94" s="291" t="str">
        <f>'Tabela II'!U129</f>
        <v/>
      </c>
      <c r="V94" s="291">
        <f>'Tabela II'!V129</f>
        <v>0</v>
      </c>
      <c r="W94" s="291" t="str">
        <f>'Tabela II'!A129</f>
        <v>Sud 1</v>
      </c>
      <c r="Y94" s="209"/>
    </row>
    <row r="95" spans="1:25" s="202" customFormat="1" x14ac:dyDescent="0.2">
      <c r="A95" s="403">
        <f>'Tabela I'!$K$1</f>
        <v>2024</v>
      </c>
      <c r="B95" s="403">
        <f>'Tabela I'!$K$2</f>
        <v>0</v>
      </c>
      <c r="C95" s="208">
        <f>'Tabela II'!D128</f>
        <v>0</v>
      </c>
      <c r="D95" s="208">
        <f>'Tabela II'!C130</f>
        <v>0</v>
      </c>
      <c r="E95" s="208">
        <f>'Tabela II'!D130</f>
        <v>0</v>
      </c>
      <c r="F95" s="208">
        <f>'Tabela II'!E130</f>
        <v>0</v>
      </c>
      <c r="G95" s="208">
        <f>'Tabela II'!G130</f>
        <v>0</v>
      </c>
      <c r="H95" s="208">
        <f>'Tabela II'!H130</f>
        <v>0</v>
      </c>
      <c r="I95" s="208">
        <f>'Tabela II'!I130</f>
        <v>0</v>
      </c>
      <c r="J95" s="208">
        <f>'Tabela II'!J130</f>
        <v>0</v>
      </c>
      <c r="K95" s="208">
        <f>'Tabela II'!K130</f>
        <v>0</v>
      </c>
      <c r="L95" s="208">
        <f>'Tabela II'!L130</f>
        <v>0</v>
      </c>
      <c r="M95" s="208">
        <f>'Tabela II'!M130</f>
        <v>0</v>
      </c>
      <c r="N95" s="208">
        <f>'Tabela II'!N130</f>
        <v>0</v>
      </c>
      <c r="O95" s="208">
        <f>'Tabela II'!O130</f>
        <v>0</v>
      </c>
      <c r="P95" s="208">
        <f>'Tabela II'!P130</f>
        <v>0</v>
      </c>
      <c r="Q95" s="208">
        <f>'Tabela II'!Q130</f>
        <v>0</v>
      </c>
      <c r="R95" s="208">
        <f>'Tabela II'!R130</f>
        <v>0</v>
      </c>
      <c r="S95" s="208">
        <f>'Tabela II'!S130</f>
        <v>0</v>
      </c>
      <c r="T95" s="208">
        <f>'Tabela II'!T130</f>
        <v>0</v>
      </c>
      <c r="U95" s="208">
        <f>'Tabela II'!U130</f>
        <v>0</v>
      </c>
      <c r="V95" s="208">
        <f>'Tabela II'!V130</f>
        <v>0</v>
      </c>
      <c r="W95" s="208" t="str">
        <f>'Tabela II'!A130</f>
        <v xml:space="preserve">Sud 2 </v>
      </c>
      <c r="Y95" s="209"/>
    </row>
    <row r="96" spans="1:25" s="202" customFormat="1" x14ac:dyDescent="0.2">
      <c r="A96" s="403">
        <f>'Tabela I'!$K$1</f>
        <v>2024</v>
      </c>
      <c r="B96" s="403">
        <f>'Tabela I'!$K$2</f>
        <v>0</v>
      </c>
      <c r="C96" s="201">
        <f>'Tabela II'!D131</f>
        <v>0</v>
      </c>
      <c r="D96" s="207">
        <f>'Tabela II'!C132</f>
        <v>0</v>
      </c>
      <c r="E96" s="207">
        <f>'Tabela II'!D132</f>
        <v>0</v>
      </c>
      <c r="F96" s="207">
        <f>'Tabela II'!E132</f>
        <v>0</v>
      </c>
      <c r="G96" s="207">
        <f>'Tabela II'!G132</f>
        <v>0</v>
      </c>
      <c r="H96" s="207">
        <f>'Tabela II'!H132</f>
        <v>0</v>
      </c>
      <c r="I96" s="207">
        <f>'Tabela II'!I132</f>
        <v>0</v>
      </c>
      <c r="J96" s="207">
        <f>'Tabela II'!J132</f>
        <v>0</v>
      </c>
      <c r="K96" s="207">
        <f>'Tabela II'!K132</f>
        <v>0</v>
      </c>
      <c r="L96" s="207">
        <f>'Tabela II'!L132</f>
        <v>0</v>
      </c>
      <c r="M96" s="207">
        <f>'Tabela II'!M132</f>
        <v>0</v>
      </c>
      <c r="N96" s="207">
        <f>'Tabela II'!N132</f>
        <v>0</v>
      </c>
      <c r="O96" s="207">
        <f>'Tabela II'!O132</f>
        <v>0</v>
      </c>
      <c r="P96" s="207">
        <f>'Tabela II'!P132</f>
        <v>0</v>
      </c>
      <c r="Q96" s="207">
        <f>'Tabela II'!Q132</f>
        <v>0</v>
      </c>
      <c r="R96" s="207">
        <f>'Tabela II'!R132</f>
        <v>0</v>
      </c>
      <c r="S96" s="207">
        <f>'Tabela II'!S132</f>
        <v>0</v>
      </c>
      <c r="T96" s="207">
        <f>'Tabela II'!T132</f>
        <v>0</v>
      </c>
      <c r="U96" s="207" t="str">
        <f>'Tabela II'!U132</f>
        <v/>
      </c>
      <c r="V96" s="207">
        <f>'Tabela II'!V132</f>
        <v>0</v>
      </c>
      <c r="W96" s="207" t="str">
        <f>'Tabela II'!A132</f>
        <v>Sud 1</v>
      </c>
    </row>
    <row r="97" spans="1:25" s="202" customFormat="1" x14ac:dyDescent="0.2">
      <c r="A97" s="403">
        <f>'Tabela I'!$K$1</f>
        <v>2024</v>
      </c>
      <c r="B97" s="403">
        <f>'Tabela I'!$K$2</f>
        <v>0</v>
      </c>
      <c r="C97" s="201">
        <f>'Tabela II'!D131</f>
        <v>0</v>
      </c>
      <c r="D97" s="201">
        <f>'Tabela II'!C133</f>
        <v>0</v>
      </c>
      <c r="E97" s="201">
        <f>'Tabela II'!D133</f>
        <v>0</v>
      </c>
      <c r="F97" s="201">
        <f>'Tabela II'!E133</f>
        <v>0</v>
      </c>
      <c r="G97" s="201">
        <f>'Tabela II'!G133</f>
        <v>0</v>
      </c>
      <c r="H97" s="201">
        <f>'Tabela II'!H133</f>
        <v>0</v>
      </c>
      <c r="I97" s="201">
        <f>'Tabela II'!I133</f>
        <v>0</v>
      </c>
      <c r="J97" s="201">
        <f>'Tabela II'!J133</f>
        <v>0</v>
      </c>
      <c r="K97" s="201">
        <f>'Tabela II'!K133</f>
        <v>0</v>
      </c>
      <c r="L97" s="201">
        <f>'Tabela II'!L133</f>
        <v>0</v>
      </c>
      <c r="M97" s="201">
        <f>'Tabela II'!M133</f>
        <v>0</v>
      </c>
      <c r="N97" s="201">
        <f>'Tabela II'!N133</f>
        <v>0</v>
      </c>
      <c r="O97" s="201">
        <f>'Tabela II'!O133</f>
        <v>0</v>
      </c>
      <c r="P97" s="201">
        <f>'Tabela II'!P133</f>
        <v>0</v>
      </c>
      <c r="Q97" s="201">
        <f>'Tabela II'!Q133</f>
        <v>0</v>
      </c>
      <c r="R97" s="201">
        <f>'Tabela II'!R133</f>
        <v>0</v>
      </c>
      <c r="S97" s="201">
        <f>'Tabela II'!S133</f>
        <v>0</v>
      </c>
      <c r="T97" s="201">
        <f>'Tabela II'!T133</f>
        <v>0</v>
      </c>
      <c r="U97" s="201">
        <f>'Tabela II'!U133</f>
        <v>0</v>
      </c>
      <c r="V97" s="201">
        <f>'Tabela II'!V133</f>
        <v>0</v>
      </c>
      <c r="W97" s="201" t="str">
        <f>'Tabela II'!A133</f>
        <v xml:space="preserve">Sud 2 </v>
      </c>
    </row>
    <row r="98" spans="1:25" s="202" customFormat="1" x14ac:dyDescent="0.2">
      <c r="A98" s="403">
        <f>'Tabela I'!$K$1</f>
        <v>2024</v>
      </c>
      <c r="B98" s="403">
        <f>'Tabela I'!$K$2</f>
        <v>0</v>
      </c>
      <c r="C98" s="208">
        <f>'Tabela II'!D134</f>
        <v>0</v>
      </c>
      <c r="D98" s="291">
        <f>'Tabela II'!C135</f>
        <v>0</v>
      </c>
      <c r="E98" s="291">
        <f>'Tabela II'!D135</f>
        <v>0</v>
      </c>
      <c r="F98" s="291">
        <f>'Tabela II'!E135</f>
        <v>0</v>
      </c>
      <c r="G98" s="291">
        <f>'Tabela II'!G135</f>
        <v>0</v>
      </c>
      <c r="H98" s="291">
        <f>'Tabela II'!H135</f>
        <v>0</v>
      </c>
      <c r="I98" s="291">
        <f>'Tabela II'!I135</f>
        <v>0</v>
      </c>
      <c r="J98" s="291">
        <f>'Tabela II'!J135</f>
        <v>0</v>
      </c>
      <c r="K98" s="291">
        <f>'Tabela II'!K135</f>
        <v>0</v>
      </c>
      <c r="L98" s="291">
        <f>'Tabela II'!L135</f>
        <v>0</v>
      </c>
      <c r="M98" s="291">
        <f>'Tabela II'!M135</f>
        <v>0</v>
      </c>
      <c r="N98" s="291">
        <f>'Tabela II'!N135</f>
        <v>0</v>
      </c>
      <c r="O98" s="291">
        <f>'Tabela II'!O135</f>
        <v>0</v>
      </c>
      <c r="P98" s="291">
        <f>'Tabela II'!P135</f>
        <v>0</v>
      </c>
      <c r="Q98" s="291">
        <f>'Tabela II'!Q135</f>
        <v>0</v>
      </c>
      <c r="R98" s="291">
        <f>'Tabela II'!R135</f>
        <v>0</v>
      </c>
      <c r="S98" s="291">
        <f>'Tabela II'!S135</f>
        <v>0</v>
      </c>
      <c r="T98" s="291">
        <f>'Tabela II'!T135</f>
        <v>0</v>
      </c>
      <c r="U98" s="291" t="str">
        <f>'Tabela II'!U135</f>
        <v/>
      </c>
      <c r="V98" s="291">
        <f>'Tabela II'!V135</f>
        <v>0</v>
      </c>
      <c r="W98" s="291" t="str">
        <f>'Tabela II'!A135</f>
        <v>Sud 1</v>
      </c>
    </row>
    <row r="99" spans="1:25" s="202" customFormat="1" x14ac:dyDescent="0.2">
      <c r="A99" s="403">
        <f>'Tabela I'!$K$1</f>
        <v>2024</v>
      </c>
      <c r="B99" s="403">
        <f>'Tabela I'!$K$2</f>
        <v>0</v>
      </c>
      <c r="C99" s="208">
        <f>'Tabela II'!D134</f>
        <v>0</v>
      </c>
      <c r="D99" s="208">
        <f>'Tabela II'!C136</f>
        <v>0</v>
      </c>
      <c r="E99" s="208">
        <f>'Tabela II'!D136</f>
        <v>0</v>
      </c>
      <c r="F99" s="208">
        <f>'Tabela II'!E136</f>
        <v>0</v>
      </c>
      <c r="G99" s="208">
        <f>'Tabela II'!G136</f>
        <v>0</v>
      </c>
      <c r="H99" s="208">
        <f>'Tabela II'!H136</f>
        <v>0</v>
      </c>
      <c r="I99" s="208">
        <f>'Tabela II'!I136</f>
        <v>0</v>
      </c>
      <c r="J99" s="208">
        <f>'Tabela II'!J136</f>
        <v>0</v>
      </c>
      <c r="K99" s="208">
        <f>'Tabela II'!K136</f>
        <v>0</v>
      </c>
      <c r="L99" s="208">
        <f>'Tabela II'!L136</f>
        <v>0</v>
      </c>
      <c r="M99" s="208">
        <f>'Tabela II'!M136</f>
        <v>0</v>
      </c>
      <c r="N99" s="208">
        <f>'Tabela II'!N136</f>
        <v>0</v>
      </c>
      <c r="O99" s="208">
        <f>'Tabela II'!O136</f>
        <v>0</v>
      </c>
      <c r="P99" s="208">
        <f>'Tabela II'!P136</f>
        <v>0</v>
      </c>
      <c r="Q99" s="208">
        <f>'Tabela II'!Q136</f>
        <v>0</v>
      </c>
      <c r="R99" s="208">
        <f>'Tabela II'!R136</f>
        <v>0</v>
      </c>
      <c r="S99" s="208">
        <f>'Tabela II'!S136</f>
        <v>0</v>
      </c>
      <c r="T99" s="208">
        <f>'Tabela II'!T136</f>
        <v>0</v>
      </c>
      <c r="U99" s="208">
        <f>'Tabela II'!U136</f>
        <v>0</v>
      </c>
      <c r="V99" s="208">
        <f>'Tabela II'!V136</f>
        <v>0</v>
      </c>
      <c r="W99" s="208" t="str">
        <f>'Tabela II'!A136</f>
        <v xml:space="preserve">Sud 2 </v>
      </c>
    </row>
    <row r="100" spans="1:25" s="202" customFormat="1" x14ac:dyDescent="0.2">
      <c r="A100" s="403">
        <f>'Tabela I'!$K$1</f>
        <v>2024</v>
      </c>
      <c r="B100" s="403">
        <f>'Tabela I'!$K$2</f>
        <v>0</v>
      </c>
      <c r="C100" s="201">
        <f>'Tabela II'!D137</f>
        <v>0</v>
      </c>
      <c r="D100" s="207">
        <f>'Tabela II'!C138</f>
        <v>0</v>
      </c>
      <c r="E100" s="207">
        <f>'Tabela II'!D138</f>
        <v>0</v>
      </c>
      <c r="F100" s="207">
        <f>'Tabela II'!E138</f>
        <v>0</v>
      </c>
      <c r="G100" s="207">
        <f>'Tabela II'!G138</f>
        <v>0</v>
      </c>
      <c r="H100" s="207">
        <f>'Tabela II'!H138</f>
        <v>0</v>
      </c>
      <c r="I100" s="207">
        <f>'Tabela II'!I138</f>
        <v>0</v>
      </c>
      <c r="J100" s="207">
        <f>'Tabela II'!J138</f>
        <v>0</v>
      </c>
      <c r="K100" s="207">
        <f>'Tabela II'!K138</f>
        <v>0</v>
      </c>
      <c r="L100" s="207">
        <f>'Tabela II'!L138</f>
        <v>0</v>
      </c>
      <c r="M100" s="207">
        <f>'Tabela II'!M138</f>
        <v>0</v>
      </c>
      <c r="N100" s="207">
        <f>'Tabela II'!N138</f>
        <v>0</v>
      </c>
      <c r="O100" s="207">
        <f>'Tabela II'!O138</f>
        <v>0</v>
      </c>
      <c r="P100" s="207">
        <f>'Tabela II'!P138</f>
        <v>0</v>
      </c>
      <c r="Q100" s="207">
        <f>'Tabela II'!Q138</f>
        <v>0</v>
      </c>
      <c r="R100" s="207">
        <f>'Tabela II'!R138</f>
        <v>0</v>
      </c>
      <c r="S100" s="207">
        <f>'Tabela II'!S138</f>
        <v>0</v>
      </c>
      <c r="T100" s="207">
        <f>'Tabela II'!T138</f>
        <v>0</v>
      </c>
      <c r="U100" s="207" t="str">
        <f>'Tabela II'!U138</f>
        <v/>
      </c>
      <c r="V100" s="207">
        <f>'Tabela II'!V138</f>
        <v>0</v>
      </c>
      <c r="W100" s="207" t="str">
        <f>'Tabela II'!A138</f>
        <v>Sud 1</v>
      </c>
      <c r="Y100" s="209"/>
    </row>
    <row r="101" spans="1:25" s="202" customFormat="1" x14ac:dyDescent="0.2">
      <c r="A101" s="403">
        <f>'Tabela I'!$K$1</f>
        <v>2024</v>
      </c>
      <c r="B101" s="403">
        <f>'Tabela I'!$K$2</f>
        <v>0</v>
      </c>
      <c r="C101" s="201">
        <f>'Tabela II'!D137</f>
        <v>0</v>
      </c>
      <c r="D101" s="201">
        <f>'Tabela II'!C139</f>
        <v>0</v>
      </c>
      <c r="E101" s="201">
        <f>'Tabela II'!D139</f>
        <v>0</v>
      </c>
      <c r="F101" s="201">
        <f>'Tabela II'!E139</f>
        <v>0</v>
      </c>
      <c r="G101" s="201">
        <f>'Tabela II'!G139</f>
        <v>0</v>
      </c>
      <c r="H101" s="201">
        <f>'Tabela II'!H139</f>
        <v>0</v>
      </c>
      <c r="I101" s="201">
        <f>'Tabela II'!I139</f>
        <v>0</v>
      </c>
      <c r="J101" s="201">
        <f>'Tabela II'!J139</f>
        <v>0</v>
      </c>
      <c r="K101" s="201">
        <f>'Tabela II'!K139</f>
        <v>0</v>
      </c>
      <c r="L101" s="201">
        <f>'Tabela II'!L139</f>
        <v>0</v>
      </c>
      <c r="M101" s="201">
        <f>'Tabela II'!M139</f>
        <v>0</v>
      </c>
      <c r="N101" s="201">
        <f>'Tabela II'!N139</f>
        <v>0</v>
      </c>
      <c r="O101" s="201">
        <f>'Tabela II'!O139</f>
        <v>0</v>
      </c>
      <c r="P101" s="201">
        <f>'Tabela II'!P139</f>
        <v>0</v>
      </c>
      <c r="Q101" s="201">
        <f>'Tabela II'!Q139</f>
        <v>0</v>
      </c>
      <c r="R101" s="201">
        <f>'Tabela II'!R139</f>
        <v>0</v>
      </c>
      <c r="S101" s="201">
        <f>'Tabela II'!S139</f>
        <v>0</v>
      </c>
      <c r="T101" s="201">
        <f>'Tabela II'!T139</f>
        <v>0</v>
      </c>
      <c r="U101" s="201">
        <f>'Tabela II'!U139</f>
        <v>0</v>
      </c>
      <c r="V101" s="201">
        <f>'Tabela II'!V139</f>
        <v>0</v>
      </c>
      <c r="W101" s="201" t="str">
        <f>'Tabela II'!A139</f>
        <v xml:space="preserve">Sud 2 </v>
      </c>
      <c r="Y101" s="209"/>
    </row>
    <row r="102" spans="1:25" s="202" customFormat="1" x14ac:dyDescent="0.2">
      <c r="A102" s="403">
        <f>'Tabela I'!$K$1</f>
        <v>2024</v>
      </c>
      <c r="B102" s="403">
        <f>'Tabela I'!$K$2</f>
        <v>0</v>
      </c>
      <c r="C102" s="208">
        <f>'Tabela II'!D140</f>
        <v>0</v>
      </c>
      <c r="D102" s="291">
        <f>'Tabela II'!C141</f>
        <v>0</v>
      </c>
      <c r="E102" s="291">
        <f>'Tabela II'!D141</f>
        <v>0</v>
      </c>
      <c r="F102" s="291">
        <f>'Tabela II'!E141</f>
        <v>0</v>
      </c>
      <c r="G102" s="291">
        <f>'Tabela II'!G141</f>
        <v>0</v>
      </c>
      <c r="H102" s="291">
        <f>'Tabela II'!H141</f>
        <v>0</v>
      </c>
      <c r="I102" s="291">
        <f>'Tabela II'!I141</f>
        <v>0</v>
      </c>
      <c r="J102" s="291">
        <f>'Tabela II'!J141</f>
        <v>0</v>
      </c>
      <c r="K102" s="291">
        <f>'Tabela II'!K141</f>
        <v>0</v>
      </c>
      <c r="L102" s="291">
        <f>'Tabela II'!L141</f>
        <v>0</v>
      </c>
      <c r="M102" s="291">
        <f>'Tabela II'!M141</f>
        <v>0</v>
      </c>
      <c r="N102" s="291">
        <f>'Tabela II'!N141</f>
        <v>0</v>
      </c>
      <c r="O102" s="291">
        <f>'Tabela II'!O141</f>
        <v>0</v>
      </c>
      <c r="P102" s="291">
        <f>'Tabela II'!P141</f>
        <v>0</v>
      </c>
      <c r="Q102" s="291">
        <f>'Tabela II'!Q141</f>
        <v>0</v>
      </c>
      <c r="R102" s="291">
        <f>'Tabela II'!R141</f>
        <v>0</v>
      </c>
      <c r="S102" s="291">
        <f>'Tabela II'!S141</f>
        <v>0</v>
      </c>
      <c r="T102" s="291">
        <f>'Tabela II'!T141</f>
        <v>0</v>
      </c>
      <c r="U102" s="291" t="str">
        <f>'Tabela II'!U141</f>
        <v/>
      </c>
      <c r="V102" s="291">
        <f>'Tabela II'!V141</f>
        <v>0</v>
      </c>
      <c r="W102" s="291" t="str">
        <f>'Tabela II'!A141</f>
        <v>Sud 1</v>
      </c>
      <c r="Y102" s="209"/>
    </row>
    <row r="103" spans="1:25" s="202" customFormat="1" x14ac:dyDescent="0.2">
      <c r="A103" s="403">
        <f>'Tabela I'!$K$1</f>
        <v>2024</v>
      </c>
      <c r="B103" s="403">
        <f>'Tabela I'!$K$2</f>
        <v>0</v>
      </c>
      <c r="C103" s="208">
        <f>'Tabela II'!D140</f>
        <v>0</v>
      </c>
      <c r="D103" s="208">
        <f>'Tabela II'!C142</f>
        <v>0</v>
      </c>
      <c r="E103" s="208">
        <f>'Tabela II'!D142</f>
        <v>0</v>
      </c>
      <c r="F103" s="208">
        <f>'Tabela II'!E142</f>
        <v>0</v>
      </c>
      <c r="G103" s="208">
        <f>'Tabela II'!G142</f>
        <v>0</v>
      </c>
      <c r="H103" s="208">
        <f>'Tabela II'!H142</f>
        <v>0</v>
      </c>
      <c r="I103" s="208">
        <f>'Tabela II'!I142</f>
        <v>0</v>
      </c>
      <c r="J103" s="208">
        <f>'Tabela II'!J142</f>
        <v>0</v>
      </c>
      <c r="K103" s="208">
        <f>'Tabela II'!K142</f>
        <v>0</v>
      </c>
      <c r="L103" s="208">
        <f>'Tabela II'!L142</f>
        <v>0</v>
      </c>
      <c r="M103" s="208">
        <f>'Tabela II'!M142</f>
        <v>0</v>
      </c>
      <c r="N103" s="208">
        <f>'Tabela II'!N142</f>
        <v>0</v>
      </c>
      <c r="O103" s="208">
        <f>'Tabela II'!O142</f>
        <v>0</v>
      </c>
      <c r="P103" s="208">
        <f>'Tabela II'!P142</f>
        <v>0</v>
      </c>
      <c r="Q103" s="208">
        <f>'Tabela II'!Q142</f>
        <v>0</v>
      </c>
      <c r="R103" s="208">
        <f>'Tabela II'!R142</f>
        <v>0</v>
      </c>
      <c r="S103" s="208">
        <f>'Tabela II'!S142</f>
        <v>0</v>
      </c>
      <c r="T103" s="208">
        <f>'Tabela II'!T142</f>
        <v>0</v>
      </c>
      <c r="U103" s="208">
        <f>'Tabela II'!U142</f>
        <v>0</v>
      </c>
      <c r="V103" s="208">
        <f>'Tabela II'!V142</f>
        <v>0</v>
      </c>
      <c r="W103" s="208" t="str">
        <f>'Tabela II'!A142</f>
        <v xml:space="preserve">Sud 2 </v>
      </c>
      <c r="Y103" s="209"/>
    </row>
    <row r="104" spans="1:25" s="202" customFormat="1" x14ac:dyDescent="0.2">
      <c r="A104" s="403">
        <f>'Tabela I'!$K$1</f>
        <v>2024</v>
      </c>
      <c r="B104" s="403">
        <f>'Tabela I'!$K$2</f>
        <v>0</v>
      </c>
      <c r="C104" s="201">
        <f>'Tabela II'!D143</f>
        <v>0</v>
      </c>
      <c r="D104" s="207">
        <f>'Tabela II'!C144</f>
        <v>0</v>
      </c>
      <c r="E104" s="207">
        <f>'Tabela II'!D144</f>
        <v>0</v>
      </c>
      <c r="F104" s="207">
        <f>'Tabela II'!E144</f>
        <v>0</v>
      </c>
      <c r="G104" s="207">
        <f>'Tabela II'!G144</f>
        <v>0</v>
      </c>
      <c r="H104" s="207">
        <f>'Tabela II'!H144</f>
        <v>0</v>
      </c>
      <c r="I104" s="207">
        <f>'Tabela II'!I144</f>
        <v>0</v>
      </c>
      <c r="J104" s="207">
        <f>'Tabela II'!J144</f>
        <v>0</v>
      </c>
      <c r="K104" s="207">
        <f>'Tabela II'!K144</f>
        <v>0</v>
      </c>
      <c r="L104" s="207">
        <f>'Tabela II'!L144</f>
        <v>0</v>
      </c>
      <c r="M104" s="207">
        <f>'Tabela II'!M144</f>
        <v>0</v>
      </c>
      <c r="N104" s="207">
        <f>'Tabela II'!N144</f>
        <v>0</v>
      </c>
      <c r="O104" s="207">
        <f>'Tabela II'!O144</f>
        <v>0</v>
      </c>
      <c r="P104" s="207">
        <f>'Tabela II'!P144</f>
        <v>0</v>
      </c>
      <c r="Q104" s="207">
        <f>'Tabela II'!Q144</f>
        <v>0</v>
      </c>
      <c r="R104" s="207">
        <f>'Tabela II'!R144</f>
        <v>0</v>
      </c>
      <c r="S104" s="207">
        <f>'Tabela II'!S144</f>
        <v>0</v>
      </c>
      <c r="T104" s="207">
        <f>'Tabela II'!T144</f>
        <v>0</v>
      </c>
      <c r="U104" s="207" t="str">
        <f>'Tabela II'!U144</f>
        <v/>
      </c>
      <c r="V104" s="207">
        <f>'Tabela II'!V144</f>
        <v>0</v>
      </c>
      <c r="W104" s="207" t="str">
        <f>'Tabela II'!A144</f>
        <v>Sud 1</v>
      </c>
    </row>
    <row r="105" spans="1:25" s="202" customFormat="1" x14ac:dyDescent="0.2">
      <c r="A105" s="403">
        <f>'Tabela I'!$K$1</f>
        <v>2024</v>
      </c>
      <c r="B105" s="403">
        <f>'Tabela I'!$K$2</f>
        <v>0</v>
      </c>
      <c r="C105" s="201">
        <f>'Tabela II'!D143</f>
        <v>0</v>
      </c>
      <c r="D105" s="201">
        <f>'Tabela II'!C145</f>
        <v>0</v>
      </c>
      <c r="E105" s="201">
        <f>'Tabela II'!D145</f>
        <v>0</v>
      </c>
      <c r="F105" s="201">
        <f>'Tabela II'!E145</f>
        <v>0</v>
      </c>
      <c r="G105" s="201">
        <f>'Tabela II'!G145</f>
        <v>0</v>
      </c>
      <c r="H105" s="201">
        <f>'Tabela II'!H145</f>
        <v>0</v>
      </c>
      <c r="I105" s="201">
        <f>'Tabela II'!I145</f>
        <v>0</v>
      </c>
      <c r="J105" s="201">
        <f>'Tabela II'!J145</f>
        <v>0</v>
      </c>
      <c r="K105" s="201">
        <f>'Tabela II'!K145</f>
        <v>0</v>
      </c>
      <c r="L105" s="201">
        <f>'Tabela II'!L145</f>
        <v>0</v>
      </c>
      <c r="M105" s="201">
        <f>'Tabela II'!M145</f>
        <v>0</v>
      </c>
      <c r="N105" s="201">
        <f>'Tabela II'!N145</f>
        <v>0</v>
      </c>
      <c r="O105" s="201">
        <f>'Tabela II'!O145</f>
        <v>0</v>
      </c>
      <c r="P105" s="201">
        <f>'Tabela II'!P145</f>
        <v>0</v>
      </c>
      <c r="Q105" s="201">
        <f>'Tabela II'!Q145</f>
        <v>0</v>
      </c>
      <c r="R105" s="201">
        <f>'Tabela II'!R145</f>
        <v>0</v>
      </c>
      <c r="S105" s="201">
        <f>'Tabela II'!S145</f>
        <v>0</v>
      </c>
      <c r="T105" s="201">
        <f>'Tabela II'!T145</f>
        <v>0</v>
      </c>
      <c r="U105" s="201">
        <f>'Tabela II'!U145</f>
        <v>0</v>
      </c>
      <c r="V105" s="201">
        <f>'Tabela II'!V145</f>
        <v>0</v>
      </c>
      <c r="W105" s="201" t="str">
        <f>'Tabela II'!A145</f>
        <v xml:space="preserve">Sud 2 </v>
      </c>
    </row>
    <row r="106" spans="1:25" s="202" customFormat="1" x14ac:dyDescent="0.2">
      <c r="A106" s="403">
        <f>'Tabela I'!$K$1</f>
        <v>2024</v>
      </c>
      <c r="B106" s="403">
        <f>'Tabela I'!$K$2</f>
        <v>0</v>
      </c>
      <c r="C106" s="208">
        <f>'Tabela II'!D146</f>
        <v>0</v>
      </c>
      <c r="D106" s="291">
        <f>'Tabela II'!C147</f>
        <v>0</v>
      </c>
      <c r="E106" s="291">
        <f>'Tabela II'!D147</f>
        <v>0</v>
      </c>
      <c r="F106" s="291">
        <f>'Tabela II'!E147</f>
        <v>0</v>
      </c>
      <c r="G106" s="291">
        <f>'Tabela II'!G147</f>
        <v>0</v>
      </c>
      <c r="H106" s="291">
        <f>'Tabela II'!H147</f>
        <v>0</v>
      </c>
      <c r="I106" s="291">
        <f>'Tabela II'!I147</f>
        <v>0</v>
      </c>
      <c r="J106" s="291">
        <f>'Tabela II'!J147</f>
        <v>0</v>
      </c>
      <c r="K106" s="291">
        <f>'Tabela II'!K147</f>
        <v>0</v>
      </c>
      <c r="L106" s="291">
        <f>'Tabela II'!L147</f>
        <v>0</v>
      </c>
      <c r="M106" s="291">
        <f>'Tabela II'!M147</f>
        <v>0</v>
      </c>
      <c r="N106" s="291">
        <f>'Tabela II'!N147</f>
        <v>0</v>
      </c>
      <c r="O106" s="291">
        <f>'Tabela II'!O147</f>
        <v>0</v>
      </c>
      <c r="P106" s="291">
        <f>'Tabela II'!P147</f>
        <v>0</v>
      </c>
      <c r="Q106" s="291">
        <f>'Tabela II'!Q147</f>
        <v>0</v>
      </c>
      <c r="R106" s="291">
        <f>'Tabela II'!R147</f>
        <v>0</v>
      </c>
      <c r="S106" s="291">
        <f>'Tabela II'!S147</f>
        <v>0</v>
      </c>
      <c r="T106" s="291">
        <f>'Tabela II'!T147</f>
        <v>0</v>
      </c>
      <c r="U106" s="291" t="str">
        <f>'Tabela II'!U147</f>
        <v/>
      </c>
      <c r="V106" s="291">
        <f>'Tabela II'!V147</f>
        <v>0</v>
      </c>
      <c r="W106" s="291" t="str">
        <f>'Tabela II'!A147</f>
        <v>Sud 1</v>
      </c>
    </row>
    <row r="107" spans="1:25" s="202" customFormat="1" x14ac:dyDescent="0.2">
      <c r="A107" s="403">
        <f>'Tabela I'!$K$1</f>
        <v>2024</v>
      </c>
      <c r="B107" s="403">
        <f>'Tabela I'!$K$2</f>
        <v>0</v>
      </c>
      <c r="C107" s="208">
        <f>'Tabela II'!D146</f>
        <v>0</v>
      </c>
      <c r="D107" s="208">
        <f>'Tabela II'!C148</f>
        <v>0</v>
      </c>
      <c r="E107" s="208">
        <f>'Tabela II'!D148</f>
        <v>0</v>
      </c>
      <c r="F107" s="208">
        <f>'Tabela II'!E148</f>
        <v>0</v>
      </c>
      <c r="G107" s="208">
        <f>'Tabela II'!G148</f>
        <v>0</v>
      </c>
      <c r="H107" s="208">
        <f>'Tabela II'!H148</f>
        <v>0</v>
      </c>
      <c r="I107" s="208">
        <f>'Tabela II'!I148</f>
        <v>0</v>
      </c>
      <c r="J107" s="208">
        <f>'Tabela II'!J148</f>
        <v>0</v>
      </c>
      <c r="K107" s="208">
        <f>'Tabela II'!K148</f>
        <v>0</v>
      </c>
      <c r="L107" s="208">
        <f>'Tabela II'!L148</f>
        <v>0</v>
      </c>
      <c r="M107" s="208">
        <f>'Tabela II'!M148</f>
        <v>0</v>
      </c>
      <c r="N107" s="208">
        <f>'Tabela II'!N148</f>
        <v>0</v>
      </c>
      <c r="O107" s="208">
        <f>'Tabela II'!O148</f>
        <v>0</v>
      </c>
      <c r="P107" s="208">
        <f>'Tabela II'!P148</f>
        <v>0</v>
      </c>
      <c r="Q107" s="208">
        <f>'Tabela II'!Q148</f>
        <v>0</v>
      </c>
      <c r="R107" s="208">
        <f>'Tabela II'!R148</f>
        <v>0</v>
      </c>
      <c r="S107" s="208">
        <f>'Tabela II'!S148</f>
        <v>0</v>
      </c>
      <c r="T107" s="208">
        <f>'Tabela II'!T148</f>
        <v>0</v>
      </c>
      <c r="U107" s="208">
        <f>'Tabela II'!U148</f>
        <v>0</v>
      </c>
      <c r="V107" s="208">
        <f>'Tabela II'!V148</f>
        <v>0</v>
      </c>
      <c r="W107" s="208" t="str">
        <f>'Tabela II'!A148</f>
        <v xml:space="preserve">Sud 2 </v>
      </c>
    </row>
    <row r="108" spans="1:25" s="202" customFormat="1" x14ac:dyDescent="0.2">
      <c r="A108" s="403">
        <f>'Tabela I'!$K$1</f>
        <v>2024</v>
      </c>
      <c r="B108" s="403">
        <f>'Tabela I'!$K$2</f>
        <v>0</v>
      </c>
      <c r="C108" s="201">
        <f>'Tabela II'!D149</f>
        <v>0</v>
      </c>
      <c r="D108" s="207">
        <f>'Tabela II'!C150</f>
        <v>0</v>
      </c>
      <c r="E108" s="207">
        <f>'Tabela II'!D150</f>
        <v>0</v>
      </c>
      <c r="F108" s="207">
        <f>'Tabela II'!E150</f>
        <v>0</v>
      </c>
      <c r="G108" s="207">
        <f>'Tabela II'!G150</f>
        <v>0</v>
      </c>
      <c r="H108" s="207">
        <f>'Tabela II'!H150</f>
        <v>0</v>
      </c>
      <c r="I108" s="207">
        <f>'Tabela II'!I150</f>
        <v>0</v>
      </c>
      <c r="J108" s="207">
        <f>'Tabela II'!J150</f>
        <v>0</v>
      </c>
      <c r="K108" s="207">
        <f>'Tabela II'!K150</f>
        <v>0</v>
      </c>
      <c r="L108" s="207">
        <f>'Tabela II'!L150</f>
        <v>0</v>
      </c>
      <c r="M108" s="207">
        <f>'Tabela II'!M150</f>
        <v>0</v>
      </c>
      <c r="N108" s="207">
        <f>'Tabela II'!N150</f>
        <v>0</v>
      </c>
      <c r="O108" s="207">
        <f>'Tabela II'!O150</f>
        <v>0</v>
      </c>
      <c r="P108" s="207">
        <f>'Tabela II'!P150</f>
        <v>0</v>
      </c>
      <c r="Q108" s="207">
        <f>'Tabela II'!Q150</f>
        <v>0</v>
      </c>
      <c r="R108" s="207">
        <f>'Tabela II'!R150</f>
        <v>0</v>
      </c>
      <c r="S108" s="207">
        <f>'Tabela II'!S150</f>
        <v>0</v>
      </c>
      <c r="T108" s="207">
        <f>'Tabela II'!T150</f>
        <v>0</v>
      </c>
      <c r="U108" s="207" t="str">
        <f>'Tabela II'!U150</f>
        <v/>
      </c>
      <c r="V108" s="207">
        <f>'Tabela II'!V150</f>
        <v>0</v>
      </c>
      <c r="W108" s="207" t="str">
        <f>'Tabela II'!A150</f>
        <v>Sud 1</v>
      </c>
    </row>
    <row r="109" spans="1:25" s="202" customFormat="1" x14ac:dyDescent="0.2">
      <c r="A109" s="403">
        <f>'Tabela I'!$K$1</f>
        <v>2024</v>
      </c>
      <c r="B109" s="403">
        <f>'Tabela I'!$K$2</f>
        <v>0</v>
      </c>
      <c r="C109" s="201">
        <f>'Tabela II'!D149</f>
        <v>0</v>
      </c>
      <c r="D109" s="201">
        <f>'Tabela II'!C151</f>
        <v>0</v>
      </c>
      <c r="E109" s="201">
        <f>'Tabela II'!D151</f>
        <v>0</v>
      </c>
      <c r="F109" s="201">
        <f>'Tabela II'!E151</f>
        <v>0</v>
      </c>
      <c r="G109" s="201">
        <f>'Tabela II'!G151</f>
        <v>0</v>
      </c>
      <c r="H109" s="201">
        <f>'Tabela II'!H151</f>
        <v>0</v>
      </c>
      <c r="I109" s="201">
        <f>'Tabela II'!I151</f>
        <v>0</v>
      </c>
      <c r="J109" s="201">
        <f>'Tabela II'!J151</f>
        <v>0</v>
      </c>
      <c r="K109" s="201">
        <f>'Tabela II'!K151</f>
        <v>0</v>
      </c>
      <c r="L109" s="201">
        <f>'Tabela II'!L151</f>
        <v>0</v>
      </c>
      <c r="M109" s="201">
        <f>'Tabela II'!M151</f>
        <v>0</v>
      </c>
      <c r="N109" s="201">
        <f>'Tabela II'!N151</f>
        <v>0</v>
      </c>
      <c r="O109" s="201">
        <f>'Tabela II'!O151</f>
        <v>0</v>
      </c>
      <c r="P109" s="201">
        <f>'Tabela II'!P151</f>
        <v>0</v>
      </c>
      <c r="Q109" s="201">
        <f>'Tabela II'!Q151</f>
        <v>0</v>
      </c>
      <c r="R109" s="201">
        <f>'Tabela II'!R151</f>
        <v>0</v>
      </c>
      <c r="S109" s="201">
        <f>'Tabela II'!S151</f>
        <v>0</v>
      </c>
      <c r="T109" s="201">
        <f>'Tabela II'!T151</f>
        <v>0</v>
      </c>
      <c r="U109" s="201">
        <f>'Tabela II'!U151</f>
        <v>0</v>
      </c>
      <c r="V109" s="201">
        <f>'Tabela II'!V151</f>
        <v>0</v>
      </c>
      <c r="W109" s="201" t="str">
        <f>'Tabela II'!A151</f>
        <v xml:space="preserve">Sud 2 </v>
      </c>
    </row>
    <row r="110" spans="1:25" s="202" customFormat="1" x14ac:dyDescent="0.2">
      <c r="A110" s="403">
        <f>'Tabela I'!$K$1</f>
        <v>2024</v>
      </c>
      <c r="B110" s="403">
        <f>'Tabela I'!$K$2</f>
        <v>0</v>
      </c>
      <c r="C110" s="208">
        <f>'Tabela II'!D152</f>
        <v>0</v>
      </c>
      <c r="D110" s="291">
        <f>'Tabela II'!C153</f>
        <v>0</v>
      </c>
      <c r="E110" s="291">
        <f>'Tabela II'!D153</f>
        <v>0</v>
      </c>
      <c r="F110" s="291">
        <f>'Tabela II'!E153</f>
        <v>0</v>
      </c>
      <c r="G110" s="291">
        <f>'Tabela II'!G153</f>
        <v>0</v>
      </c>
      <c r="H110" s="291">
        <f>'Tabela II'!H153</f>
        <v>0</v>
      </c>
      <c r="I110" s="291">
        <f>'Tabela II'!I153</f>
        <v>0</v>
      </c>
      <c r="J110" s="291">
        <f>'Tabela II'!J153</f>
        <v>0</v>
      </c>
      <c r="K110" s="291">
        <f>'Tabela II'!K153</f>
        <v>0</v>
      </c>
      <c r="L110" s="291">
        <f>'Tabela II'!L153</f>
        <v>0</v>
      </c>
      <c r="M110" s="291">
        <f>'Tabela II'!M153</f>
        <v>0</v>
      </c>
      <c r="N110" s="291">
        <f>'Tabela II'!N153</f>
        <v>0</v>
      </c>
      <c r="O110" s="291">
        <f>'Tabela II'!O153</f>
        <v>0</v>
      </c>
      <c r="P110" s="291">
        <f>'Tabela II'!P153</f>
        <v>0</v>
      </c>
      <c r="Q110" s="291">
        <f>'Tabela II'!Q153</f>
        <v>0</v>
      </c>
      <c r="R110" s="291">
        <f>'Tabela II'!R153</f>
        <v>0</v>
      </c>
      <c r="S110" s="291">
        <f>'Tabela II'!S153</f>
        <v>0</v>
      </c>
      <c r="T110" s="291">
        <f>'Tabela II'!T153</f>
        <v>0</v>
      </c>
      <c r="U110" s="291" t="str">
        <f>'Tabela II'!U153</f>
        <v/>
      </c>
      <c r="V110" s="291">
        <f>'Tabela II'!V153</f>
        <v>0</v>
      </c>
      <c r="W110" s="291" t="str">
        <f>'Tabela II'!A153</f>
        <v>Sud 1</v>
      </c>
    </row>
    <row r="111" spans="1:25" s="202" customFormat="1" x14ac:dyDescent="0.2">
      <c r="A111" s="403">
        <f>'Tabela I'!$K$1</f>
        <v>2024</v>
      </c>
      <c r="B111" s="403">
        <f>'Tabela I'!$K$2</f>
        <v>0</v>
      </c>
      <c r="C111" s="208">
        <f>'Tabela II'!D152</f>
        <v>0</v>
      </c>
      <c r="D111" s="208">
        <f>'Tabela II'!C154</f>
        <v>0</v>
      </c>
      <c r="E111" s="208">
        <f>'Tabela II'!D154</f>
        <v>0</v>
      </c>
      <c r="F111" s="208">
        <f>'Tabela II'!E154</f>
        <v>0</v>
      </c>
      <c r="G111" s="208">
        <f>'Tabela II'!G154</f>
        <v>0</v>
      </c>
      <c r="H111" s="208">
        <f>'Tabela II'!H154</f>
        <v>0</v>
      </c>
      <c r="I111" s="208">
        <f>'Tabela II'!I154</f>
        <v>0</v>
      </c>
      <c r="J111" s="208">
        <f>'Tabela II'!J154</f>
        <v>0</v>
      </c>
      <c r="K111" s="208">
        <f>'Tabela II'!K154</f>
        <v>0</v>
      </c>
      <c r="L111" s="208">
        <f>'Tabela II'!L154</f>
        <v>0</v>
      </c>
      <c r="M111" s="208">
        <f>'Tabela II'!M154</f>
        <v>0</v>
      </c>
      <c r="N111" s="208">
        <f>'Tabela II'!N154</f>
        <v>0</v>
      </c>
      <c r="O111" s="208">
        <f>'Tabela II'!O154</f>
        <v>0</v>
      </c>
      <c r="P111" s="208">
        <f>'Tabela II'!P154</f>
        <v>0</v>
      </c>
      <c r="Q111" s="208">
        <f>'Tabela II'!Q154</f>
        <v>0</v>
      </c>
      <c r="R111" s="208">
        <f>'Tabela II'!R154</f>
        <v>0</v>
      </c>
      <c r="S111" s="208">
        <f>'Tabela II'!S154</f>
        <v>0</v>
      </c>
      <c r="T111" s="208">
        <f>'Tabela II'!T154</f>
        <v>0</v>
      </c>
      <c r="U111" s="208">
        <f>'Tabela II'!U154</f>
        <v>0</v>
      </c>
      <c r="V111" s="208">
        <f>'Tabela II'!V154</f>
        <v>0</v>
      </c>
      <c r="W111" s="208" t="str">
        <f>'Tabela II'!A154</f>
        <v xml:space="preserve">Sud 2 </v>
      </c>
    </row>
    <row r="112" spans="1:25" s="202" customFormat="1" x14ac:dyDescent="0.2">
      <c r="A112" s="403">
        <f>'Tabela I'!$K$1</f>
        <v>2024</v>
      </c>
      <c r="B112" s="403">
        <f>'Tabela I'!$K$2</f>
        <v>0</v>
      </c>
      <c r="C112" s="201">
        <f>'Tabela II'!D155</f>
        <v>0</v>
      </c>
      <c r="D112" s="207">
        <f>'Tabela II'!C156</f>
        <v>0</v>
      </c>
      <c r="E112" s="207">
        <f>'Tabela II'!D156</f>
        <v>0</v>
      </c>
      <c r="F112" s="207">
        <f>'Tabela II'!E156</f>
        <v>0</v>
      </c>
      <c r="G112" s="207">
        <f>'Tabela II'!G156</f>
        <v>0</v>
      </c>
      <c r="H112" s="207">
        <f>'Tabela II'!H156</f>
        <v>0</v>
      </c>
      <c r="I112" s="207">
        <f>'Tabela II'!I156</f>
        <v>0</v>
      </c>
      <c r="J112" s="207">
        <f>'Tabela II'!J156</f>
        <v>0</v>
      </c>
      <c r="K112" s="207">
        <f>'Tabela II'!K156</f>
        <v>0</v>
      </c>
      <c r="L112" s="207">
        <f>'Tabela II'!L156</f>
        <v>0</v>
      </c>
      <c r="M112" s="207">
        <f>'Tabela II'!M156</f>
        <v>0</v>
      </c>
      <c r="N112" s="207">
        <f>'Tabela II'!N156</f>
        <v>0</v>
      </c>
      <c r="O112" s="207">
        <f>'Tabela II'!O156</f>
        <v>0</v>
      </c>
      <c r="P112" s="207">
        <f>'Tabela II'!P156</f>
        <v>0</v>
      </c>
      <c r="Q112" s="207">
        <f>'Tabela II'!Q156</f>
        <v>0</v>
      </c>
      <c r="R112" s="207">
        <f>'Tabela II'!R156</f>
        <v>0</v>
      </c>
      <c r="S112" s="207">
        <f>'Tabela II'!S156</f>
        <v>0</v>
      </c>
      <c r="T112" s="207">
        <f>'Tabela II'!T156</f>
        <v>0</v>
      </c>
      <c r="U112" s="207" t="str">
        <f>'Tabela II'!U156</f>
        <v/>
      </c>
      <c r="V112" s="207">
        <f>'Tabela II'!V156</f>
        <v>0</v>
      </c>
      <c r="W112" s="207" t="str">
        <f>'Tabela II'!A156</f>
        <v>Sud 1</v>
      </c>
      <c r="Y112" s="209"/>
    </row>
    <row r="113" spans="1:25" s="202" customFormat="1" x14ac:dyDescent="0.2">
      <c r="A113" s="403">
        <f>'Tabela I'!$K$1</f>
        <v>2024</v>
      </c>
      <c r="B113" s="403">
        <f>'Tabela I'!$K$2</f>
        <v>0</v>
      </c>
      <c r="C113" s="201">
        <f>'Tabela II'!D155</f>
        <v>0</v>
      </c>
      <c r="D113" s="201">
        <f>'Tabela II'!C157</f>
        <v>0</v>
      </c>
      <c r="E113" s="201">
        <f>'Tabela II'!D157</f>
        <v>0</v>
      </c>
      <c r="F113" s="201">
        <f>'Tabela II'!E157</f>
        <v>0</v>
      </c>
      <c r="G113" s="201">
        <f>'Tabela II'!G157</f>
        <v>0</v>
      </c>
      <c r="H113" s="201">
        <f>'Tabela II'!H157</f>
        <v>0</v>
      </c>
      <c r="I113" s="201">
        <f>'Tabela II'!I157</f>
        <v>0</v>
      </c>
      <c r="J113" s="201">
        <f>'Tabela II'!J157</f>
        <v>0</v>
      </c>
      <c r="K113" s="201">
        <f>'Tabela II'!K157</f>
        <v>0</v>
      </c>
      <c r="L113" s="201">
        <f>'Tabela II'!L157</f>
        <v>0</v>
      </c>
      <c r="M113" s="201">
        <f>'Tabela II'!M157</f>
        <v>0</v>
      </c>
      <c r="N113" s="201">
        <f>'Tabela II'!N157</f>
        <v>0</v>
      </c>
      <c r="O113" s="201">
        <f>'Tabela II'!O157</f>
        <v>0</v>
      </c>
      <c r="P113" s="201">
        <f>'Tabela II'!P157</f>
        <v>0</v>
      </c>
      <c r="Q113" s="201">
        <f>'Tabela II'!Q157</f>
        <v>0</v>
      </c>
      <c r="R113" s="201">
        <f>'Tabela II'!R157</f>
        <v>0</v>
      </c>
      <c r="S113" s="201">
        <f>'Tabela II'!S157</f>
        <v>0</v>
      </c>
      <c r="T113" s="201">
        <f>'Tabela II'!T157</f>
        <v>0</v>
      </c>
      <c r="U113" s="201">
        <f>'Tabela II'!U157</f>
        <v>0</v>
      </c>
      <c r="V113" s="201">
        <f>'Tabela II'!V157</f>
        <v>0</v>
      </c>
      <c r="W113" s="201" t="str">
        <f>'Tabela II'!A157</f>
        <v xml:space="preserve">Sud 2 </v>
      </c>
      <c r="Y113" s="209"/>
    </row>
    <row r="114" spans="1:25" s="202" customFormat="1" x14ac:dyDescent="0.2">
      <c r="A114" s="403">
        <f>'Tabela I'!$K$1</f>
        <v>2024</v>
      </c>
      <c r="B114" s="403">
        <f>'Tabela I'!$K$2</f>
        <v>0</v>
      </c>
      <c r="C114" s="208">
        <f>'Tabela II'!D158</f>
        <v>0</v>
      </c>
      <c r="D114" s="291">
        <f>'Tabela II'!C159</f>
        <v>0</v>
      </c>
      <c r="E114" s="291">
        <f>'Tabela II'!D159</f>
        <v>0</v>
      </c>
      <c r="F114" s="291">
        <f>'Tabela II'!E159</f>
        <v>0</v>
      </c>
      <c r="G114" s="291">
        <f>'Tabela II'!G159</f>
        <v>0</v>
      </c>
      <c r="H114" s="291">
        <f>'Tabela II'!H159</f>
        <v>0</v>
      </c>
      <c r="I114" s="291">
        <f>'Tabela II'!I159</f>
        <v>0</v>
      </c>
      <c r="J114" s="291">
        <f>'Tabela II'!J159</f>
        <v>0</v>
      </c>
      <c r="K114" s="291">
        <f>'Tabela II'!K159</f>
        <v>0</v>
      </c>
      <c r="L114" s="291">
        <f>'Tabela II'!L159</f>
        <v>0</v>
      </c>
      <c r="M114" s="291">
        <f>'Tabela II'!M159</f>
        <v>0</v>
      </c>
      <c r="N114" s="291">
        <f>'Tabela II'!N159</f>
        <v>0</v>
      </c>
      <c r="O114" s="291">
        <f>'Tabela II'!O159</f>
        <v>0</v>
      </c>
      <c r="P114" s="291">
        <f>'Tabela II'!P159</f>
        <v>0</v>
      </c>
      <c r="Q114" s="291">
        <f>'Tabela II'!Q159</f>
        <v>0</v>
      </c>
      <c r="R114" s="291">
        <f>'Tabela II'!R159</f>
        <v>0</v>
      </c>
      <c r="S114" s="291">
        <f>'Tabela II'!S159</f>
        <v>0</v>
      </c>
      <c r="T114" s="291">
        <f>'Tabela II'!T159</f>
        <v>0</v>
      </c>
      <c r="U114" s="291" t="str">
        <f>'Tabela II'!U159</f>
        <v/>
      </c>
      <c r="V114" s="291">
        <f>'Tabela II'!V159</f>
        <v>0</v>
      </c>
      <c r="W114" s="291" t="str">
        <f>'Tabela II'!A159</f>
        <v>Sud 1</v>
      </c>
      <c r="Y114" s="209"/>
    </row>
    <row r="115" spans="1:25" s="202" customFormat="1" x14ac:dyDescent="0.2">
      <c r="A115" s="403">
        <f>'Tabela I'!$K$1</f>
        <v>2024</v>
      </c>
      <c r="B115" s="403">
        <f>'Tabela I'!$K$2</f>
        <v>0</v>
      </c>
      <c r="C115" s="208">
        <f>'Tabela II'!D158</f>
        <v>0</v>
      </c>
      <c r="D115" s="208">
        <f>'Tabela II'!C160</f>
        <v>0</v>
      </c>
      <c r="E115" s="208">
        <f>'Tabela II'!D160</f>
        <v>0</v>
      </c>
      <c r="F115" s="208">
        <f>'Tabela II'!E160</f>
        <v>0</v>
      </c>
      <c r="G115" s="208">
        <f>'Tabela II'!G160</f>
        <v>0</v>
      </c>
      <c r="H115" s="208">
        <f>'Tabela II'!H160</f>
        <v>0</v>
      </c>
      <c r="I115" s="208">
        <f>'Tabela II'!I160</f>
        <v>0</v>
      </c>
      <c r="J115" s="208">
        <f>'Tabela II'!J160</f>
        <v>0</v>
      </c>
      <c r="K115" s="208">
        <f>'Tabela II'!K160</f>
        <v>0</v>
      </c>
      <c r="L115" s="208">
        <f>'Tabela II'!L160</f>
        <v>0</v>
      </c>
      <c r="M115" s="208">
        <f>'Tabela II'!M160</f>
        <v>0</v>
      </c>
      <c r="N115" s="208">
        <f>'Tabela II'!N160</f>
        <v>0</v>
      </c>
      <c r="O115" s="208">
        <f>'Tabela II'!O160</f>
        <v>0</v>
      </c>
      <c r="P115" s="208">
        <f>'Tabela II'!P160</f>
        <v>0</v>
      </c>
      <c r="Q115" s="208">
        <f>'Tabela II'!Q160</f>
        <v>0</v>
      </c>
      <c r="R115" s="208">
        <f>'Tabela II'!R160</f>
        <v>0</v>
      </c>
      <c r="S115" s="208">
        <f>'Tabela II'!S160</f>
        <v>0</v>
      </c>
      <c r="T115" s="208">
        <f>'Tabela II'!T160</f>
        <v>0</v>
      </c>
      <c r="U115" s="208">
        <f>'Tabela II'!U160</f>
        <v>0</v>
      </c>
      <c r="V115" s="208">
        <f>'Tabela II'!V160</f>
        <v>0</v>
      </c>
      <c r="W115" s="208" t="str">
        <f>'Tabela II'!A160</f>
        <v xml:space="preserve">Sud 2 </v>
      </c>
      <c r="Y115" s="209"/>
    </row>
    <row r="116" spans="1:25" s="202" customFormat="1" x14ac:dyDescent="0.2">
      <c r="A116" s="403">
        <f>'Tabela I'!$K$1</f>
        <v>2024</v>
      </c>
      <c r="B116" s="403">
        <f>'Tabela I'!$K$2</f>
        <v>0</v>
      </c>
      <c r="C116" s="201">
        <f>'Tabela II'!D161</f>
        <v>0</v>
      </c>
      <c r="D116" s="207">
        <f>'Tabela II'!C162</f>
        <v>0</v>
      </c>
      <c r="E116" s="207">
        <f>'Tabela II'!D162</f>
        <v>0</v>
      </c>
      <c r="F116" s="207">
        <f>'Tabela II'!E162</f>
        <v>0</v>
      </c>
      <c r="G116" s="207">
        <f>'Tabela II'!G162</f>
        <v>0</v>
      </c>
      <c r="H116" s="207">
        <f>'Tabela II'!H162</f>
        <v>0</v>
      </c>
      <c r="I116" s="207">
        <f>'Tabela II'!I162</f>
        <v>0</v>
      </c>
      <c r="J116" s="207">
        <f>'Tabela II'!J162</f>
        <v>0</v>
      </c>
      <c r="K116" s="207">
        <f>'Tabela II'!K162</f>
        <v>0</v>
      </c>
      <c r="L116" s="207">
        <f>'Tabela II'!L162</f>
        <v>0</v>
      </c>
      <c r="M116" s="207">
        <f>'Tabela II'!M162</f>
        <v>0</v>
      </c>
      <c r="N116" s="207">
        <f>'Tabela II'!N162</f>
        <v>0</v>
      </c>
      <c r="O116" s="207">
        <f>'Tabela II'!O162</f>
        <v>0</v>
      </c>
      <c r="P116" s="207">
        <f>'Tabela II'!P162</f>
        <v>0</v>
      </c>
      <c r="Q116" s="207">
        <f>'Tabela II'!Q162</f>
        <v>0</v>
      </c>
      <c r="R116" s="207">
        <f>'Tabela II'!R162</f>
        <v>0</v>
      </c>
      <c r="S116" s="207">
        <f>'Tabela II'!S162</f>
        <v>0</v>
      </c>
      <c r="T116" s="207">
        <f>'Tabela II'!T162</f>
        <v>0</v>
      </c>
      <c r="U116" s="207" t="str">
        <f>'Tabela II'!U162</f>
        <v/>
      </c>
      <c r="V116" s="207">
        <f>'Tabela II'!V162</f>
        <v>0</v>
      </c>
      <c r="W116" s="207" t="str">
        <f>'Tabela II'!A162</f>
        <v>Sud 1</v>
      </c>
    </row>
    <row r="117" spans="1:25" s="202" customFormat="1" x14ac:dyDescent="0.2">
      <c r="A117" s="403">
        <f>'Tabela I'!$K$1</f>
        <v>2024</v>
      </c>
      <c r="B117" s="403">
        <f>'Tabela I'!$K$2</f>
        <v>0</v>
      </c>
      <c r="C117" s="201">
        <f>'Tabela II'!D161</f>
        <v>0</v>
      </c>
      <c r="D117" s="201">
        <f>'Tabela II'!C163</f>
        <v>0</v>
      </c>
      <c r="E117" s="201">
        <f>'Tabela II'!D163</f>
        <v>0</v>
      </c>
      <c r="F117" s="201">
        <f>'Tabela II'!E163</f>
        <v>0</v>
      </c>
      <c r="G117" s="201">
        <f>'Tabela II'!G163</f>
        <v>0</v>
      </c>
      <c r="H117" s="201">
        <f>'Tabela II'!H163</f>
        <v>0</v>
      </c>
      <c r="I117" s="201">
        <f>'Tabela II'!I163</f>
        <v>0</v>
      </c>
      <c r="J117" s="201">
        <f>'Tabela II'!J163</f>
        <v>0</v>
      </c>
      <c r="K117" s="201">
        <f>'Tabela II'!K163</f>
        <v>0</v>
      </c>
      <c r="L117" s="201">
        <f>'Tabela II'!L163</f>
        <v>0</v>
      </c>
      <c r="M117" s="201">
        <f>'Tabela II'!M163</f>
        <v>0</v>
      </c>
      <c r="N117" s="201">
        <f>'Tabela II'!N163</f>
        <v>0</v>
      </c>
      <c r="O117" s="201">
        <f>'Tabela II'!O163</f>
        <v>0</v>
      </c>
      <c r="P117" s="201">
        <f>'Tabela II'!P163</f>
        <v>0</v>
      </c>
      <c r="Q117" s="201">
        <f>'Tabela II'!Q163</f>
        <v>0</v>
      </c>
      <c r="R117" s="201">
        <f>'Tabela II'!R163</f>
        <v>0</v>
      </c>
      <c r="S117" s="201">
        <f>'Tabela II'!S163</f>
        <v>0</v>
      </c>
      <c r="T117" s="201">
        <f>'Tabela II'!T163</f>
        <v>0</v>
      </c>
      <c r="U117" s="201">
        <f>'Tabela II'!U163</f>
        <v>0</v>
      </c>
      <c r="V117" s="201">
        <f>'Tabela II'!V163</f>
        <v>0</v>
      </c>
      <c r="W117" s="201" t="str">
        <f>'Tabela II'!A163</f>
        <v xml:space="preserve">Sud 2 </v>
      </c>
    </row>
    <row r="118" spans="1:25" s="202" customFormat="1" x14ac:dyDescent="0.2">
      <c r="A118" s="403">
        <f>'Tabela I'!$K$1</f>
        <v>2024</v>
      </c>
      <c r="B118" s="403">
        <f>'Tabela I'!$K$2</f>
        <v>0</v>
      </c>
      <c r="C118" s="208">
        <f>'Tabela II'!D164</f>
        <v>0</v>
      </c>
      <c r="D118" s="291">
        <f>'Tabela II'!C165</f>
        <v>0</v>
      </c>
      <c r="E118" s="291">
        <f>'Tabela II'!D165</f>
        <v>0</v>
      </c>
      <c r="F118" s="291">
        <f>'Tabela II'!E165</f>
        <v>0</v>
      </c>
      <c r="G118" s="291">
        <f>'Tabela II'!G165</f>
        <v>0</v>
      </c>
      <c r="H118" s="291">
        <f>'Tabela II'!H165</f>
        <v>0</v>
      </c>
      <c r="I118" s="291">
        <f>'Tabela II'!I165</f>
        <v>0</v>
      </c>
      <c r="J118" s="291">
        <f>'Tabela II'!J165</f>
        <v>0</v>
      </c>
      <c r="K118" s="291">
        <f>'Tabela II'!K165</f>
        <v>0</v>
      </c>
      <c r="L118" s="291">
        <f>'Tabela II'!L165</f>
        <v>0</v>
      </c>
      <c r="M118" s="291">
        <f>'Tabela II'!M165</f>
        <v>0</v>
      </c>
      <c r="N118" s="291">
        <f>'Tabela II'!N165</f>
        <v>0</v>
      </c>
      <c r="O118" s="291">
        <f>'Tabela II'!O165</f>
        <v>0</v>
      </c>
      <c r="P118" s="291">
        <f>'Tabela II'!P165</f>
        <v>0</v>
      </c>
      <c r="Q118" s="291">
        <f>'Tabela II'!Q165</f>
        <v>0</v>
      </c>
      <c r="R118" s="291">
        <f>'Tabela II'!R165</f>
        <v>0</v>
      </c>
      <c r="S118" s="291">
        <f>'Tabela II'!S165</f>
        <v>0</v>
      </c>
      <c r="T118" s="291">
        <f>'Tabela II'!T165</f>
        <v>0</v>
      </c>
      <c r="U118" s="291" t="str">
        <f>'Tabela II'!U165</f>
        <v/>
      </c>
      <c r="V118" s="291">
        <f>'Tabela II'!V165</f>
        <v>0</v>
      </c>
      <c r="W118" s="291" t="str">
        <f>'Tabela II'!A165</f>
        <v>Sud 1</v>
      </c>
    </row>
    <row r="119" spans="1:25" s="202" customFormat="1" x14ac:dyDescent="0.2">
      <c r="A119" s="403">
        <f>'Tabela I'!$K$1</f>
        <v>2024</v>
      </c>
      <c r="B119" s="403">
        <f>'Tabela I'!$K$2</f>
        <v>0</v>
      </c>
      <c r="C119" s="208">
        <f>'Tabela II'!D164</f>
        <v>0</v>
      </c>
      <c r="D119" s="208">
        <f>'Tabela II'!C166</f>
        <v>0</v>
      </c>
      <c r="E119" s="208">
        <f>'Tabela II'!D166</f>
        <v>0</v>
      </c>
      <c r="F119" s="208">
        <f>'Tabela II'!E166</f>
        <v>0</v>
      </c>
      <c r="G119" s="208">
        <f>'Tabela II'!G166</f>
        <v>0</v>
      </c>
      <c r="H119" s="208">
        <f>'Tabela II'!H166</f>
        <v>0</v>
      </c>
      <c r="I119" s="208">
        <f>'Tabela II'!I166</f>
        <v>0</v>
      </c>
      <c r="J119" s="208">
        <f>'Tabela II'!J166</f>
        <v>0</v>
      </c>
      <c r="K119" s="208">
        <f>'Tabela II'!K166</f>
        <v>0</v>
      </c>
      <c r="L119" s="208">
        <f>'Tabela II'!L166</f>
        <v>0</v>
      </c>
      <c r="M119" s="208">
        <f>'Tabela II'!M166</f>
        <v>0</v>
      </c>
      <c r="N119" s="208">
        <f>'Tabela II'!N166</f>
        <v>0</v>
      </c>
      <c r="O119" s="208">
        <f>'Tabela II'!O166</f>
        <v>0</v>
      </c>
      <c r="P119" s="208">
        <f>'Tabela II'!P166</f>
        <v>0</v>
      </c>
      <c r="Q119" s="208">
        <f>'Tabela II'!Q166</f>
        <v>0</v>
      </c>
      <c r="R119" s="208">
        <f>'Tabela II'!R166</f>
        <v>0</v>
      </c>
      <c r="S119" s="208">
        <f>'Tabela II'!S166</f>
        <v>0</v>
      </c>
      <c r="T119" s="208">
        <f>'Tabela II'!T166</f>
        <v>0</v>
      </c>
      <c r="U119" s="208">
        <f>'Tabela II'!U166</f>
        <v>0</v>
      </c>
      <c r="V119" s="208">
        <f>'Tabela II'!V166</f>
        <v>0</v>
      </c>
      <c r="W119" s="208" t="str">
        <f>'Tabela II'!A166</f>
        <v xml:space="preserve">Sud 2 </v>
      </c>
    </row>
    <row r="120" spans="1:25" s="202" customFormat="1" x14ac:dyDescent="0.2">
      <c r="A120" s="403">
        <f>'Tabela I'!$K$1</f>
        <v>2024</v>
      </c>
      <c r="B120" s="403">
        <f>'Tabela I'!$K$2</f>
        <v>0</v>
      </c>
      <c r="C120" s="201">
        <f>'Tabela II'!D167</f>
        <v>0</v>
      </c>
      <c r="D120" s="207">
        <f>'Tabela II'!C168</f>
        <v>0</v>
      </c>
      <c r="E120" s="207">
        <f>'Tabela II'!D168</f>
        <v>0</v>
      </c>
      <c r="F120" s="207">
        <f>'Tabela II'!E168</f>
        <v>0</v>
      </c>
      <c r="G120" s="207">
        <f>'Tabela II'!G168</f>
        <v>0</v>
      </c>
      <c r="H120" s="207">
        <f>'Tabela II'!H168</f>
        <v>0</v>
      </c>
      <c r="I120" s="207">
        <f>'Tabela II'!I168</f>
        <v>0</v>
      </c>
      <c r="J120" s="207">
        <f>'Tabela II'!J168</f>
        <v>0</v>
      </c>
      <c r="K120" s="207">
        <f>'Tabela II'!K168</f>
        <v>0</v>
      </c>
      <c r="L120" s="207">
        <f>'Tabela II'!L168</f>
        <v>0</v>
      </c>
      <c r="M120" s="207">
        <f>'Tabela II'!M168</f>
        <v>0</v>
      </c>
      <c r="N120" s="207">
        <f>'Tabela II'!N168</f>
        <v>0</v>
      </c>
      <c r="O120" s="207">
        <f>'Tabela II'!O168</f>
        <v>0</v>
      </c>
      <c r="P120" s="207">
        <f>'Tabela II'!P168</f>
        <v>0</v>
      </c>
      <c r="Q120" s="207">
        <f>'Tabela II'!Q168</f>
        <v>0</v>
      </c>
      <c r="R120" s="207">
        <f>'Tabela II'!R168</f>
        <v>0</v>
      </c>
      <c r="S120" s="207">
        <f>'Tabela II'!S168</f>
        <v>0</v>
      </c>
      <c r="T120" s="207">
        <f>'Tabela II'!T168</f>
        <v>0</v>
      </c>
      <c r="U120" s="207" t="str">
        <f>'Tabela II'!U168</f>
        <v/>
      </c>
      <c r="V120" s="207">
        <f>'Tabela II'!V168</f>
        <v>0</v>
      </c>
      <c r="W120" s="207" t="str">
        <f>'Tabela II'!A168</f>
        <v>Sud 1</v>
      </c>
      <c r="Y120" s="209"/>
    </row>
    <row r="121" spans="1:25" s="202" customFormat="1" x14ac:dyDescent="0.2">
      <c r="A121" s="403">
        <f>'Tabela I'!$K$1</f>
        <v>2024</v>
      </c>
      <c r="B121" s="403">
        <f>'Tabela I'!$K$2</f>
        <v>0</v>
      </c>
      <c r="C121" s="201">
        <f>'Tabela II'!D167</f>
        <v>0</v>
      </c>
      <c r="D121" s="201">
        <f>'Tabela II'!C169</f>
        <v>0</v>
      </c>
      <c r="E121" s="201">
        <f>'Tabela II'!D169</f>
        <v>0</v>
      </c>
      <c r="F121" s="201">
        <f>'Tabela II'!E169</f>
        <v>0</v>
      </c>
      <c r="G121" s="201">
        <f>'Tabela II'!G169</f>
        <v>0</v>
      </c>
      <c r="H121" s="201">
        <f>'Tabela II'!H169</f>
        <v>0</v>
      </c>
      <c r="I121" s="201">
        <f>'Tabela II'!I169</f>
        <v>0</v>
      </c>
      <c r="J121" s="201">
        <f>'Tabela II'!J169</f>
        <v>0</v>
      </c>
      <c r="K121" s="201">
        <f>'Tabela II'!K169</f>
        <v>0</v>
      </c>
      <c r="L121" s="201">
        <f>'Tabela II'!L169</f>
        <v>0</v>
      </c>
      <c r="M121" s="201">
        <f>'Tabela II'!M169</f>
        <v>0</v>
      </c>
      <c r="N121" s="201">
        <f>'Tabela II'!N169</f>
        <v>0</v>
      </c>
      <c r="O121" s="201">
        <f>'Tabela II'!O169</f>
        <v>0</v>
      </c>
      <c r="P121" s="201">
        <f>'Tabela II'!P169</f>
        <v>0</v>
      </c>
      <c r="Q121" s="201">
        <f>'Tabela II'!Q169</f>
        <v>0</v>
      </c>
      <c r="R121" s="201">
        <f>'Tabela II'!R169</f>
        <v>0</v>
      </c>
      <c r="S121" s="201">
        <f>'Tabela II'!S169</f>
        <v>0</v>
      </c>
      <c r="T121" s="201">
        <f>'Tabela II'!T169</f>
        <v>0</v>
      </c>
      <c r="U121" s="201">
        <f>'Tabela II'!U169</f>
        <v>0</v>
      </c>
      <c r="V121" s="201">
        <f>'Tabela II'!V169</f>
        <v>0</v>
      </c>
      <c r="W121" s="201" t="str">
        <f>'Tabela II'!A169</f>
        <v xml:space="preserve">Sud 2 </v>
      </c>
      <c r="Y121" s="209"/>
    </row>
    <row r="122" spans="1:25" s="202" customFormat="1" x14ac:dyDescent="0.2">
      <c r="A122" s="403">
        <f>'Tabela I'!$K$1</f>
        <v>2024</v>
      </c>
      <c r="B122" s="403">
        <f>'Tabela I'!$K$2</f>
        <v>0</v>
      </c>
      <c r="C122" s="208">
        <f>'Tabela II'!D170</f>
        <v>0</v>
      </c>
      <c r="D122" s="291">
        <f>'Tabela II'!C171</f>
        <v>0</v>
      </c>
      <c r="E122" s="291">
        <f>'Tabela II'!D171</f>
        <v>0</v>
      </c>
      <c r="F122" s="291">
        <f>'Tabela II'!E171</f>
        <v>0</v>
      </c>
      <c r="G122" s="291">
        <f>'Tabela II'!G171</f>
        <v>0</v>
      </c>
      <c r="H122" s="291">
        <f>'Tabela II'!H171</f>
        <v>0</v>
      </c>
      <c r="I122" s="291">
        <f>'Tabela II'!I171</f>
        <v>0</v>
      </c>
      <c r="J122" s="291">
        <f>'Tabela II'!J171</f>
        <v>0</v>
      </c>
      <c r="K122" s="291">
        <f>'Tabela II'!K171</f>
        <v>0</v>
      </c>
      <c r="L122" s="291">
        <f>'Tabela II'!L171</f>
        <v>0</v>
      </c>
      <c r="M122" s="291">
        <f>'Tabela II'!M171</f>
        <v>0</v>
      </c>
      <c r="N122" s="291">
        <f>'Tabela II'!N171</f>
        <v>0</v>
      </c>
      <c r="O122" s="291">
        <f>'Tabela II'!O171</f>
        <v>0</v>
      </c>
      <c r="P122" s="291">
        <f>'Tabela II'!P171</f>
        <v>0</v>
      </c>
      <c r="Q122" s="291">
        <f>'Tabela II'!Q171</f>
        <v>0</v>
      </c>
      <c r="R122" s="291">
        <f>'Tabela II'!R171</f>
        <v>0</v>
      </c>
      <c r="S122" s="291">
        <f>'Tabela II'!S171</f>
        <v>0</v>
      </c>
      <c r="T122" s="291">
        <f>'Tabela II'!T171</f>
        <v>0</v>
      </c>
      <c r="U122" s="291" t="str">
        <f>'Tabela II'!U171</f>
        <v/>
      </c>
      <c r="V122" s="291">
        <f>'Tabela II'!V171</f>
        <v>0</v>
      </c>
      <c r="W122" s="291" t="str">
        <f>'Tabela II'!A171</f>
        <v>Sud 1</v>
      </c>
      <c r="Y122" s="209"/>
    </row>
    <row r="123" spans="1:25" s="202" customFormat="1" x14ac:dyDescent="0.2">
      <c r="A123" s="403">
        <f>'Tabela I'!$K$1</f>
        <v>2024</v>
      </c>
      <c r="B123" s="403">
        <f>'Tabela I'!$K$2</f>
        <v>0</v>
      </c>
      <c r="C123" s="208">
        <f>'Tabela II'!D170</f>
        <v>0</v>
      </c>
      <c r="D123" s="208">
        <f>'Tabela II'!C172</f>
        <v>0</v>
      </c>
      <c r="E123" s="208">
        <f>'Tabela II'!D172</f>
        <v>0</v>
      </c>
      <c r="F123" s="208">
        <f>'Tabela II'!E172</f>
        <v>0</v>
      </c>
      <c r="G123" s="208">
        <f>'Tabela II'!G172</f>
        <v>0</v>
      </c>
      <c r="H123" s="208">
        <f>'Tabela II'!H172</f>
        <v>0</v>
      </c>
      <c r="I123" s="208">
        <f>'Tabela II'!I172</f>
        <v>0</v>
      </c>
      <c r="J123" s="208">
        <f>'Tabela II'!J172</f>
        <v>0</v>
      </c>
      <c r="K123" s="208">
        <f>'Tabela II'!K172</f>
        <v>0</v>
      </c>
      <c r="L123" s="208">
        <f>'Tabela II'!L172</f>
        <v>0</v>
      </c>
      <c r="M123" s="208">
        <f>'Tabela II'!M172</f>
        <v>0</v>
      </c>
      <c r="N123" s="208">
        <f>'Tabela II'!N172</f>
        <v>0</v>
      </c>
      <c r="O123" s="208">
        <f>'Tabela II'!O172</f>
        <v>0</v>
      </c>
      <c r="P123" s="208">
        <f>'Tabela II'!P172</f>
        <v>0</v>
      </c>
      <c r="Q123" s="208">
        <f>'Tabela II'!Q172</f>
        <v>0</v>
      </c>
      <c r="R123" s="208">
        <f>'Tabela II'!R172</f>
        <v>0</v>
      </c>
      <c r="S123" s="208">
        <f>'Tabela II'!S172</f>
        <v>0</v>
      </c>
      <c r="T123" s="208">
        <f>'Tabela II'!T172</f>
        <v>0</v>
      </c>
      <c r="U123" s="208">
        <f>'Tabela II'!U172</f>
        <v>0</v>
      </c>
      <c r="V123" s="208">
        <f>'Tabela II'!V172</f>
        <v>0</v>
      </c>
      <c r="W123" s="208" t="str">
        <f>'Tabela II'!A172</f>
        <v xml:space="preserve">Sud 2 </v>
      </c>
      <c r="Y123" s="209"/>
    </row>
    <row r="124" spans="1:25" s="202" customFormat="1" x14ac:dyDescent="0.2">
      <c r="A124" s="403">
        <f>'Tabela I'!$K$1</f>
        <v>2024</v>
      </c>
      <c r="B124" s="403">
        <f>'Tabela I'!$K$2</f>
        <v>0</v>
      </c>
      <c r="C124" s="201">
        <f>'Tabela II'!D173</f>
        <v>0</v>
      </c>
      <c r="D124" s="207">
        <f>'Tabela II'!C174</f>
        <v>0</v>
      </c>
      <c r="E124" s="207">
        <f>'Tabela II'!D174</f>
        <v>0</v>
      </c>
      <c r="F124" s="207">
        <f>'Tabela II'!E174</f>
        <v>0</v>
      </c>
      <c r="G124" s="207">
        <f>'Tabela II'!G174</f>
        <v>0</v>
      </c>
      <c r="H124" s="207">
        <f>'Tabela II'!H174</f>
        <v>0</v>
      </c>
      <c r="I124" s="207">
        <f>'Tabela II'!I174</f>
        <v>0</v>
      </c>
      <c r="J124" s="207">
        <f>'Tabela II'!J174</f>
        <v>0</v>
      </c>
      <c r="K124" s="207">
        <f>'Tabela II'!K174</f>
        <v>0</v>
      </c>
      <c r="L124" s="207">
        <f>'Tabela II'!L174</f>
        <v>0</v>
      </c>
      <c r="M124" s="207">
        <f>'Tabela II'!M174</f>
        <v>0</v>
      </c>
      <c r="N124" s="207">
        <f>'Tabela II'!N174</f>
        <v>0</v>
      </c>
      <c r="O124" s="207">
        <f>'Tabela II'!O174</f>
        <v>0</v>
      </c>
      <c r="P124" s="207">
        <f>'Tabela II'!P174</f>
        <v>0</v>
      </c>
      <c r="Q124" s="207">
        <f>'Tabela II'!Q174</f>
        <v>0</v>
      </c>
      <c r="R124" s="207">
        <f>'Tabela II'!R174</f>
        <v>0</v>
      </c>
      <c r="S124" s="207">
        <f>'Tabela II'!S174</f>
        <v>0</v>
      </c>
      <c r="T124" s="207">
        <f>'Tabela II'!T174</f>
        <v>0</v>
      </c>
      <c r="U124" s="207" t="str">
        <f>'Tabela II'!U174</f>
        <v/>
      </c>
      <c r="V124" s="207">
        <f>'Tabela II'!V174</f>
        <v>0</v>
      </c>
      <c r="W124" s="207" t="str">
        <f>'Tabela II'!A174</f>
        <v>Sud 1</v>
      </c>
      <c r="Y124" s="209"/>
    </row>
    <row r="125" spans="1:25" s="202" customFormat="1" x14ac:dyDescent="0.2">
      <c r="A125" s="403">
        <f>'Tabela I'!$K$1</f>
        <v>2024</v>
      </c>
      <c r="B125" s="403">
        <f>'Tabela I'!$K$2</f>
        <v>0</v>
      </c>
      <c r="C125" s="201">
        <f>'Tabela II'!D173</f>
        <v>0</v>
      </c>
      <c r="D125" s="201">
        <f>'Tabela II'!C175</f>
        <v>0</v>
      </c>
      <c r="E125" s="201">
        <f>'Tabela II'!D175</f>
        <v>0</v>
      </c>
      <c r="F125" s="201">
        <f>'Tabela II'!E175</f>
        <v>0</v>
      </c>
      <c r="G125" s="201">
        <f>'Tabela II'!G175</f>
        <v>0</v>
      </c>
      <c r="H125" s="201">
        <f>'Tabela II'!H175</f>
        <v>0</v>
      </c>
      <c r="I125" s="201">
        <f>'Tabela II'!I175</f>
        <v>0</v>
      </c>
      <c r="J125" s="201">
        <f>'Tabela II'!J175</f>
        <v>0</v>
      </c>
      <c r="K125" s="201">
        <f>'Tabela II'!K175</f>
        <v>0</v>
      </c>
      <c r="L125" s="201">
        <f>'Tabela II'!L175</f>
        <v>0</v>
      </c>
      <c r="M125" s="201">
        <f>'Tabela II'!M175</f>
        <v>0</v>
      </c>
      <c r="N125" s="201">
        <f>'Tabela II'!N175</f>
        <v>0</v>
      </c>
      <c r="O125" s="201">
        <f>'Tabela II'!O175</f>
        <v>0</v>
      </c>
      <c r="P125" s="201">
        <f>'Tabela II'!P175</f>
        <v>0</v>
      </c>
      <c r="Q125" s="201">
        <f>'Tabela II'!Q175</f>
        <v>0</v>
      </c>
      <c r="R125" s="201">
        <f>'Tabela II'!R175</f>
        <v>0</v>
      </c>
      <c r="S125" s="201">
        <f>'Tabela II'!S175</f>
        <v>0</v>
      </c>
      <c r="T125" s="201">
        <f>'Tabela II'!T175</f>
        <v>0</v>
      </c>
      <c r="U125" s="201">
        <f>'Tabela II'!U175</f>
        <v>0</v>
      </c>
      <c r="V125" s="201">
        <f>'Tabela II'!V175</f>
        <v>0</v>
      </c>
      <c r="W125" s="201" t="str">
        <f>'Tabela II'!A175</f>
        <v xml:space="preserve">Sud 2 </v>
      </c>
      <c r="Y125" s="209"/>
    </row>
    <row r="126" spans="1:25" s="202" customFormat="1" x14ac:dyDescent="0.2">
      <c r="A126" s="403">
        <f>'Tabela I'!$K$1</f>
        <v>2024</v>
      </c>
      <c r="B126" s="403">
        <f>'Tabela I'!$K$2</f>
        <v>0</v>
      </c>
      <c r="C126" s="208">
        <f>'Tabela II'!D176</f>
        <v>0</v>
      </c>
      <c r="D126" s="291">
        <f>'Tabela II'!C177</f>
        <v>0</v>
      </c>
      <c r="E126" s="291">
        <f>'Tabela II'!D177</f>
        <v>0</v>
      </c>
      <c r="F126" s="291">
        <f>'Tabela II'!E177</f>
        <v>0</v>
      </c>
      <c r="G126" s="291">
        <f>'Tabela II'!G177</f>
        <v>0</v>
      </c>
      <c r="H126" s="291">
        <f>'Tabela II'!H177</f>
        <v>0</v>
      </c>
      <c r="I126" s="291">
        <f>'Tabela II'!I177</f>
        <v>0</v>
      </c>
      <c r="J126" s="291">
        <f>'Tabela II'!J177</f>
        <v>0</v>
      </c>
      <c r="K126" s="291">
        <f>'Tabela II'!K177</f>
        <v>0</v>
      </c>
      <c r="L126" s="291">
        <f>'Tabela II'!L177</f>
        <v>0</v>
      </c>
      <c r="M126" s="291">
        <f>'Tabela II'!M177</f>
        <v>0</v>
      </c>
      <c r="N126" s="291">
        <f>'Tabela II'!N177</f>
        <v>0</v>
      </c>
      <c r="O126" s="291">
        <f>'Tabela II'!O177</f>
        <v>0</v>
      </c>
      <c r="P126" s="291">
        <f>'Tabela II'!P177</f>
        <v>0</v>
      </c>
      <c r="Q126" s="291">
        <f>'Tabela II'!Q177</f>
        <v>0</v>
      </c>
      <c r="R126" s="291">
        <f>'Tabela II'!R177</f>
        <v>0</v>
      </c>
      <c r="S126" s="291">
        <f>'Tabela II'!S177</f>
        <v>0</v>
      </c>
      <c r="T126" s="291">
        <f>'Tabela II'!T177</f>
        <v>0</v>
      </c>
      <c r="U126" s="291" t="str">
        <f>'Tabela II'!U177</f>
        <v/>
      </c>
      <c r="V126" s="291">
        <f>'Tabela II'!V177</f>
        <v>0</v>
      </c>
      <c r="W126" s="291" t="str">
        <f>'Tabela II'!A177</f>
        <v>Sud 1</v>
      </c>
      <c r="Y126" s="209"/>
    </row>
    <row r="127" spans="1:25" s="202" customFormat="1" x14ac:dyDescent="0.2">
      <c r="A127" s="403">
        <f>'Tabela I'!$K$1</f>
        <v>2024</v>
      </c>
      <c r="B127" s="403">
        <f>'Tabela I'!$K$2</f>
        <v>0</v>
      </c>
      <c r="C127" s="208">
        <f>'Tabela II'!D176</f>
        <v>0</v>
      </c>
      <c r="D127" s="208">
        <f>'Tabela II'!C178</f>
        <v>0</v>
      </c>
      <c r="E127" s="208">
        <f>'Tabela II'!D178</f>
        <v>0</v>
      </c>
      <c r="F127" s="208">
        <f>'Tabela II'!E178</f>
        <v>0</v>
      </c>
      <c r="G127" s="208">
        <f>'Tabela II'!G178</f>
        <v>0</v>
      </c>
      <c r="H127" s="208">
        <f>'Tabela II'!H178</f>
        <v>0</v>
      </c>
      <c r="I127" s="208">
        <f>'Tabela II'!I178</f>
        <v>0</v>
      </c>
      <c r="J127" s="208">
        <f>'Tabela II'!J178</f>
        <v>0</v>
      </c>
      <c r="K127" s="208">
        <f>'Tabela II'!K178</f>
        <v>0</v>
      </c>
      <c r="L127" s="208">
        <f>'Tabela II'!L178</f>
        <v>0</v>
      </c>
      <c r="M127" s="208">
        <f>'Tabela II'!M178</f>
        <v>0</v>
      </c>
      <c r="N127" s="208">
        <f>'Tabela II'!N178</f>
        <v>0</v>
      </c>
      <c r="O127" s="208">
        <f>'Tabela II'!O178</f>
        <v>0</v>
      </c>
      <c r="P127" s="208">
        <f>'Tabela II'!P178</f>
        <v>0</v>
      </c>
      <c r="Q127" s="208">
        <f>'Tabela II'!Q178</f>
        <v>0</v>
      </c>
      <c r="R127" s="208">
        <f>'Tabela II'!R178</f>
        <v>0</v>
      </c>
      <c r="S127" s="208">
        <f>'Tabela II'!S178</f>
        <v>0</v>
      </c>
      <c r="T127" s="208">
        <f>'Tabela II'!T178</f>
        <v>0</v>
      </c>
      <c r="U127" s="208">
        <f>'Tabela II'!U178</f>
        <v>0</v>
      </c>
      <c r="V127" s="208">
        <f>'Tabela II'!V178</f>
        <v>0</v>
      </c>
      <c r="W127" s="208" t="str">
        <f>'Tabela II'!A178</f>
        <v xml:space="preserve">Sud 2 </v>
      </c>
      <c r="Y127" s="209"/>
    </row>
    <row r="128" spans="1:25" s="202" customFormat="1" x14ac:dyDescent="0.2">
      <c r="A128" s="403">
        <f>'Tabela I'!$K$1</f>
        <v>2024</v>
      </c>
      <c r="B128" s="403">
        <f>'Tabela I'!$K$2</f>
        <v>0</v>
      </c>
      <c r="C128" s="201">
        <f>'Tabela II'!D179</f>
        <v>0</v>
      </c>
      <c r="D128" s="207">
        <f>'Tabela II'!C180</f>
        <v>0</v>
      </c>
      <c r="E128" s="207">
        <f>'Tabela II'!D180</f>
        <v>0</v>
      </c>
      <c r="F128" s="207">
        <f>'Tabela II'!E180</f>
        <v>0</v>
      </c>
      <c r="G128" s="207">
        <f>'Tabela II'!G180</f>
        <v>0</v>
      </c>
      <c r="H128" s="207">
        <f>'Tabela II'!H180</f>
        <v>0</v>
      </c>
      <c r="I128" s="207">
        <f>'Tabela II'!I180</f>
        <v>0</v>
      </c>
      <c r="J128" s="207">
        <f>'Tabela II'!J180</f>
        <v>0</v>
      </c>
      <c r="K128" s="207">
        <f>'Tabela II'!K180</f>
        <v>0</v>
      </c>
      <c r="L128" s="207">
        <f>'Tabela II'!L180</f>
        <v>0</v>
      </c>
      <c r="M128" s="207">
        <f>'Tabela II'!M180</f>
        <v>0</v>
      </c>
      <c r="N128" s="207">
        <f>'Tabela II'!N180</f>
        <v>0</v>
      </c>
      <c r="O128" s="207">
        <f>'Tabela II'!O180</f>
        <v>0</v>
      </c>
      <c r="P128" s="207">
        <f>'Tabela II'!P180</f>
        <v>0</v>
      </c>
      <c r="Q128" s="207">
        <f>'Tabela II'!Q180</f>
        <v>0</v>
      </c>
      <c r="R128" s="207">
        <f>'Tabela II'!R180</f>
        <v>0</v>
      </c>
      <c r="S128" s="207">
        <f>'Tabela II'!S180</f>
        <v>0</v>
      </c>
      <c r="T128" s="207">
        <f>'Tabela II'!T180</f>
        <v>0</v>
      </c>
      <c r="U128" s="207" t="str">
        <f>'Tabela II'!U180</f>
        <v/>
      </c>
      <c r="V128" s="207">
        <f>'Tabela II'!V180</f>
        <v>0</v>
      </c>
      <c r="W128" s="207" t="str">
        <f>'Tabela II'!A180</f>
        <v>Sud 1</v>
      </c>
    </row>
    <row r="129" spans="1:23" s="202" customFormat="1" x14ac:dyDescent="0.2">
      <c r="A129" s="403">
        <f>'Tabela I'!$K$1</f>
        <v>2024</v>
      </c>
      <c r="B129" s="403">
        <f>'Tabela I'!$K$2</f>
        <v>0</v>
      </c>
      <c r="C129" s="201">
        <f>'Tabela II'!D179</f>
        <v>0</v>
      </c>
      <c r="D129" s="201">
        <f>'Tabela II'!C181</f>
        <v>0</v>
      </c>
      <c r="E129" s="201">
        <f>'Tabela II'!D181</f>
        <v>0</v>
      </c>
      <c r="F129" s="201">
        <f>'Tabela II'!E181</f>
        <v>0</v>
      </c>
      <c r="G129" s="201">
        <f>'Tabela II'!G181</f>
        <v>0</v>
      </c>
      <c r="H129" s="201">
        <f>'Tabela II'!H181</f>
        <v>0</v>
      </c>
      <c r="I129" s="201">
        <f>'Tabela II'!I181</f>
        <v>0</v>
      </c>
      <c r="J129" s="201">
        <f>'Tabela II'!J181</f>
        <v>0</v>
      </c>
      <c r="K129" s="201">
        <f>'Tabela II'!K181</f>
        <v>0</v>
      </c>
      <c r="L129" s="201">
        <f>'Tabela II'!L181</f>
        <v>0</v>
      </c>
      <c r="M129" s="201">
        <f>'Tabela II'!M181</f>
        <v>0</v>
      </c>
      <c r="N129" s="201">
        <f>'Tabela II'!N181</f>
        <v>0</v>
      </c>
      <c r="O129" s="201">
        <f>'Tabela II'!O181</f>
        <v>0</v>
      </c>
      <c r="P129" s="201">
        <f>'Tabela II'!P181</f>
        <v>0</v>
      </c>
      <c r="Q129" s="201">
        <f>'Tabela II'!Q181</f>
        <v>0</v>
      </c>
      <c r="R129" s="201">
        <f>'Tabela II'!R181</f>
        <v>0</v>
      </c>
      <c r="S129" s="201">
        <f>'Tabela II'!S181</f>
        <v>0</v>
      </c>
      <c r="T129" s="201">
        <f>'Tabela II'!T181</f>
        <v>0</v>
      </c>
      <c r="U129" s="201">
        <f>'Tabela II'!U181</f>
        <v>0</v>
      </c>
      <c r="V129" s="201">
        <f>'Tabela II'!V181</f>
        <v>0</v>
      </c>
      <c r="W129" s="201" t="str">
        <f>'Tabela II'!A181</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2020-11-11T11:06:31Z</cp:lastPrinted>
  <dcterms:created xsi:type="dcterms:W3CDTF">2005-11-18T09:59:06Z</dcterms:created>
  <dcterms:modified xsi:type="dcterms:W3CDTF">2024-09-27T11:41:47Z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