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Vstv-file\vstv$\Sekretarijat\Odjel za pravosudnu analitiku i izvjestavanje\Statistika\2022\GODISNJI IZVJESTAJ\1 TABELE ZA IZVJESTAVANJE\1 Sudovi\AVG IF 2022\"/>
    </mc:Choice>
  </mc:AlternateContent>
  <workbookProtection workbookPassword="CCF6" lockStructure="1"/>
  <bookViews>
    <workbookView xWindow="-120" yWindow="-120" windowWidth="20730" windowHeight="11760" tabRatio="717"/>
  </bookViews>
  <sheets>
    <sheet name="Uputstvo" sheetId="20" r:id="rId1"/>
    <sheet name="Tabela I" sheetId="30" r:id="rId2"/>
    <sheet name="tbl I" sheetId="31" state="hidden" r:id="rId3"/>
    <sheet name="Tabela II" sheetId="16" r:id="rId4"/>
    <sheet name="Tabela IIa" sheetId="32" r:id="rId5"/>
    <sheet name="tbl IIa" sheetId="33" state="hidden" r:id="rId6"/>
    <sheet name="Tabela III" sheetId="8" r:id="rId7"/>
    <sheet name="Tabela IV" sheetId="10" r:id="rId8"/>
    <sheet name="Tabela V" sheetId="14" state="hidden" r:id="rId9"/>
    <sheet name="tbl2_kvalitet_rada" sheetId="17" state="hidden" r:id="rId10"/>
    <sheet name="tbl3PotvrPreinOdb" sheetId="12" state="hidden" r:id="rId11"/>
    <sheet name="tbl10_ust_sud" sheetId="15" state="hidden" r:id="rId12"/>
  </sheets>
  <definedNames>
    <definedName name="_xlnm.Print_Area" localSheetId="1">'Tabela I'!$A$1:$V$150</definedName>
    <definedName name="_xlnm.Print_Area" localSheetId="3">'Tabela II'!$A$1:$K$33</definedName>
    <definedName name="_xlnm.Print_Area" localSheetId="4">'Tabela IIa'!$A$1:$Q$167</definedName>
    <definedName name="_xlnm.Print_Area" localSheetId="6">'Tabela III'!$A$1:$J$11</definedName>
    <definedName name="_xlnm.Print_Area" localSheetId="7">'Tabela IV'!$A$1:$D$30</definedName>
    <definedName name="_xlnm.Print_Area" localSheetId="8">'Tabela V'!$A$1:$F$29</definedName>
    <definedName name="_xlnm.Print_Area" localSheetId="2">'tbl I'!$B$1:$Q$90</definedName>
    <definedName name="_xlnm.Print_Area" localSheetId="5">'tbl IIa'!$A$1:$AB$67</definedName>
    <definedName name="_xlnm.Print_Area" localSheetId="0">Uputstvo!$A$1:$N$85</definedName>
  </definedNames>
  <calcPr calcId="162913"/>
</workbook>
</file>

<file path=xl/calcChain.xml><?xml version="1.0" encoding="utf-8"?>
<calcChain xmlns="http://schemas.openxmlformats.org/spreadsheetml/2006/main">
  <c r="P83" i="30" l="1"/>
  <c r="J11" i="16" l="1"/>
  <c r="K11" i="16"/>
  <c r="P16" i="30" l="1"/>
  <c r="P17" i="30"/>
  <c r="P18" i="30"/>
  <c r="P19" i="30"/>
  <c r="P20" i="30"/>
  <c r="P21" i="30"/>
  <c r="P22" i="30"/>
  <c r="P23"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15" i="30"/>
  <c r="P13" i="30"/>
  <c r="P12" i="30"/>
  <c r="B31" i="32" l="1"/>
  <c r="B32" i="32"/>
  <c r="B33" i="32"/>
  <c r="B34" i="32"/>
  <c r="B35" i="32"/>
  <c r="B36" i="32"/>
  <c r="B37" i="32"/>
  <c r="Q150" i="32"/>
  <c r="N150" i="32"/>
  <c r="M150" i="32"/>
  <c r="Q143" i="32"/>
  <c r="N143" i="32"/>
  <c r="M143" i="32"/>
  <c r="Q136" i="32"/>
  <c r="N136" i="32"/>
  <c r="M136" i="32"/>
  <c r="Q129" i="32"/>
  <c r="N129" i="32"/>
  <c r="M129" i="32"/>
  <c r="Q122" i="32"/>
  <c r="N122" i="32"/>
  <c r="M122" i="32"/>
  <c r="Q115" i="32"/>
  <c r="N115" i="32"/>
  <c r="M115" i="32"/>
  <c r="Q108" i="32"/>
  <c r="N108" i="32"/>
  <c r="M108" i="32"/>
  <c r="Q101" i="32"/>
  <c r="N101" i="32"/>
  <c r="M101" i="32"/>
  <c r="Q94" i="32"/>
  <c r="N94" i="32"/>
  <c r="M94" i="32"/>
  <c r="Q75" i="32"/>
  <c r="N75" i="32"/>
  <c r="M75" i="32"/>
  <c r="Q74" i="32"/>
  <c r="N74" i="32"/>
  <c r="M74" i="32"/>
  <c r="Q73" i="32"/>
  <c r="N73" i="32"/>
  <c r="M73" i="32"/>
  <c r="Q72" i="32"/>
  <c r="N72" i="32"/>
  <c r="M72" i="32"/>
  <c r="Q71" i="32"/>
  <c r="N71" i="32"/>
  <c r="M71" i="32"/>
  <c r="Q70" i="32"/>
  <c r="N70" i="32"/>
  <c r="M70" i="32"/>
  <c r="Q69" i="32"/>
  <c r="N69" i="32"/>
  <c r="M69" i="32"/>
  <c r="Q68" i="32"/>
  <c r="N68" i="32"/>
  <c r="M68" i="32"/>
  <c r="Q67" i="32"/>
  <c r="N67" i="32"/>
  <c r="M67" i="32"/>
  <c r="Q66" i="32"/>
  <c r="N66" i="32"/>
  <c r="M66" i="32"/>
  <c r="Q65" i="32"/>
  <c r="N65" i="32"/>
  <c r="M65" i="32"/>
  <c r="Q64" i="32"/>
  <c r="N64" i="32"/>
  <c r="M64" i="32"/>
  <c r="Q63" i="32"/>
  <c r="N63" i="32"/>
  <c r="M63" i="32"/>
  <c r="Q62" i="32"/>
  <c r="N62" i="32"/>
  <c r="M62" i="32"/>
  <c r="Q61" i="32"/>
  <c r="N61" i="32"/>
  <c r="M61" i="32"/>
  <c r="Q60" i="32"/>
  <c r="N60" i="32"/>
  <c r="M60" i="32"/>
  <c r="Q59" i="32"/>
  <c r="N59" i="32"/>
  <c r="M59" i="32"/>
  <c r="Q58" i="32"/>
  <c r="N58" i="32"/>
  <c r="M58" i="32"/>
  <c r="Q57" i="32"/>
  <c r="N57" i="32"/>
  <c r="M57" i="32"/>
  <c r="Q56" i="32"/>
  <c r="N56" i="32"/>
  <c r="M56" i="32"/>
  <c r="Q55" i="32"/>
  <c r="N55" i="32"/>
  <c r="M55" i="32"/>
  <c r="Q54" i="32"/>
  <c r="N54" i="32"/>
  <c r="M54" i="32"/>
  <c r="Q53" i="32"/>
  <c r="N53" i="32"/>
  <c r="M53" i="32"/>
  <c r="Q52" i="32"/>
  <c r="N52" i="32"/>
  <c r="M52" i="32"/>
  <c r="Q51" i="32"/>
  <c r="N51" i="32"/>
  <c r="M51" i="32"/>
  <c r="Q50" i="32"/>
  <c r="N50" i="32"/>
  <c r="M50" i="32"/>
  <c r="Q49" i="32"/>
  <c r="N49" i="32"/>
  <c r="M49" i="32"/>
  <c r="Q48" i="32"/>
  <c r="N48" i="32"/>
  <c r="M48" i="32"/>
  <c r="Q47" i="32"/>
  <c r="N47" i="32"/>
  <c r="M47" i="32"/>
  <c r="Q46" i="32"/>
  <c r="N46" i="32"/>
  <c r="M46" i="32"/>
  <c r="Q45" i="32"/>
  <c r="N45" i="32"/>
  <c r="M45" i="32"/>
  <c r="Q44" i="32"/>
  <c r="N44" i="32"/>
  <c r="M44" i="32"/>
  <c r="Q43" i="32"/>
  <c r="N43" i="32"/>
  <c r="M43" i="32"/>
  <c r="Q42" i="32"/>
  <c r="N42" i="32"/>
  <c r="M42" i="32"/>
  <c r="Q41" i="32"/>
  <c r="N41" i="32"/>
  <c r="M41" i="32"/>
  <c r="Q40" i="32"/>
  <c r="N40" i="32"/>
  <c r="M40" i="32"/>
  <c r="Q39" i="32"/>
  <c r="N39" i="32"/>
  <c r="M39" i="32"/>
  <c r="Q38" i="32"/>
  <c r="N38" i="32"/>
  <c r="M38" i="32"/>
  <c r="Q37" i="32"/>
  <c r="N37" i="32"/>
  <c r="M37" i="32"/>
  <c r="Q36" i="32"/>
  <c r="N36" i="32"/>
  <c r="M36" i="32"/>
  <c r="Q35" i="32"/>
  <c r="N35" i="32"/>
  <c r="M35" i="32"/>
  <c r="Q34" i="32"/>
  <c r="N34" i="32"/>
  <c r="M34" i="32"/>
  <c r="Q33" i="32"/>
  <c r="N33" i="32"/>
  <c r="M33" i="32"/>
  <c r="Q32" i="32"/>
  <c r="N32" i="32"/>
  <c r="M32" i="32"/>
  <c r="Q31" i="32"/>
  <c r="N31" i="32"/>
  <c r="M31" i="32"/>
  <c r="Q30" i="32"/>
  <c r="N30" i="32"/>
  <c r="M30" i="32"/>
  <c r="Q29" i="32"/>
  <c r="N29" i="32"/>
  <c r="M29" i="32"/>
  <c r="Q28" i="32"/>
  <c r="N28" i="32"/>
  <c r="M28" i="32"/>
  <c r="Q27" i="32"/>
  <c r="N27" i="32"/>
  <c r="M27" i="32"/>
  <c r="Q26" i="32"/>
  <c r="N26" i="32"/>
  <c r="M26" i="32"/>
  <c r="Q25" i="32"/>
  <c r="N25" i="32"/>
  <c r="M25" i="32"/>
  <c r="Q24" i="32"/>
  <c r="N24" i="32"/>
  <c r="M24" i="32"/>
  <c r="Q23" i="32"/>
  <c r="N23" i="32"/>
  <c r="M23" i="32"/>
  <c r="Q22" i="32"/>
  <c r="N22" i="32"/>
  <c r="M22" i="32"/>
  <c r="Q21" i="32"/>
  <c r="N21" i="32"/>
  <c r="M21" i="32"/>
  <c r="Q20" i="32"/>
  <c r="N20" i="32"/>
  <c r="M20" i="32"/>
  <c r="Q19" i="32"/>
  <c r="N19" i="32"/>
  <c r="M19" i="32"/>
  <c r="Q18" i="32"/>
  <c r="N18" i="32"/>
  <c r="M18" i="32"/>
  <c r="Q17" i="32"/>
  <c r="N17" i="32"/>
  <c r="M17" i="32"/>
  <c r="Q16" i="32"/>
  <c r="N16" i="32"/>
  <c r="M16" i="32"/>
  <c r="Q15" i="32"/>
  <c r="N15" i="32"/>
  <c r="M15" i="32"/>
  <c r="Q14" i="32"/>
  <c r="N14" i="32"/>
  <c r="M14" i="32"/>
  <c r="Q13" i="32"/>
  <c r="N13" i="32"/>
  <c r="M13" i="32"/>
  <c r="Q12" i="32"/>
  <c r="N12" i="32"/>
  <c r="M12" i="32"/>
  <c r="Q87" i="32"/>
  <c r="N87" i="32"/>
  <c r="M87" i="32"/>
  <c r="Q11" i="32"/>
  <c r="N11" i="32"/>
  <c r="M11" i="32"/>
  <c r="U97" i="30"/>
  <c r="V16" i="30" l="1"/>
  <c r="V17" i="30"/>
  <c r="V18" i="30"/>
  <c r="V19" i="30"/>
  <c r="V20" i="30"/>
  <c r="V21" i="30"/>
  <c r="V22" i="30"/>
  <c r="V23" i="30"/>
  <c r="V25" i="30"/>
  <c r="V26" i="30"/>
  <c r="V27" i="30"/>
  <c r="V28" i="30"/>
  <c r="V29" i="30"/>
  <c r="V30" i="30"/>
  <c r="V31" i="30"/>
  <c r="V32" i="30"/>
  <c r="V33" i="30"/>
  <c r="V34" i="30"/>
  <c r="V35" i="30"/>
  <c r="V36" i="30"/>
  <c r="V37" i="30"/>
  <c r="V38" i="30"/>
  <c r="V39" i="30"/>
  <c r="V40" i="30"/>
  <c r="V41" i="30"/>
  <c r="V42" i="30"/>
  <c r="V43" i="30"/>
  <c r="V44" i="30"/>
  <c r="V45" i="30"/>
  <c r="V46" i="30"/>
  <c r="V47" i="30"/>
  <c r="V48" i="30"/>
  <c r="V49" i="30"/>
  <c r="V50" i="30"/>
  <c r="V51" i="30"/>
  <c r="V52" i="30"/>
  <c r="V53" i="30"/>
  <c r="V54" i="30"/>
  <c r="V55" i="30"/>
  <c r="V56" i="30"/>
  <c r="V57" i="30"/>
  <c r="V58" i="30"/>
  <c r="V59" i="30"/>
  <c r="V60" i="30"/>
  <c r="V61" i="30"/>
  <c r="V62" i="30"/>
  <c r="V63" i="30"/>
  <c r="V64" i="30"/>
  <c r="V65" i="30"/>
  <c r="V66" i="30"/>
  <c r="V67" i="30"/>
  <c r="V68" i="30"/>
  <c r="V69" i="30"/>
  <c r="V70" i="30"/>
  <c r="V71" i="30"/>
  <c r="V72" i="30"/>
  <c r="V73" i="30"/>
  <c r="V74" i="30"/>
  <c r="V75" i="30"/>
  <c r="V76" i="30"/>
  <c r="V77" i="30"/>
  <c r="V78" i="30"/>
  <c r="V79" i="30"/>
  <c r="V80" i="30"/>
  <c r="V81" i="30"/>
  <c r="V82" i="30"/>
  <c r="V15" i="30"/>
  <c r="V13" i="30"/>
  <c r="V12" i="30"/>
  <c r="B70" i="32" l="1"/>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0" i="32"/>
  <c r="B29" i="32"/>
  <c r="B28" i="32"/>
  <c r="B27" i="32"/>
  <c r="B26" i="32"/>
  <c r="B25" i="32"/>
  <c r="B24" i="32"/>
  <c r="B23" i="32"/>
  <c r="B22" i="32"/>
  <c r="B21" i="32"/>
  <c r="B20" i="32"/>
  <c r="B19" i="32"/>
  <c r="B18" i="32"/>
  <c r="B17" i="32"/>
  <c r="B16" i="32"/>
  <c r="B15" i="32"/>
  <c r="B14" i="32"/>
  <c r="B13" i="32"/>
  <c r="B12" i="32"/>
  <c r="B11" i="32"/>
  <c r="B20" i="15" l="1"/>
  <c r="A20" i="15"/>
  <c r="B16" i="15"/>
  <c r="A16" i="15"/>
  <c r="B12" i="15"/>
  <c r="A12" i="15"/>
  <c r="B11" i="15"/>
  <c r="A11" i="15"/>
  <c r="B10" i="15"/>
  <c r="A10" i="15"/>
  <c r="B9" i="15"/>
  <c r="A9" i="15"/>
  <c r="B8" i="15"/>
  <c r="A8" i="15"/>
  <c r="B7" i="15"/>
  <c r="A7" i="15"/>
  <c r="B6" i="15"/>
  <c r="A6" i="15"/>
  <c r="B2" i="15"/>
  <c r="A2" i="15"/>
  <c r="A3" i="12"/>
  <c r="B3" i="12"/>
  <c r="B2" i="12"/>
  <c r="A2" i="12"/>
  <c r="D80" i="33"/>
  <c r="E80" i="33"/>
  <c r="D79" i="33"/>
  <c r="E79" i="33"/>
  <c r="D78" i="33"/>
  <c r="E78" i="33"/>
  <c r="D77" i="33"/>
  <c r="E77" i="33"/>
  <c r="D76" i="33"/>
  <c r="E76" i="33"/>
  <c r="D75" i="33"/>
  <c r="E75" i="33"/>
  <c r="D74" i="33"/>
  <c r="E74" i="33"/>
  <c r="D73" i="33"/>
  <c r="E73" i="33"/>
  <c r="D72" i="33"/>
  <c r="E72" i="33"/>
  <c r="D71" i="33"/>
  <c r="E71" i="33"/>
  <c r="C3" i="33"/>
  <c r="D3" i="33"/>
  <c r="E3" i="33"/>
  <c r="F3" i="33"/>
  <c r="H3" i="33"/>
  <c r="I3" i="33"/>
  <c r="J3" i="33"/>
  <c r="K3" i="33"/>
  <c r="L3" i="33"/>
  <c r="M3" i="33"/>
  <c r="C4" i="33"/>
  <c r="D4" i="33"/>
  <c r="E4" i="33"/>
  <c r="F4" i="33"/>
  <c r="H4" i="33"/>
  <c r="I4" i="33"/>
  <c r="J4" i="33"/>
  <c r="K4" i="33"/>
  <c r="L4" i="33"/>
  <c r="M4" i="33"/>
  <c r="C5" i="33"/>
  <c r="D5" i="33"/>
  <c r="E5" i="33"/>
  <c r="F5" i="33"/>
  <c r="H5" i="33"/>
  <c r="I5" i="33"/>
  <c r="J5" i="33"/>
  <c r="K5" i="33"/>
  <c r="L5" i="33"/>
  <c r="M5" i="33"/>
  <c r="C6" i="33"/>
  <c r="D6" i="33"/>
  <c r="E6" i="33"/>
  <c r="F6" i="33"/>
  <c r="H6" i="33"/>
  <c r="I6" i="33"/>
  <c r="J6" i="33"/>
  <c r="K6" i="33"/>
  <c r="L6" i="33"/>
  <c r="M6" i="33"/>
  <c r="C7" i="33"/>
  <c r="D7" i="33"/>
  <c r="E7" i="33"/>
  <c r="F7" i="33"/>
  <c r="H7" i="33"/>
  <c r="I7" i="33"/>
  <c r="J7" i="33"/>
  <c r="K7" i="33"/>
  <c r="L7" i="33"/>
  <c r="M7" i="33"/>
  <c r="C8" i="33"/>
  <c r="D8" i="33"/>
  <c r="E8" i="33"/>
  <c r="F8" i="33"/>
  <c r="H8" i="33"/>
  <c r="I8" i="33"/>
  <c r="J8" i="33"/>
  <c r="K8" i="33"/>
  <c r="L8" i="33"/>
  <c r="M8" i="33"/>
  <c r="C9" i="33"/>
  <c r="D9" i="33"/>
  <c r="E9" i="33"/>
  <c r="F9" i="33"/>
  <c r="H9" i="33"/>
  <c r="I9" i="33"/>
  <c r="J9" i="33"/>
  <c r="K9" i="33"/>
  <c r="L9" i="33"/>
  <c r="M9" i="33"/>
  <c r="C10" i="33"/>
  <c r="D10" i="33"/>
  <c r="E10" i="33"/>
  <c r="F10" i="33"/>
  <c r="H10" i="33"/>
  <c r="I10" i="33"/>
  <c r="J10" i="33"/>
  <c r="K10" i="33"/>
  <c r="L10" i="33"/>
  <c r="M10" i="33"/>
  <c r="C11" i="33"/>
  <c r="D11" i="33"/>
  <c r="E11" i="33"/>
  <c r="F11" i="33"/>
  <c r="H11" i="33"/>
  <c r="I11" i="33"/>
  <c r="J11" i="33"/>
  <c r="K11" i="33"/>
  <c r="L11" i="33"/>
  <c r="M11" i="33"/>
  <c r="C12" i="33"/>
  <c r="D12" i="33"/>
  <c r="E12" i="33"/>
  <c r="F12" i="33"/>
  <c r="H12" i="33"/>
  <c r="I12" i="33"/>
  <c r="J12" i="33"/>
  <c r="K12" i="33"/>
  <c r="L12" i="33"/>
  <c r="M12" i="33"/>
  <c r="C13" i="33"/>
  <c r="D13" i="33"/>
  <c r="E13" i="33"/>
  <c r="F13" i="33"/>
  <c r="H13" i="33"/>
  <c r="I13" i="33"/>
  <c r="J13" i="33"/>
  <c r="K13" i="33"/>
  <c r="L13" i="33"/>
  <c r="M13" i="33"/>
  <c r="C14" i="33"/>
  <c r="D14" i="33"/>
  <c r="E14" i="33"/>
  <c r="F14" i="33"/>
  <c r="H14" i="33"/>
  <c r="I14" i="33"/>
  <c r="J14" i="33"/>
  <c r="K14" i="33"/>
  <c r="L14" i="33"/>
  <c r="M14" i="33"/>
  <c r="C15" i="33"/>
  <c r="D15" i="33"/>
  <c r="E15" i="33"/>
  <c r="F15" i="33"/>
  <c r="H15" i="33"/>
  <c r="I15" i="33"/>
  <c r="J15" i="33"/>
  <c r="K15" i="33"/>
  <c r="L15" i="33"/>
  <c r="M15" i="33"/>
  <c r="C16" i="33"/>
  <c r="D16" i="33"/>
  <c r="E16" i="33"/>
  <c r="F16" i="33"/>
  <c r="H16" i="33"/>
  <c r="I16" i="33"/>
  <c r="J16" i="33"/>
  <c r="K16" i="33"/>
  <c r="L16" i="33"/>
  <c r="M16" i="33"/>
  <c r="C17" i="33"/>
  <c r="D17" i="33"/>
  <c r="E17" i="33"/>
  <c r="F17" i="33"/>
  <c r="H17" i="33"/>
  <c r="I17" i="33"/>
  <c r="J17" i="33"/>
  <c r="K17" i="33"/>
  <c r="L17" i="33"/>
  <c r="M17" i="33"/>
  <c r="C18" i="33"/>
  <c r="D18" i="33"/>
  <c r="E18" i="33"/>
  <c r="F18" i="33"/>
  <c r="H18" i="33"/>
  <c r="I18" i="33"/>
  <c r="J18" i="33"/>
  <c r="K18" i="33"/>
  <c r="L18" i="33"/>
  <c r="M18" i="33"/>
  <c r="C19" i="33"/>
  <c r="D19" i="33"/>
  <c r="E19" i="33"/>
  <c r="F19" i="33"/>
  <c r="H19" i="33"/>
  <c r="I19" i="33"/>
  <c r="J19" i="33"/>
  <c r="K19" i="33"/>
  <c r="L19" i="33"/>
  <c r="M19" i="33"/>
  <c r="C20" i="33"/>
  <c r="D20" i="33"/>
  <c r="E20" i="33"/>
  <c r="F20" i="33"/>
  <c r="H20" i="33"/>
  <c r="I20" i="33"/>
  <c r="J20" i="33"/>
  <c r="K20" i="33"/>
  <c r="L20" i="33"/>
  <c r="M20" i="33"/>
  <c r="C21" i="33"/>
  <c r="D21" i="33"/>
  <c r="E21" i="33"/>
  <c r="F21" i="33"/>
  <c r="H21" i="33"/>
  <c r="I21" i="33"/>
  <c r="J21" i="33"/>
  <c r="K21" i="33"/>
  <c r="L21" i="33"/>
  <c r="M21" i="33"/>
  <c r="C22" i="33"/>
  <c r="D22" i="33"/>
  <c r="E22" i="33"/>
  <c r="F22" i="33"/>
  <c r="H22" i="33"/>
  <c r="I22" i="33"/>
  <c r="J22" i="33"/>
  <c r="K22" i="33"/>
  <c r="L22" i="33"/>
  <c r="M22" i="33"/>
  <c r="C23" i="33"/>
  <c r="D23" i="33"/>
  <c r="E23" i="33"/>
  <c r="F23" i="33"/>
  <c r="H23" i="33"/>
  <c r="I23" i="33"/>
  <c r="J23" i="33"/>
  <c r="K23" i="33"/>
  <c r="L23" i="33"/>
  <c r="M23" i="33"/>
  <c r="C24" i="33"/>
  <c r="D24" i="33"/>
  <c r="E24" i="33"/>
  <c r="F24" i="33"/>
  <c r="H24" i="33"/>
  <c r="I24" i="33"/>
  <c r="J24" i="33"/>
  <c r="K24" i="33"/>
  <c r="L24" i="33"/>
  <c r="M24" i="33"/>
  <c r="C25" i="33"/>
  <c r="D25" i="33"/>
  <c r="E25" i="33"/>
  <c r="F25" i="33"/>
  <c r="H25" i="33"/>
  <c r="I25" i="33"/>
  <c r="J25" i="33"/>
  <c r="K25" i="33"/>
  <c r="L25" i="33"/>
  <c r="M25" i="33"/>
  <c r="C26" i="33"/>
  <c r="D26" i="33"/>
  <c r="E26" i="33"/>
  <c r="F26" i="33"/>
  <c r="H26" i="33"/>
  <c r="I26" i="33"/>
  <c r="J26" i="33"/>
  <c r="K26" i="33"/>
  <c r="L26" i="33"/>
  <c r="M26" i="33"/>
  <c r="C27" i="33"/>
  <c r="D27" i="33"/>
  <c r="E27" i="33"/>
  <c r="F27" i="33"/>
  <c r="H27" i="33"/>
  <c r="I27" i="33"/>
  <c r="J27" i="33"/>
  <c r="K27" i="33"/>
  <c r="L27" i="33"/>
  <c r="M27" i="33"/>
  <c r="C28" i="33"/>
  <c r="D28" i="33"/>
  <c r="E28" i="33"/>
  <c r="F28" i="33"/>
  <c r="H28" i="33"/>
  <c r="I28" i="33"/>
  <c r="J28" i="33"/>
  <c r="K28" i="33"/>
  <c r="L28" i="33"/>
  <c r="M28" i="33"/>
  <c r="C29" i="33"/>
  <c r="D29" i="33"/>
  <c r="E29" i="33"/>
  <c r="F29" i="33"/>
  <c r="H29" i="33"/>
  <c r="I29" i="33"/>
  <c r="J29" i="33"/>
  <c r="K29" i="33"/>
  <c r="L29" i="33"/>
  <c r="M29" i="33"/>
  <c r="C30" i="33"/>
  <c r="D30" i="33"/>
  <c r="E30" i="33"/>
  <c r="F30" i="33"/>
  <c r="H30" i="33"/>
  <c r="I30" i="33"/>
  <c r="J30" i="33"/>
  <c r="K30" i="33"/>
  <c r="L30" i="33"/>
  <c r="M30" i="33"/>
  <c r="C31" i="33"/>
  <c r="D31" i="33"/>
  <c r="E31" i="33"/>
  <c r="F31" i="33"/>
  <c r="H31" i="33"/>
  <c r="I31" i="33"/>
  <c r="J31" i="33"/>
  <c r="K31" i="33"/>
  <c r="L31" i="33"/>
  <c r="M31" i="33"/>
  <c r="C32" i="33"/>
  <c r="D32" i="33"/>
  <c r="E32" i="33"/>
  <c r="F32" i="33"/>
  <c r="H32" i="33"/>
  <c r="I32" i="33"/>
  <c r="J32" i="33"/>
  <c r="K32" i="33"/>
  <c r="L32" i="33"/>
  <c r="M32" i="33"/>
  <c r="C33" i="33"/>
  <c r="D33" i="33"/>
  <c r="E33" i="33"/>
  <c r="F33" i="33"/>
  <c r="H33" i="33"/>
  <c r="I33" i="33"/>
  <c r="J33" i="33"/>
  <c r="K33" i="33"/>
  <c r="L33" i="33"/>
  <c r="M33" i="33"/>
  <c r="C34" i="33"/>
  <c r="D34" i="33"/>
  <c r="E34" i="33"/>
  <c r="F34" i="33"/>
  <c r="H34" i="33"/>
  <c r="I34" i="33"/>
  <c r="J34" i="33"/>
  <c r="K34" i="33"/>
  <c r="L34" i="33"/>
  <c r="M34" i="33"/>
  <c r="C35" i="33"/>
  <c r="D35" i="33"/>
  <c r="E35" i="33"/>
  <c r="F35" i="33"/>
  <c r="H35" i="33"/>
  <c r="I35" i="33"/>
  <c r="J35" i="33"/>
  <c r="K35" i="33"/>
  <c r="L35" i="33"/>
  <c r="M35" i="33"/>
  <c r="C36" i="33"/>
  <c r="D36" i="33"/>
  <c r="E36" i="33"/>
  <c r="F36" i="33"/>
  <c r="H36" i="33"/>
  <c r="I36" i="33"/>
  <c r="J36" i="33"/>
  <c r="K36" i="33"/>
  <c r="L36" i="33"/>
  <c r="M36" i="33"/>
  <c r="C37" i="33"/>
  <c r="D37" i="33"/>
  <c r="E37" i="33"/>
  <c r="F37" i="33"/>
  <c r="H37" i="33"/>
  <c r="I37" i="33"/>
  <c r="J37" i="33"/>
  <c r="K37" i="33"/>
  <c r="L37" i="33"/>
  <c r="M37" i="33"/>
  <c r="C38" i="33"/>
  <c r="D38" i="33"/>
  <c r="E38" i="33"/>
  <c r="F38" i="33"/>
  <c r="H38" i="33"/>
  <c r="I38" i="33"/>
  <c r="J38" i="33"/>
  <c r="K38" i="33"/>
  <c r="L38" i="33"/>
  <c r="M38" i="33"/>
  <c r="C39" i="33"/>
  <c r="D39" i="33"/>
  <c r="E39" i="33"/>
  <c r="F39" i="33"/>
  <c r="H39" i="33"/>
  <c r="I39" i="33"/>
  <c r="J39" i="33"/>
  <c r="K39" i="33"/>
  <c r="L39" i="33"/>
  <c r="M39" i="33"/>
  <c r="C40" i="33"/>
  <c r="D40" i="33"/>
  <c r="E40" i="33"/>
  <c r="F40" i="33"/>
  <c r="H40" i="33"/>
  <c r="I40" i="33"/>
  <c r="J40" i="33"/>
  <c r="K40" i="33"/>
  <c r="L40" i="33"/>
  <c r="M40" i="33"/>
  <c r="C41" i="33"/>
  <c r="D41" i="33"/>
  <c r="E41" i="33"/>
  <c r="F41" i="33"/>
  <c r="H41" i="33"/>
  <c r="I41" i="33"/>
  <c r="J41" i="33"/>
  <c r="K41" i="33"/>
  <c r="L41" i="33"/>
  <c r="M41" i="33"/>
  <c r="C42" i="33"/>
  <c r="D42" i="33"/>
  <c r="E42" i="33"/>
  <c r="F42" i="33"/>
  <c r="H42" i="33"/>
  <c r="I42" i="33"/>
  <c r="J42" i="33"/>
  <c r="K42" i="33"/>
  <c r="L42" i="33"/>
  <c r="M42" i="33"/>
  <c r="C43" i="33"/>
  <c r="D43" i="33"/>
  <c r="E43" i="33"/>
  <c r="F43" i="33"/>
  <c r="H43" i="33"/>
  <c r="I43" i="33"/>
  <c r="J43" i="33"/>
  <c r="K43" i="33"/>
  <c r="L43" i="33"/>
  <c r="M43" i="33"/>
  <c r="C44" i="33"/>
  <c r="D44" i="33"/>
  <c r="E44" i="33"/>
  <c r="F44" i="33"/>
  <c r="H44" i="33"/>
  <c r="I44" i="33"/>
  <c r="J44" i="33"/>
  <c r="K44" i="33"/>
  <c r="L44" i="33"/>
  <c r="M44" i="33"/>
  <c r="C45" i="33"/>
  <c r="D45" i="33"/>
  <c r="E45" i="33"/>
  <c r="F45" i="33"/>
  <c r="H45" i="33"/>
  <c r="I45" i="33"/>
  <c r="J45" i="33"/>
  <c r="K45" i="33"/>
  <c r="L45" i="33"/>
  <c r="M45" i="33"/>
  <c r="C46" i="33"/>
  <c r="D46" i="33"/>
  <c r="E46" i="33"/>
  <c r="F46" i="33"/>
  <c r="H46" i="33"/>
  <c r="I46" i="33"/>
  <c r="J46" i="33"/>
  <c r="K46" i="33"/>
  <c r="L46" i="33"/>
  <c r="M46" i="33"/>
  <c r="C47" i="33"/>
  <c r="D47" i="33"/>
  <c r="E47" i="33"/>
  <c r="F47" i="33"/>
  <c r="H47" i="33"/>
  <c r="I47" i="33"/>
  <c r="J47" i="33"/>
  <c r="K47" i="33"/>
  <c r="L47" i="33"/>
  <c r="M47" i="33"/>
  <c r="C48" i="33"/>
  <c r="D48" i="33"/>
  <c r="E48" i="33"/>
  <c r="F48" i="33"/>
  <c r="H48" i="33"/>
  <c r="I48" i="33"/>
  <c r="J48" i="33"/>
  <c r="K48" i="33"/>
  <c r="L48" i="33"/>
  <c r="M48" i="33"/>
  <c r="C49" i="33"/>
  <c r="D49" i="33"/>
  <c r="E49" i="33"/>
  <c r="F49" i="33"/>
  <c r="H49" i="33"/>
  <c r="I49" i="33"/>
  <c r="J49" i="33"/>
  <c r="K49" i="33"/>
  <c r="L49" i="33"/>
  <c r="M49" i="33"/>
  <c r="C50" i="33"/>
  <c r="D50" i="33"/>
  <c r="E50" i="33"/>
  <c r="F50" i="33"/>
  <c r="H50" i="33"/>
  <c r="I50" i="33"/>
  <c r="J50" i="33"/>
  <c r="K50" i="33"/>
  <c r="L50" i="33"/>
  <c r="M50" i="33"/>
  <c r="C51" i="33"/>
  <c r="D51" i="33"/>
  <c r="E51" i="33"/>
  <c r="F51" i="33"/>
  <c r="H51" i="33"/>
  <c r="I51" i="33"/>
  <c r="J51" i="33"/>
  <c r="K51" i="33"/>
  <c r="L51" i="33"/>
  <c r="M51" i="33"/>
  <c r="C52" i="33"/>
  <c r="D52" i="33"/>
  <c r="E52" i="33"/>
  <c r="F52" i="33"/>
  <c r="H52" i="33"/>
  <c r="I52" i="33"/>
  <c r="J52" i="33"/>
  <c r="K52" i="33"/>
  <c r="L52" i="33"/>
  <c r="M52" i="33"/>
  <c r="C53" i="33"/>
  <c r="D53" i="33"/>
  <c r="E53" i="33"/>
  <c r="F53" i="33"/>
  <c r="H53" i="33"/>
  <c r="I53" i="33"/>
  <c r="J53" i="33"/>
  <c r="K53" i="33"/>
  <c r="L53" i="33"/>
  <c r="M53" i="33"/>
  <c r="C54" i="33"/>
  <c r="D54" i="33"/>
  <c r="E54" i="33"/>
  <c r="F54" i="33"/>
  <c r="H54" i="33"/>
  <c r="I54" i="33"/>
  <c r="J54" i="33"/>
  <c r="K54" i="33"/>
  <c r="L54" i="33"/>
  <c r="M54" i="33"/>
  <c r="C55" i="33"/>
  <c r="D55" i="33"/>
  <c r="E55" i="33"/>
  <c r="F55" i="33"/>
  <c r="H55" i="33"/>
  <c r="I55" i="33"/>
  <c r="J55" i="33"/>
  <c r="K55" i="33"/>
  <c r="L55" i="33"/>
  <c r="M55" i="33"/>
  <c r="C56" i="33"/>
  <c r="D56" i="33"/>
  <c r="E56" i="33"/>
  <c r="F56" i="33"/>
  <c r="H56" i="33"/>
  <c r="I56" i="33"/>
  <c r="J56" i="33"/>
  <c r="K56" i="33"/>
  <c r="L56" i="33"/>
  <c r="M56" i="33"/>
  <c r="C57" i="33"/>
  <c r="D57" i="33"/>
  <c r="E57" i="33"/>
  <c r="F57" i="33"/>
  <c r="H57" i="33"/>
  <c r="I57" i="33"/>
  <c r="J57" i="33"/>
  <c r="K57" i="33"/>
  <c r="L57" i="33"/>
  <c r="M57" i="33"/>
  <c r="C58" i="33"/>
  <c r="D58" i="33"/>
  <c r="E58" i="33"/>
  <c r="F58" i="33"/>
  <c r="H58" i="33"/>
  <c r="I58" i="33"/>
  <c r="J58" i="33"/>
  <c r="K58" i="33"/>
  <c r="L58" i="33"/>
  <c r="M58" i="33"/>
  <c r="C59" i="33"/>
  <c r="D59" i="33"/>
  <c r="E59" i="33"/>
  <c r="F59" i="33"/>
  <c r="H59" i="33"/>
  <c r="I59" i="33"/>
  <c r="J59" i="33"/>
  <c r="K59" i="33"/>
  <c r="L59" i="33"/>
  <c r="M59" i="33"/>
  <c r="C60" i="33"/>
  <c r="D60" i="33"/>
  <c r="E60" i="33"/>
  <c r="F60" i="33"/>
  <c r="H60" i="33"/>
  <c r="I60" i="33"/>
  <c r="J60" i="33"/>
  <c r="K60" i="33"/>
  <c r="L60" i="33"/>
  <c r="M60" i="33"/>
  <c r="C61" i="33"/>
  <c r="D61" i="33"/>
  <c r="E61" i="33"/>
  <c r="F61" i="33"/>
  <c r="H61" i="33"/>
  <c r="I61" i="33"/>
  <c r="J61" i="33"/>
  <c r="K61" i="33"/>
  <c r="L61" i="33"/>
  <c r="M61" i="33"/>
  <c r="C62" i="33"/>
  <c r="D62" i="33"/>
  <c r="E62" i="33"/>
  <c r="F62" i="33"/>
  <c r="H62" i="33"/>
  <c r="I62" i="33"/>
  <c r="J62" i="33"/>
  <c r="K62" i="33"/>
  <c r="L62" i="33"/>
  <c r="M62" i="33"/>
  <c r="C63" i="33"/>
  <c r="D63" i="33"/>
  <c r="E63" i="33"/>
  <c r="F63" i="33"/>
  <c r="H63" i="33"/>
  <c r="I63" i="33"/>
  <c r="J63" i="33"/>
  <c r="K63" i="33"/>
  <c r="L63" i="33"/>
  <c r="M63" i="33"/>
  <c r="C64" i="33"/>
  <c r="D64" i="33"/>
  <c r="E64" i="33"/>
  <c r="F64" i="33"/>
  <c r="H64" i="33"/>
  <c r="I64" i="33"/>
  <c r="J64" i="33"/>
  <c r="K64" i="33"/>
  <c r="L64" i="33"/>
  <c r="M64" i="33"/>
  <c r="C65" i="33"/>
  <c r="D65" i="33"/>
  <c r="E65" i="33"/>
  <c r="F65" i="33"/>
  <c r="H65" i="33"/>
  <c r="I65" i="33"/>
  <c r="J65" i="33"/>
  <c r="K65" i="33"/>
  <c r="L65" i="33"/>
  <c r="M65" i="33"/>
  <c r="C66" i="33"/>
  <c r="D66" i="33"/>
  <c r="E66" i="33"/>
  <c r="F66" i="33"/>
  <c r="H66" i="33"/>
  <c r="I66" i="33"/>
  <c r="J66" i="33"/>
  <c r="K66" i="33"/>
  <c r="L66" i="33"/>
  <c r="M66" i="33"/>
  <c r="D2" i="33"/>
  <c r="E2" i="33"/>
  <c r="F2" i="33"/>
  <c r="H2" i="33"/>
  <c r="I2" i="33"/>
  <c r="J2" i="33"/>
  <c r="K2" i="33"/>
  <c r="L2" i="33"/>
  <c r="M2" i="33"/>
  <c r="C2" i="33"/>
  <c r="A72" i="33"/>
  <c r="B72" i="33"/>
  <c r="A73" i="33"/>
  <c r="B73" i="33"/>
  <c r="A74" i="33"/>
  <c r="B74" i="33"/>
  <c r="A75" i="33"/>
  <c r="B75" i="33"/>
  <c r="A76" i="33"/>
  <c r="B76" i="33"/>
  <c r="A77" i="33"/>
  <c r="B77" i="33"/>
  <c r="A78" i="33"/>
  <c r="B78" i="33"/>
  <c r="A79" i="33"/>
  <c r="B79" i="33"/>
  <c r="A80" i="33"/>
  <c r="B80" i="33"/>
  <c r="B71" i="33"/>
  <c r="A71" i="33"/>
  <c r="A3" i="33"/>
  <c r="B3" i="33"/>
  <c r="A4" i="33"/>
  <c r="B4" i="33"/>
  <c r="A5" i="33"/>
  <c r="B5" i="33"/>
  <c r="A6" i="33"/>
  <c r="B6" i="33"/>
  <c r="A7" i="33"/>
  <c r="B7" i="33"/>
  <c r="A8" i="33"/>
  <c r="B8" i="33"/>
  <c r="A9" i="33"/>
  <c r="B9" i="33"/>
  <c r="A10" i="33"/>
  <c r="B10" i="33"/>
  <c r="A11" i="33"/>
  <c r="B11" i="33"/>
  <c r="A12" i="33"/>
  <c r="B12" i="33"/>
  <c r="A13" i="33"/>
  <c r="B13" i="33"/>
  <c r="A14" i="33"/>
  <c r="B14" i="33"/>
  <c r="A15" i="33"/>
  <c r="B15" i="33"/>
  <c r="A16" i="33"/>
  <c r="B16" i="33"/>
  <c r="A17" i="33"/>
  <c r="B17" i="33"/>
  <c r="A18" i="33"/>
  <c r="B18" i="33"/>
  <c r="A19" i="33"/>
  <c r="B19" i="33"/>
  <c r="A20" i="33"/>
  <c r="B20" i="33"/>
  <c r="A21" i="33"/>
  <c r="B21" i="33"/>
  <c r="A22" i="33"/>
  <c r="B22" i="33"/>
  <c r="A23" i="33"/>
  <c r="B23" i="33"/>
  <c r="A24" i="33"/>
  <c r="B24" i="33"/>
  <c r="A25" i="33"/>
  <c r="B25" i="33"/>
  <c r="A26" i="33"/>
  <c r="B26" i="33"/>
  <c r="A27" i="33"/>
  <c r="B27" i="33"/>
  <c r="A28" i="33"/>
  <c r="B28" i="33"/>
  <c r="A29" i="33"/>
  <c r="B29" i="33"/>
  <c r="A30" i="33"/>
  <c r="B30" i="33"/>
  <c r="A31" i="33"/>
  <c r="B31" i="33"/>
  <c r="A32" i="33"/>
  <c r="B32" i="33"/>
  <c r="A33" i="33"/>
  <c r="B33" i="33"/>
  <c r="A34" i="33"/>
  <c r="B34" i="33"/>
  <c r="A35" i="33"/>
  <c r="B35" i="33"/>
  <c r="A36" i="33"/>
  <c r="B36" i="33"/>
  <c r="A37" i="33"/>
  <c r="B37" i="33"/>
  <c r="A38" i="33"/>
  <c r="B38" i="33"/>
  <c r="A39" i="33"/>
  <c r="B39" i="33"/>
  <c r="A40" i="33"/>
  <c r="B40" i="33"/>
  <c r="A41" i="33"/>
  <c r="B41" i="33"/>
  <c r="A42" i="33"/>
  <c r="B42" i="33"/>
  <c r="A43" i="33"/>
  <c r="B43" i="33"/>
  <c r="A44" i="33"/>
  <c r="B44" i="33"/>
  <c r="A45" i="33"/>
  <c r="B45" i="33"/>
  <c r="A46" i="33"/>
  <c r="B46" i="33"/>
  <c r="A47" i="33"/>
  <c r="B47" i="33"/>
  <c r="A48" i="33"/>
  <c r="B48" i="33"/>
  <c r="A49" i="33"/>
  <c r="B49" i="33"/>
  <c r="A50" i="33"/>
  <c r="B50" i="33"/>
  <c r="A51" i="33"/>
  <c r="B51" i="33"/>
  <c r="A52" i="33"/>
  <c r="B52" i="33"/>
  <c r="A53" i="33"/>
  <c r="B53" i="33"/>
  <c r="A54" i="33"/>
  <c r="B54" i="33"/>
  <c r="A55" i="33"/>
  <c r="B55" i="33"/>
  <c r="A56" i="33"/>
  <c r="B56" i="33"/>
  <c r="A57" i="33"/>
  <c r="B57" i="33"/>
  <c r="A58" i="33"/>
  <c r="B58" i="33"/>
  <c r="A59" i="33"/>
  <c r="B59" i="33"/>
  <c r="A60" i="33"/>
  <c r="B60" i="33"/>
  <c r="A61" i="33"/>
  <c r="B61" i="33"/>
  <c r="A62" i="33"/>
  <c r="B62" i="33"/>
  <c r="A63" i="33"/>
  <c r="B63" i="33"/>
  <c r="A64" i="33"/>
  <c r="B64" i="33"/>
  <c r="A65" i="33"/>
  <c r="B65" i="33"/>
  <c r="A66" i="33"/>
  <c r="B66" i="33"/>
  <c r="B2" i="33"/>
  <c r="A2" i="33"/>
  <c r="B3" i="17"/>
  <c r="A3" i="17"/>
  <c r="B2" i="17"/>
  <c r="A2" i="17"/>
  <c r="W93" i="31"/>
  <c r="W92" i="31"/>
  <c r="G93" i="31"/>
  <c r="H93" i="31"/>
  <c r="I93" i="31"/>
  <c r="J93" i="31"/>
  <c r="K93" i="31"/>
  <c r="L93" i="31"/>
  <c r="M93" i="31"/>
  <c r="N93" i="31"/>
  <c r="Q93" i="31"/>
  <c r="R93" i="31"/>
  <c r="S93" i="31"/>
  <c r="T93" i="31"/>
  <c r="H92" i="31"/>
  <c r="I92" i="31"/>
  <c r="J92" i="31"/>
  <c r="K92" i="31"/>
  <c r="L92" i="31"/>
  <c r="M92" i="31"/>
  <c r="N92" i="31"/>
  <c r="Q92" i="31"/>
  <c r="R92" i="31"/>
  <c r="S92" i="31"/>
  <c r="T92" i="31"/>
  <c r="G92" i="31"/>
  <c r="D93" i="31"/>
  <c r="E93" i="31"/>
  <c r="F93" i="31"/>
  <c r="E92" i="31"/>
  <c r="F92" i="31"/>
  <c r="D92" i="31"/>
  <c r="C92" i="31"/>
  <c r="C93" i="31" s="1"/>
  <c r="W91" i="31"/>
  <c r="W90" i="31"/>
  <c r="G91" i="31"/>
  <c r="H91" i="31"/>
  <c r="I91" i="31"/>
  <c r="J91" i="31"/>
  <c r="K91" i="31"/>
  <c r="L91" i="31"/>
  <c r="M91" i="31"/>
  <c r="N91" i="31"/>
  <c r="Q91" i="31"/>
  <c r="R91" i="31"/>
  <c r="S91" i="31"/>
  <c r="T91" i="31"/>
  <c r="H90" i="31"/>
  <c r="I90" i="31"/>
  <c r="J90" i="31"/>
  <c r="K90" i="31"/>
  <c r="L90" i="31"/>
  <c r="M90" i="31"/>
  <c r="N90" i="31"/>
  <c r="Q90" i="31"/>
  <c r="R90" i="31"/>
  <c r="S90" i="31"/>
  <c r="T90" i="31"/>
  <c r="G90" i="31"/>
  <c r="D91" i="31"/>
  <c r="E91" i="31"/>
  <c r="F91" i="31"/>
  <c r="E90" i="31"/>
  <c r="F90" i="31"/>
  <c r="D90" i="31"/>
  <c r="C90" i="31"/>
  <c r="C91" i="31" s="1"/>
  <c r="W89" i="31"/>
  <c r="W88" i="31"/>
  <c r="G89" i="31"/>
  <c r="H89" i="31"/>
  <c r="I89" i="31"/>
  <c r="J89" i="31"/>
  <c r="K89" i="31"/>
  <c r="L89" i="31"/>
  <c r="M89" i="31"/>
  <c r="N89" i="31"/>
  <c r="Q89" i="31"/>
  <c r="R89" i="31"/>
  <c r="S89" i="31"/>
  <c r="T89" i="31"/>
  <c r="H88" i="31"/>
  <c r="I88" i="31"/>
  <c r="J88" i="31"/>
  <c r="K88" i="31"/>
  <c r="L88" i="31"/>
  <c r="M88" i="31"/>
  <c r="N88" i="31"/>
  <c r="Q88" i="31"/>
  <c r="R88" i="31"/>
  <c r="S88" i="31"/>
  <c r="T88" i="31"/>
  <c r="G88" i="31"/>
  <c r="D89" i="31"/>
  <c r="E89" i="31"/>
  <c r="F89" i="31"/>
  <c r="E88" i="31"/>
  <c r="F88" i="31"/>
  <c r="D88" i="31"/>
  <c r="C88" i="31"/>
  <c r="C89" i="31" s="1"/>
  <c r="W87" i="31"/>
  <c r="W86" i="31"/>
  <c r="G87" i="31"/>
  <c r="H87" i="31"/>
  <c r="I87" i="31"/>
  <c r="J87" i="31"/>
  <c r="K87" i="31"/>
  <c r="L87" i="31"/>
  <c r="M87" i="31"/>
  <c r="N87" i="31"/>
  <c r="Q87" i="31"/>
  <c r="R87" i="31"/>
  <c r="S87" i="31"/>
  <c r="T87" i="31"/>
  <c r="H86" i="31"/>
  <c r="I86" i="31"/>
  <c r="J86" i="31"/>
  <c r="K86" i="31"/>
  <c r="L86" i="31"/>
  <c r="M86" i="31"/>
  <c r="N86" i="31"/>
  <c r="Q86" i="31"/>
  <c r="R86" i="31"/>
  <c r="S86" i="31"/>
  <c r="T86" i="31"/>
  <c r="G86" i="31"/>
  <c r="D87" i="31"/>
  <c r="E87" i="31"/>
  <c r="F87" i="31"/>
  <c r="E86" i="31"/>
  <c r="F86" i="31"/>
  <c r="D86" i="31"/>
  <c r="C86" i="31"/>
  <c r="C87" i="31" s="1"/>
  <c r="W85" i="31"/>
  <c r="W84" i="31"/>
  <c r="G85" i="31"/>
  <c r="H85" i="31"/>
  <c r="I85" i="31"/>
  <c r="J85" i="31"/>
  <c r="K85" i="31"/>
  <c r="L85" i="31"/>
  <c r="M85" i="31"/>
  <c r="N85" i="31"/>
  <c r="Q85" i="31"/>
  <c r="R85" i="31"/>
  <c r="S85" i="31"/>
  <c r="T85" i="31"/>
  <c r="H84" i="31"/>
  <c r="I84" i="31"/>
  <c r="J84" i="31"/>
  <c r="K84" i="31"/>
  <c r="L84" i="31"/>
  <c r="M84" i="31"/>
  <c r="N84" i="31"/>
  <c r="Q84" i="31"/>
  <c r="R84" i="31"/>
  <c r="S84" i="31"/>
  <c r="T84" i="31"/>
  <c r="G84" i="31"/>
  <c r="D85" i="31"/>
  <c r="E85" i="31"/>
  <c r="F85" i="31"/>
  <c r="E84" i="31"/>
  <c r="F84" i="31"/>
  <c r="D84" i="31"/>
  <c r="C84" i="31"/>
  <c r="C85" i="31" s="1"/>
  <c r="W83" i="31"/>
  <c r="W82" i="31"/>
  <c r="G83" i="31"/>
  <c r="H83" i="31"/>
  <c r="I83" i="31"/>
  <c r="J83" i="31"/>
  <c r="K83" i="31"/>
  <c r="L83" i="31"/>
  <c r="M83" i="31"/>
  <c r="N83" i="31"/>
  <c r="Q83" i="31"/>
  <c r="R83" i="31"/>
  <c r="S83" i="31"/>
  <c r="T83" i="31"/>
  <c r="H82" i="31"/>
  <c r="I82" i="31"/>
  <c r="J82" i="31"/>
  <c r="K82" i="31"/>
  <c r="L82" i="31"/>
  <c r="M82" i="31"/>
  <c r="N82" i="31"/>
  <c r="Q82" i="31"/>
  <c r="R82" i="31"/>
  <c r="S82" i="31"/>
  <c r="T82" i="31"/>
  <c r="G82" i="31"/>
  <c r="D83" i="31"/>
  <c r="E83" i="31"/>
  <c r="F83" i="31"/>
  <c r="E82" i="31"/>
  <c r="F82" i="31"/>
  <c r="D82" i="31"/>
  <c r="C82" i="31"/>
  <c r="C83" i="31" s="1"/>
  <c r="W81" i="31"/>
  <c r="W80" i="31"/>
  <c r="G81" i="31"/>
  <c r="H81" i="31"/>
  <c r="I81" i="31"/>
  <c r="J81" i="31"/>
  <c r="K81" i="31"/>
  <c r="L81" i="31"/>
  <c r="M81" i="31"/>
  <c r="N81" i="31"/>
  <c r="Q81" i="31"/>
  <c r="R81" i="31"/>
  <c r="S81" i="31"/>
  <c r="T81" i="31"/>
  <c r="H80" i="31"/>
  <c r="I80" i="31"/>
  <c r="J80" i="31"/>
  <c r="K80" i="31"/>
  <c r="L80" i="31"/>
  <c r="M80" i="31"/>
  <c r="N80" i="31"/>
  <c r="Q80" i="31"/>
  <c r="R80" i="31"/>
  <c r="S80" i="31"/>
  <c r="T80" i="31"/>
  <c r="G80" i="31"/>
  <c r="D81" i="31"/>
  <c r="E81" i="31"/>
  <c r="F81" i="31"/>
  <c r="E80" i="31"/>
  <c r="F80" i="31"/>
  <c r="D80" i="31"/>
  <c r="C80" i="31"/>
  <c r="C81" i="31" s="1"/>
  <c r="W79" i="31"/>
  <c r="W78" i="31"/>
  <c r="G79" i="31"/>
  <c r="H79" i="31"/>
  <c r="I79" i="31"/>
  <c r="J79" i="31"/>
  <c r="K79" i="31"/>
  <c r="L79" i="31"/>
  <c r="M79" i="31"/>
  <c r="N79" i="31"/>
  <c r="Q79" i="31"/>
  <c r="R79" i="31"/>
  <c r="S79" i="31"/>
  <c r="T79" i="31"/>
  <c r="H78" i="31"/>
  <c r="I78" i="31"/>
  <c r="J78" i="31"/>
  <c r="K78" i="31"/>
  <c r="L78" i="31"/>
  <c r="M78" i="31"/>
  <c r="N78" i="31"/>
  <c r="Q78" i="31"/>
  <c r="R78" i="31"/>
  <c r="S78" i="31"/>
  <c r="T78" i="31"/>
  <c r="G78" i="31"/>
  <c r="D79" i="31"/>
  <c r="E79" i="31"/>
  <c r="F79" i="31"/>
  <c r="E78" i="31"/>
  <c r="F78" i="31"/>
  <c r="D78" i="31"/>
  <c r="C78" i="31"/>
  <c r="C79" i="31" s="1"/>
  <c r="W77" i="31"/>
  <c r="W76" i="31"/>
  <c r="G77" i="31"/>
  <c r="H77" i="31"/>
  <c r="I77" i="31"/>
  <c r="J77" i="31"/>
  <c r="K77" i="31"/>
  <c r="L77" i="31"/>
  <c r="M77" i="31"/>
  <c r="N77" i="31"/>
  <c r="Q77" i="31"/>
  <c r="R77" i="31"/>
  <c r="S77" i="31"/>
  <c r="T77" i="31"/>
  <c r="H76" i="31"/>
  <c r="I76" i="31"/>
  <c r="J76" i="31"/>
  <c r="K76" i="31"/>
  <c r="L76" i="31"/>
  <c r="M76" i="31"/>
  <c r="N76" i="31"/>
  <c r="Q76" i="31"/>
  <c r="R76" i="31"/>
  <c r="S76" i="31"/>
  <c r="T76" i="31"/>
  <c r="G76" i="31"/>
  <c r="D77" i="31"/>
  <c r="E77" i="31"/>
  <c r="F77" i="31"/>
  <c r="E76" i="31"/>
  <c r="F76" i="31"/>
  <c r="D76" i="31"/>
  <c r="C76" i="31"/>
  <c r="C77" i="31" s="1"/>
  <c r="W75" i="31"/>
  <c r="W74" i="31"/>
  <c r="G75" i="31"/>
  <c r="H75" i="31"/>
  <c r="I75" i="31"/>
  <c r="J75" i="31"/>
  <c r="K75" i="31"/>
  <c r="L75" i="31"/>
  <c r="M75" i="31"/>
  <c r="N75" i="31"/>
  <c r="Q75" i="31"/>
  <c r="R75" i="31"/>
  <c r="S75" i="31"/>
  <c r="T75" i="31"/>
  <c r="H74" i="31"/>
  <c r="I74" i="31"/>
  <c r="J74" i="31"/>
  <c r="K74" i="31"/>
  <c r="L74" i="31"/>
  <c r="M74" i="31"/>
  <c r="N74" i="31"/>
  <c r="Q74" i="31"/>
  <c r="R74" i="31"/>
  <c r="S74" i="31"/>
  <c r="T74" i="31"/>
  <c r="G74" i="31"/>
  <c r="D75" i="31"/>
  <c r="E75" i="31"/>
  <c r="F75" i="31"/>
  <c r="E74" i="31"/>
  <c r="F74" i="31"/>
  <c r="D74" i="31"/>
  <c r="C74" i="31"/>
  <c r="C75" i="31" s="1"/>
  <c r="G5" i="31"/>
  <c r="H5" i="31"/>
  <c r="I5" i="31"/>
  <c r="J5" i="31"/>
  <c r="K5" i="31"/>
  <c r="L5" i="31"/>
  <c r="M5" i="31"/>
  <c r="N5" i="31"/>
  <c r="Q5" i="31"/>
  <c r="R5" i="31"/>
  <c r="S5" i="31"/>
  <c r="T5" i="31"/>
  <c r="G6" i="31"/>
  <c r="H6" i="31"/>
  <c r="I6" i="31"/>
  <c r="J6" i="31"/>
  <c r="K6" i="31"/>
  <c r="L6" i="31"/>
  <c r="M6" i="31"/>
  <c r="N6" i="31"/>
  <c r="Q6" i="31"/>
  <c r="R6" i="31"/>
  <c r="S6" i="31"/>
  <c r="T6" i="31"/>
  <c r="G7" i="31"/>
  <c r="H7" i="31"/>
  <c r="I7" i="31"/>
  <c r="J7" i="31"/>
  <c r="K7" i="31"/>
  <c r="L7" i="31"/>
  <c r="M7" i="31"/>
  <c r="N7" i="31"/>
  <c r="Q7" i="31"/>
  <c r="R7" i="31"/>
  <c r="S7" i="31"/>
  <c r="T7" i="31"/>
  <c r="G8" i="31"/>
  <c r="H8" i="31"/>
  <c r="I8" i="31"/>
  <c r="J8" i="31"/>
  <c r="K8" i="31"/>
  <c r="L8" i="31"/>
  <c r="M8" i="31"/>
  <c r="N8" i="31"/>
  <c r="Q8" i="31"/>
  <c r="R8" i="31"/>
  <c r="S8" i="31"/>
  <c r="T8" i="31"/>
  <c r="G9" i="31"/>
  <c r="H9" i="31"/>
  <c r="I9" i="31"/>
  <c r="J9" i="31"/>
  <c r="K9" i="31"/>
  <c r="L9" i="31"/>
  <c r="M9" i="31"/>
  <c r="N9" i="31"/>
  <c r="Q9" i="31"/>
  <c r="R9" i="31"/>
  <c r="S9" i="31"/>
  <c r="T9" i="31"/>
  <c r="G10" i="31"/>
  <c r="H10" i="31"/>
  <c r="I10" i="31"/>
  <c r="J10" i="31"/>
  <c r="K10" i="31"/>
  <c r="L10" i="31"/>
  <c r="M10" i="31"/>
  <c r="N10" i="31"/>
  <c r="Q10" i="31"/>
  <c r="R10" i="31"/>
  <c r="S10" i="31"/>
  <c r="T10" i="31"/>
  <c r="G11" i="31"/>
  <c r="H11" i="31"/>
  <c r="I11" i="31"/>
  <c r="J11" i="31"/>
  <c r="K11" i="31"/>
  <c r="L11" i="31"/>
  <c r="M11" i="31"/>
  <c r="N11" i="31"/>
  <c r="Q11" i="31"/>
  <c r="R11" i="31"/>
  <c r="S11" i="31"/>
  <c r="T11" i="31"/>
  <c r="G12" i="31"/>
  <c r="H12" i="31"/>
  <c r="I12" i="31"/>
  <c r="J12" i="31"/>
  <c r="K12" i="31"/>
  <c r="L12" i="31"/>
  <c r="M12" i="31"/>
  <c r="N12" i="31"/>
  <c r="Q12" i="31"/>
  <c r="R12" i="31"/>
  <c r="S12" i="31"/>
  <c r="T12" i="31"/>
  <c r="G13" i="31"/>
  <c r="H13" i="31"/>
  <c r="I13" i="31"/>
  <c r="J13" i="31"/>
  <c r="K13" i="31"/>
  <c r="L13" i="31"/>
  <c r="M13" i="31"/>
  <c r="N13" i="31"/>
  <c r="Q13" i="31"/>
  <c r="R13" i="31"/>
  <c r="S13" i="31"/>
  <c r="T13" i="31"/>
  <c r="G14" i="31"/>
  <c r="H14" i="31"/>
  <c r="I14" i="31"/>
  <c r="J14" i="31"/>
  <c r="K14" i="31"/>
  <c r="L14" i="31"/>
  <c r="M14" i="31"/>
  <c r="N14" i="31"/>
  <c r="Q14" i="31"/>
  <c r="R14" i="31"/>
  <c r="S14" i="31"/>
  <c r="T14" i="31"/>
  <c r="G15" i="31"/>
  <c r="H15" i="31"/>
  <c r="I15" i="31"/>
  <c r="J15" i="31"/>
  <c r="K15" i="31"/>
  <c r="L15" i="31"/>
  <c r="M15" i="31"/>
  <c r="N15" i="31"/>
  <c r="Q15" i="31"/>
  <c r="R15" i="31"/>
  <c r="S15" i="31"/>
  <c r="T15" i="31"/>
  <c r="G16" i="31"/>
  <c r="H16" i="31"/>
  <c r="I16" i="31"/>
  <c r="J16" i="31"/>
  <c r="K16" i="31"/>
  <c r="L16" i="31"/>
  <c r="M16" i="31"/>
  <c r="N16" i="31"/>
  <c r="Q16" i="31"/>
  <c r="R16" i="31"/>
  <c r="S16" i="31"/>
  <c r="T16" i="31"/>
  <c r="G17" i="31"/>
  <c r="H17" i="31"/>
  <c r="I17" i="31"/>
  <c r="J17" i="31"/>
  <c r="K17" i="31"/>
  <c r="L17" i="31"/>
  <c r="M17" i="31"/>
  <c r="N17" i="31"/>
  <c r="Q17" i="31"/>
  <c r="R17" i="31"/>
  <c r="S17" i="31"/>
  <c r="T17" i="31"/>
  <c r="G18" i="31"/>
  <c r="H18" i="31"/>
  <c r="I18" i="31"/>
  <c r="J18" i="31"/>
  <c r="K18" i="31"/>
  <c r="L18" i="31"/>
  <c r="M18" i="31"/>
  <c r="N18" i="31"/>
  <c r="Q18" i="31"/>
  <c r="R18" i="31"/>
  <c r="S18" i="31"/>
  <c r="T18" i="31"/>
  <c r="G19" i="31"/>
  <c r="H19" i="31"/>
  <c r="I19" i="31"/>
  <c r="J19" i="31"/>
  <c r="K19" i="31"/>
  <c r="L19" i="31"/>
  <c r="M19" i="31"/>
  <c r="N19" i="31"/>
  <c r="Q19" i="31"/>
  <c r="R19" i="31"/>
  <c r="S19" i="31"/>
  <c r="T19" i="31"/>
  <c r="G20" i="31"/>
  <c r="H20" i="31"/>
  <c r="I20" i="31"/>
  <c r="J20" i="31"/>
  <c r="K20" i="31"/>
  <c r="L20" i="31"/>
  <c r="M20" i="31"/>
  <c r="N20" i="31"/>
  <c r="Q20" i="31"/>
  <c r="R20" i="31"/>
  <c r="S20" i="31"/>
  <c r="T20" i="31"/>
  <c r="G21" i="31"/>
  <c r="H21" i="31"/>
  <c r="I21" i="31"/>
  <c r="J21" i="31"/>
  <c r="K21" i="31"/>
  <c r="L21" i="31"/>
  <c r="M21" i="31"/>
  <c r="N21" i="31"/>
  <c r="Q21" i="31"/>
  <c r="R21" i="31"/>
  <c r="S21" i="31"/>
  <c r="T21" i="31"/>
  <c r="G22" i="31"/>
  <c r="H22" i="31"/>
  <c r="I22" i="31"/>
  <c r="J22" i="31"/>
  <c r="K22" i="31"/>
  <c r="L22" i="31"/>
  <c r="M22" i="31"/>
  <c r="N22" i="31"/>
  <c r="Q22" i="31"/>
  <c r="R22" i="31"/>
  <c r="S22" i="31"/>
  <c r="T22" i="31"/>
  <c r="G23" i="31"/>
  <c r="H23" i="31"/>
  <c r="I23" i="31"/>
  <c r="J23" i="31"/>
  <c r="K23" i="31"/>
  <c r="L23" i="31"/>
  <c r="M23" i="31"/>
  <c r="N23" i="31"/>
  <c r="Q23" i="31"/>
  <c r="R23" i="31"/>
  <c r="S23" i="31"/>
  <c r="T23" i="31"/>
  <c r="G24" i="31"/>
  <c r="H24" i="31"/>
  <c r="I24" i="31"/>
  <c r="J24" i="31"/>
  <c r="K24" i="31"/>
  <c r="L24" i="31"/>
  <c r="M24" i="31"/>
  <c r="N24" i="31"/>
  <c r="Q24" i="31"/>
  <c r="R24" i="31"/>
  <c r="S24" i="31"/>
  <c r="T24" i="31"/>
  <c r="G25" i="31"/>
  <c r="H25" i="31"/>
  <c r="I25" i="31"/>
  <c r="J25" i="31"/>
  <c r="K25" i="31"/>
  <c r="L25" i="31"/>
  <c r="M25" i="31"/>
  <c r="N25" i="31"/>
  <c r="Q25" i="31"/>
  <c r="R25" i="31"/>
  <c r="S25" i="31"/>
  <c r="T25" i="31"/>
  <c r="G26" i="31"/>
  <c r="H26" i="31"/>
  <c r="I26" i="31"/>
  <c r="J26" i="31"/>
  <c r="K26" i="31"/>
  <c r="L26" i="31"/>
  <c r="M26" i="31"/>
  <c r="N26" i="31"/>
  <c r="Q26" i="31"/>
  <c r="R26" i="31"/>
  <c r="S26" i="31"/>
  <c r="T26" i="31"/>
  <c r="G27" i="31"/>
  <c r="H27" i="31"/>
  <c r="I27" i="31"/>
  <c r="J27" i="31"/>
  <c r="K27" i="31"/>
  <c r="L27" i="31"/>
  <c r="M27" i="31"/>
  <c r="N27" i="31"/>
  <c r="Q27" i="31"/>
  <c r="R27" i="31"/>
  <c r="S27" i="31"/>
  <c r="T27" i="31"/>
  <c r="G28" i="31"/>
  <c r="H28" i="31"/>
  <c r="I28" i="31"/>
  <c r="J28" i="31"/>
  <c r="K28" i="31"/>
  <c r="L28" i="31"/>
  <c r="M28" i="31"/>
  <c r="N28" i="31"/>
  <c r="Q28" i="31"/>
  <c r="R28" i="31"/>
  <c r="S28" i="31"/>
  <c r="T28" i="31"/>
  <c r="G29" i="31"/>
  <c r="H29" i="31"/>
  <c r="I29" i="31"/>
  <c r="J29" i="31"/>
  <c r="K29" i="31"/>
  <c r="L29" i="31"/>
  <c r="M29" i="31"/>
  <c r="N29" i="31"/>
  <c r="Q29" i="31"/>
  <c r="R29" i="31"/>
  <c r="S29" i="31"/>
  <c r="T29" i="31"/>
  <c r="G30" i="31"/>
  <c r="H30" i="31"/>
  <c r="I30" i="31"/>
  <c r="J30" i="31"/>
  <c r="K30" i="31"/>
  <c r="L30" i="31"/>
  <c r="M30" i="31"/>
  <c r="N30" i="31"/>
  <c r="Q30" i="31"/>
  <c r="R30" i="31"/>
  <c r="S30" i="31"/>
  <c r="T30" i="31"/>
  <c r="G31" i="31"/>
  <c r="H31" i="31"/>
  <c r="I31" i="31"/>
  <c r="J31" i="31"/>
  <c r="K31" i="31"/>
  <c r="L31" i="31"/>
  <c r="M31" i="31"/>
  <c r="N31" i="31"/>
  <c r="Q31" i="31"/>
  <c r="R31" i="31"/>
  <c r="S31" i="31"/>
  <c r="T31" i="31"/>
  <c r="G32" i="31"/>
  <c r="H32" i="31"/>
  <c r="I32" i="31"/>
  <c r="J32" i="31"/>
  <c r="K32" i="31"/>
  <c r="L32" i="31"/>
  <c r="M32" i="31"/>
  <c r="N32" i="31"/>
  <c r="Q32" i="31"/>
  <c r="R32" i="31"/>
  <c r="S32" i="31"/>
  <c r="T32" i="31"/>
  <c r="G33" i="31"/>
  <c r="H33" i="31"/>
  <c r="I33" i="31"/>
  <c r="J33" i="31"/>
  <c r="K33" i="31"/>
  <c r="L33" i="31"/>
  <c r="M33" i="31"/>
  <c r="N33" i="31"/>
  <c r="Q33" i="31"/>
  <c r="R33" i="31"/>
  <c r="S33" i="31"/>
  <c r="T33" i="31"/>
  <c r="G34" i="31"/>
  <c r="H34" i="31"/>
  <c r="I34" i="31"/>
  <c r="J34" i="31"/>
  <c r="K34" i="31"/>
  <c r="L34" i="31"/>
  <c r="M34" i="31"/>
  <c r="N34" i="31"/>
  <c r="Q34" i="31"/>
  <c r="R34" i="31"/>
  <c r="S34" i="31"/>
  <c r="T34" i="31"/>
  <c r="G35" i="31"/>
  <c r="H35" i="31"/>
  <c r="I35" i="31"/>
  <c r="J35" i="31"/>
  <c r="K35" i="31"/>
  <c r="L35" i="31"/>
  <c r="M35" i="31"/>
  <c r="N35" i="31"/>
  <c r="Q35" i="31"/>
  <c r="R35" i="31"/>
  <c r="S35" i="31"/>
  <c r="T35" i="31"/>
  <c r="G36" i="31"/>
  <c r="H36" i="31"/>
  <c r="I36" i="31"/>
  <c r="J36" i="31"/>
  <c r="K36" i="31"/>
  <c r="L36" i="31"/>
  <c r="M36" i="31"/>
  <c r="N36" i="31"/>
  <c r="Q36" i="31"/>
  <c r="R36" i="31"/>
  <c r="S36" i="31"/>
  <c r="T36" i="31"/>
  <c r="G37" i="31"/>
  <c r="H37" i="31"/>
  <c r="I37" i="31"/>
  <c r="J37" i="31"/>
  <c r="K37" i="31"/>
  <c r="L37" i="31"/>
  <c r="M37" i="31"/>
  <c r="N37" i="31"/>
  <c r="Q37" i="31"/>
  <c r="R37" i="31"/>
  <c r="S37" i="31"/>
  <c r="T37" i="31"/>
  <c r="G38" i="31"/>
  <c r="H38" i="31"/>
  <c r="I38" i="31"/>
  <c r="J38" i="31"/>
  <c r="K38" i="31"/>
  <c r="L38" i="31"/>
  <c r="M38" i="31"/>
  <c r="N38" i="31"/>
  <c r="Q38" i="31"/>
  <c r="R38" i="31"/>
  <c r="S38" i="31"/>
  <c r="T38" i="31"/>
  <c r="G39" i="31"/>
  <c r="H39" i="31"/>
  <c r="I39" i="31"/>
  <c r="J39" i="31"/>
  <c r="K39" i="31"/>
  <c r="L39" i="31"/>
  <c r="M39" i="31"/>
  <c r="N39" i="31"/>
  <c r="Q39" i="31"/>
  <c r="R39" i="31"/>
  <c r="S39" i="31"/>
  <c r="T39" i="31"/>
  <c r="G40" i="31"/>
  <c r="H40" i="31"/>
  <c r="I40" i="31"/>
  <c r="J40" i="31"/>
  <c r="K40" i="31"/>
  <c r="L40" i="31"/>
  <c r="M40" i="31"/>
  <c r="N40" i="31"/>
  <c r="Q40" i="31"/>
  <c r="R40" i="31"/>
  <c r="S40" i="31"/>
  <c r="T40" i="31"/>
  <c r="G41" i="31"/>
  <c r="H41" i="31"/>
  <c r="I41" i="31"/>
  <c r="J41" i="31"/>
  <c r="K41" i="31"/>
  <c r="L41" i="31"/>
  <c r="M41" i="31"/>
  <c r="N41" i="31"/>
  <c r="Q41" i="31"/>
  <c r="R41" i="31"/>
  <c r="S41" i="31"/>
  <c r="T41" i="31"/>
  <c r="G42" i="31"/>
  <c r="H42" i="31"/>
  <c r="I42" i="31"/>
  <c r="J42" i="31"/>
  <c r="K42" i="31"/>
  <c r="L42" i="31"/>
  <c r="M42" i="31"/>
  <c r="N42" i="31"/>
  <c r="Q42" i="31"/>
  <c r="R42" i="31"/>
  <c r="S42" i="31"/>
  <c r="T42" i="31"/>
  <c r="G43" i="31"/>
  <c r="H43" i="31"/>
  <c r="I43" i="31"/>
  <c r="J43" i="31"/>
  <c r="K43" i="31"/>
  <c r="L43" i="31"/>
  <c r="M43" i="31"/>
  <c r="N43" i="31"/>
  <c r="Q43" i="31"/>
  <c r="R43" i="31"/>
  <c r="S43" i="31"/>
  <c r="T43" i="31"/>
  <c r="G44" i="31"/>
  <c r="H44" i="31"/>
  <c r="I44" i="31"/>
  <c r="J44" i="31"/>
  <c r="K44" i="31"/>
  <c r="L44" i="31"/>
  <c r="M44" i="31"/>
  <c r="N44" i="31"/>
  <c r="Q44" i="31"/>
  <c r="R44" i="31"/>
  <c r="S44" i="31"/>
  <c r="T44" i="31"/>
  <c r="G45" i="31"/>
  <c r="H45" i="31"/>
  <c r="I45" i="31"/>
  <c r="J45" i="31"/>
  <c r="K45" i="31"/>
  <c r="L45" i="31"/>
  <c r="M45" i="31"/>
  <c r="N45" i="31"/>
  <c r="Q45" i="31"/>
  <c r="R45" i="31"/>
  <c r="S45" i="31"/>
  <c r="T45" i="31"/>
  <c r="G46" i="31"/>
  <c r="H46" i="31"/>
  <c r="I46" i="31"/>
  <c r="J46" i="31"/>
  <c r="K46" i="31"/>
  <c r="L46" i="31"/>
  <c r="M46" i="31"/>
  <c r="N46" i="31"/>
  <c r="Q46" i="31"/>
  <c r="R46" i="31"/>
  <c r="S46" i="31"/>
  <c r="T46" i="31"/>
  <c r="G47" i="31"/>
  <c r="H47" i="31"/>
  <c r="I47" i="31"/>
  <c r="J47" i="31"/>
  <c r="K47" i="31"/>
  <c r="L47" i="31"/>
  <c r="M47" i="31"/>
  <c r="N47" i="31"/>
  <c r="Q47" i="31"/>
  <c r="R47" i="31"/>
  <c r="S47" i="31"/>
  <c r="T47" i="31"/>
  <c r="G48" i="31"/>
  <c r="H48" i="31"/>
  <c r="I48" i="31"/>
  <c r="J48" i="31"/>
  <c r="K48" i="31"/>
  <c r="L48" i="31"/>
  <c r="M48" i="31"/>
  <c r="N48" i="31"/>
  <c r="Q48" i="31"/>
  <c r="R48" i="31"/>
  <c r="S48" i="31"/>
  <c r="T48" i="31"/>
  <c r="G49" i="31"/>
  <c r="H49" i="31"/>
  <c r="I49" i="31"/>
  <c r="J49" i="31"/>
  <c r="K49" i="31"/>
  <c r="L49" i="31"/>
  <c r="M49" i="31"/>
  <c r="N49" i="31"/>
  <c r="Q49" i="31"/>
  <c r="R49" i="31"/>
  <c r="S49" i="31"/>
  <c r="T49" i="31"/>
  <c r="G50" i="31"/>
  <c r="H50" i="31"/>
  <c r="I50" i="31"/>
  <c r="J50" i="31"/>
  <c r="K50" i="31"/>
  <c r="L50" i="31"/>
  <c r="M50" i="31"/>
  <c r="N50" i="31"/>
  <c r="Q50" i="31"/>
  <c r="R50" i="31"/>
  <c r="S50" i="31"/>
  <c r="T50" i="31"/>
  <c r="G51" i="31"/>
  <c r="H51" i="31"/>
  <c r="I51" i="31"/>
  <c r="J51" i="31"/>
  <c r="K51" i="31"/>
  <c r="L51" i="31"/>
  <c r="M51" i="31"/>
  <c r="N51" i="31"/>
  <c r="Q51" i="31"/>
  <c r="R51" i="31"/>
  <c r="S51" i="31"/>
  <c r="T51" i="31"/>
  <c r="G52" i="31"/>
  <c r="H52" i="31"/>
  <c r="I52" i="31"/>
  <c r="J52" i="31"/>
  <c r="K52" i="31"/>
  <c r="L52" i="31"/>
  <c r="M52" i="31"/>
  <c r="N52" i="31"/>
  <c r="Q52" i="31"/>
  <c r="R52" i="31"/>
  <c r="S52" i="31"/>
  <c r="T52" i="31"/>
  <c r="G53" i="31"/>
  <c r="H53" i="31"/>
  <c r="I53" i="31"/>
  <c r="J53" i="31"/>
  <c r="K53" i="31"/>
  <c r="L53" i="31"/>
  <c r="M53" i="31"/>
  <c r="N53" i="31"/>
  <c r="Q53" i="31"/>
  <c r="R53" i="31"/>
  <c r="S53" i="31"/>
  <c r="T53" i="31"/>
  <c r="G54" i="31"/>
  <c r="H54" i="31"/>
  <c r="I54" i="31"/>
  <c r="J54" i="31"/>
  <c r="K54" i="31"/>
  <c r="L54" i="31"/>
  <c r="M54" i="31"/>
  <c r="N54" i="31"/>
  <c r="Q54" i="31"/>
  <c r="R54" i="31"/>
  <c r="S54" i="31"/>
  <c r="T54" i="31"/>
  <c r="G55" i="31"/>
  <c r="H55" i="31"/>
  <c r="I55" i="31"/>
  <c r="J55" i="31"/>
  <c r="K55" i="31"/>
  <c r="L55" i="31"/>
  <c r="M55" i="31"/>
  <c r="N55" i="31"/>
  <c r="Q55" i="31"/>
  <c r="R55" i="31"/>
  <c r="S55" i="31"/>
  <c r="T55" i="31"/>
  <c r="G56" i="31"/>
  <c r="H56" i="31"/>
  <c r="I56" i="31"/>
  <c r="J56" i="31"/>
  <c r="K56" i="31"/>
  <c r="L56" i="31"/>
  <c r="M56" i="31"/>
  <c r="N56" i="31"/>
  <c r="Q56" i="31"/>
  <c r="R56" i="31"/>
  <c r="S56" i="31"/>
  <c r="T56" i="31"/>
  <c r="G57" i="31"/>
  <c r="H57" i="31"/>
  <c r="I57" i="31"/>
  <c r="J57" i="31"/>
  <c r="K57" i="31"/>
  <c r="L57" i="31"/>
  <c r="M57" i="31"/>
  <c r="N57" i="31"/>
  <c r="Q57" i="31"/>
  <c r="R57" i="31"/>
  <c r="S57" i="31"/>
  <c r="T57" i="31"/>
  <c r="G58" i="31"/>
  <c r="H58" i="31"/>
  <c r="I58" i="31"/>
  <c r="J58" i="31"/>
  <c r="K58" i="31"/>
  <c r="L58" i="31"/>
  <c r="M58" i="31"/>
  <c r="N58" i="31"/>
  <c r="Q58" i="31"/>
  <c r="R58" i="31"/>
  <c r="S58" i="31"/>
  <c r="T58" i="31"/>
  <c r="G59" i="31"/>
  <c r="H59" i="31"/>
  <c r="I59" i="31"/>
  <c r="J59" i="31"/>
  <c r="K59" i="31"/>
  <c r="L59" i="31"/>
  <c r="M59" i="31"/>
  <c r="N59" i="31"/>
  <c r="Q59" i="31"/>
  <c r="R59" i="31"/>
  <c r="S59" i="31"/>
  <c r="T59" i="31"/>
  <c r="G60" i="31"/>
  <c r="H60" i="31"/>
  <c r="I60" i="31"/>
  <c r="J60" i="31"/>
  <c r="K60" i="31"/>
  <c r="L60" i="31"/>
  <c r="M60" i="31"/>
  <c r="N60" i="31"/>
  <c r="Q60" i="31"/>
  <c r="R60" i="31"/>
  <c r="S60" i="31"/>
  <c r="T60" i="31"/>
  <c r="G61" i="31"/>
  <c r="H61" i="31"/>
  <c r="I61" i="31"/>
  <c r="J61" i="31"/>
  <c r="K61" i="31"/>
  <c r="L61" i="31"/>
  <c r="M61" i="31"/>
  <c r="N61" i="31"/>
  <c r="Q61" i="31"/>
  <c r="R61" i="31"/>
  <c r="S61" i="31"/>
  <c r="T61" i="31"/>
  <c r="G62" i="31"/>
  <c r="H62" i="31"/>
  <c r="I62" i="31"/>
  <c r="J62" i="31"/>
  <c r="K62" i="31"/>
  <c r="L62" i="31"/>
  <c r="M62" i="31"/>
  <c r="N62" i="31"/>
  <c r="Q62" i="31"/>
  <c r="R62" i="31"/>
  <c r="S62" i="31"/>
  <c r="T62" i="31"/>
  <c r="G63" i="31"/>
  <c r="H63" i="31"/>
  <c r="I63" i="31"/>
  <c r="J63" i="31"/>
  <c r="K63" i="31"/>
  <c r="L63" i="31"/>
  <c r="M63" i="31"/>
  <c r="N63" i="31"/>
  <c r="Q63" i="31"/>
  <c r="R63" i="31"/>
  <c r="S63" i="31"/>
  <c r="T63" i="31"/>
  <c r="G64" i="31"/>
  <c r="H64" i="31"/>
  <c r="I64" i="31"/>
  <c r="J64" i="31"/>
  <c r="K64" i="31"/>
  <c r="L64" i="31"/>
  <c r="M64" i="31"/>
  <c r="N64" i="31"/>
  <c r="Q64" i="31"/>
  <c r="R64" i="31"/>
  <c r="S64" i="31"/>
  <c r="T64" i="31"/>
  <c r="G65" i="31"/>
  <c r="H65" i="31"/>
  <c r="I65" i="31"/>
  <c r="J65" i="31"/>
  <c r="K65" i="31"/>
  <c r="L65" i="31"/>
  <c r="M65" i="31"/>
  <c r="N65" i="31"/>
  <c r="Q65" i="31"/>
  <c r="R65" i="31"/>
  <c r="S65" i="31"/>
  <c r="T65" i="31"/>
  <c r="G66" i="31"/>
  <c r="H66" i="31"/>
  <c r="I66" i="31"/>
  <c r="J66" i="31"/>
  <c r="K66" i="31"/>
  <c r="L66" i="31"/>
  <c r="M66" i="31"/>
  <c r="N66" i="31"/>
  <c r="Q66" i="31"/>
  <c r="R66" i="31"/>
  <c r="S66" i="31"/>
  <c r="T66" i="31"/>
  <c r="G67" i="31"/>
  <c r="H67" i="31"/>
  <c r="I67" i="31"/>
  <c r="J67" i="31"/>
  <c r="K67" i="31"/>
  <c r="L67" i="31"/>
  <c r="M67" i="31"/>
  <c r="N67" i="31"/>
  <c r="Q67" i="31"/>
  <c r="R67" i="31"/>
  <c r="S67" i="31"/>
  <c r="T67" i="31"/>
  <c r="G68" i="31"/>
  <c r="H68" i="31"/>
  <c r="I68" i="31"/>
  <c r="J68" i="31"/>
  <c r="K68" i="31"/>
  <c r="L68" i="31"/>
  <c r="M68" i="31"/>
  <c r="N68" i="31"/>
  <c r="Q68" i="31"/>
  <c r="R68" i="31"/>
  <c r="S68" i="31"/>
  <c r="T68" i="31"/>
  <c r="G69" i="31"/>
  <c r="H69" i="31"/>
  <c r="I69" i="31"/>
  <c r="J69" i="31"/>
  <c r="K69" i="31"/>
  <c r="L69" i="31"/>
  <c r="M69" i="31"/>
  <c r="N69" i="31"/>
  <c r="Q69" i="31"/>
  <c r="R69" i="31"/>
  <c r="S69" i="31"/>
  <c r="T69" i="31"/>
  <c r="G70" i="31"/>
  <c r="H70" i="31"/>
  <c r="I70" i="31"/>
  <c r="J70" i="31"/>
  <c r="K70" i="31"/>
  <c r="L70" i="31"/>
  <c r="M70" i="31"/>
  <c r="N70" i="31"/>
  <c r="Q70" i="31"/>
  <c r="R70" i="31"/>
  <c r="S70" i="31"/>
  <c r="T70" i="31"/>
  <c r="G71" i="31"/>
  <c r="H71" i="31"/>
  <c r="I71" i="31"/>
  <c r="J71" i="31"/>
  <c r="K71" i="31"/>
  <c r="L71" i="31"/>
  <c r="M71" i="31"/>
  <c r="N71" i="31"/>
  <c r="Q71" i="31"/>
  <c r="R71" i="31"/>
  <c r="S71" i="31"/>
  <c r="T71" i="31"/>
  <c r="C5" i="31"/>
  <c r="D5" i="31"/>
  <c r="E5" i="31"/>
  <c r="F5" i="31"/>
  <c r="C6" i="31"/>
  <c r="D6" i="31"/>
  <c r="E6" i="31"/>
  <c r="F6" i="31"/>
  <c r="C7" i="31"/>
  <c r="D7" i="31"/>
  <c r="E7" i="31"/>
  <c r="F7" i="31"/>
  <c r="C8" i="31"/>
  <c r="D8" i="31"/>
  <c r="E8" i="31"/>
  <c r="F8" i="31"/>
  <c r="C9" i="31"/>
  <c r="D9" i="31"/>
  <c r="E9" i="31"/>
  <c r="F9" i="31"/>
  <c r="C10" i="31"/>
  <c r="D10" i="31"/>
  <c r="E10" i="31"/>
  <c r="F10" i="31"/>
  <c r="C11" i="31"/>
  <c r="D11" i="31"/>
  <c r="E11" i="31"/>
  <c r="F11" i="31"/>
  <c r="C12" i="31"/>
  <c r="D12" i="31"/>
  <c r="E12" i="31"/>
  <c r="F12" i="31"/>
  <c r="C13" i="31"/>
  <c r="D13" i="31"/>
  <c r="E13" i="31"/>
  <c r="F13" i="31"/>
  <c r="C14" i="31"/>
  <c r="D14" i="31"/>
  <c r="E14" i="31"/>
  <c r="F14" i="31"/>
  <c r="C15" i="31"/>
  <c r="D15" i="31"/>
  <c r="E15" i="31"/>
  <c r="F15" i="31"/>
  <c r="C16" i="31"/>
  <c r="D16" i="31"/>
  <c r="E16" i="31"/>
  <c r="F16" i="31"/>
  <c r="C17" i="31"/>
  <c r="D17" i="31"/>
  <c r="E17" i="31"/>
  <c r="F17" i="31"/>
  <c r="C18" i="31"/>
  <c r="D18" i="31"/>
  <c r="E18" i="31"/>
  <c r="F18" i="31"/>
  <c r="C19" i="31"/>
  <c r="D19" i="31"/>
  <c r="E19" i="31"/>
  <c r="F19" i="31"/>
  <c r="C20" i="31"/>
  <c r="D20" i="31"/>
  <c r="E20" i="31"/>
  <c r="F20" i="31"/>
  <c r="C21" i="31"/>
  <c r="D21" i="31"/>
  <c r="E21" i="31"/>
  <c r="F21" i="31"/>
  <c r="C22" i="31"/>
  <c r="D22" i="31"/>
  <c r="E22" i="31"/>
  <c r="F22" i="31"/>
  <c r="C23" i="31"/>
  <c r="D23" i="31"/>
  <c r="E23" i="31"/>
  <c r="F23" i="31"/>
  <c r="C24" i="31"/>
  <c r="D24" i="31"/>
  <c r="E24" i="31"/>
  <c r="F24" i="31"/>
  <c r="C25" i="31"/>
  <c r="D25" i="31"/>
  <c r="E25" i="31"/>
  <c r="F25" i="31"/>
  <c r="C26" i="31"/>
  <c r="D26" i="31"/>
  <c r="E26" i="31"/>
  <c r="F26" i="31"/>
  <c r="C27" i="31"/>
  <c r="D27" i="31"/>
  <c r="E27" i="31"/>
  <c r="F27" i="31"/>
  <c r="C28" i="31"/>
  <c r="D28" i="31"/>
  <c r="E28" i="31"/>
  <c r="F28" i="31"/>
  <c r="C29" i="31"/>
  <c r="D29" i="31"/>
  <c r="E29" i="31"/>
  <c r="F29" i="31"/>
  <c r="C30" i="31"/>
  <c r="D30" i="31"/>
  <c r="E30" i="31"/>
  <c r="F30" i="31"/>
  <c r="C31" i="31"/>
  <c r="D31" i="31"/>
  <c r="E31" i="31"/>
  <c r="F31" i="31"/>
  <c r="C32" i="31"/>
  <c r="D32" i="31"/>
  <c r="E32" i="31"/>
  <c r="F32" i="31"/>
  <c r="C33" i="31"/>
  <c r="D33" i="31"/>
  <c r="E33" i="31"/>
  <c r="F33" i="31"/>
  <c r="C34" i="31"/>
  <c r="D34" i="31"/>
  <c r="E34" i="31"/>
  <c r="F34" i="31"/>
  <c r="C35" i="31"/>
  <c r="D35" i="31"/>
  <c r="E35" i="31"/>
  <c r="F35" i="31"/>
  <c r="C36" i="31"/>
  <c r="D36" i="31"/>
  <c r="E36" i="31"/>
  <c r="F36" i="31"/>
  <c r="C37" i="31"/>
  <c r="D37" i="31"/>
  <c r="E37" i="31"/>
  <c r="F37" i="31"/>
  <c r="C38" i="31"/>
  <c r="D38" i="31"/>
  <c r="E38" i="31"/>
  <c r="F38" i="31"/>
  <c r="C39" i="31"/>
  <c r="D39" i="31"/>
  <c r="E39" i="31"/>
  <c r="F39" i="31"/>
  <c r="C40" i="31"/>
  <c r="D40" i="31"/>
  <c r="E40" i="31"/>
  <c r="F40" i="31"/>
  <c r="C41" i="31"/>
  <c r="D41" i="31"/>
  <c r="E41" i="31"/>
  <c r="F41" i="31"/>
  <c r="C42" i="31"/>
  <c r="D42" i="31"/>
  <c r="E42" i="31"/>
  <c r="F42" i="31"/>
  <c r="C43" i="31"/>
  <c r="D43" i="31"/>
  <c r="E43" i="31"/>
  <c r="F43" i="31"/>
  <c r="C44" i="31"/>
  <c r="D44" i="31"/>
  <c r="E44" i="31"/>
  <c r="F44" i="31"/>
  <c r="C45" i="31"/>
  <c r="D45" i="31"/>
  <c r="E45" i="31"/>
  <c r="F45" i="31"/>
  <c r="C46" i="31"/>
  <c r="D46" i="31"/>
  <c r="E46" i="31"/>
  <c r="F46" i="31"/>
  <c r="C47" i="31"/>
  <c r="D47" i="31"/>
  <c r="E47" i="31"/>
  <c r="F47" i="31"/>
  <c r="C48" i="31"/>
  <c r="D48" i="31"/>
  <c r="E48" i="31"/>
  <c r="F48" i="31"/>
  <c r="C49" i="31"/>
  <c r="D49" i="31"/>
  <c r="E49" i="31"/>
  <c r="F49" i="31"/>
  <c r="C50" i="31"/>
  <c r="D50" i="31"/>
  <c r="E50" i="31"/>
  <c r="F50" i="31"/>
  <c r="C51" i="31"/>
  <c r="D51" i="31"/>
  <c r="E51" i="31"/>
  <c r="F51" i="31"/>
  <c r="C52" i="31"/>
  <c r="D52" i="31"/>
  <c r="E52" i="31"/>
  <c r="F52" i="31"/>
  <c r="C53" i="31"/>
  <c r="D53" i="31"/>
  <c r="E53" i="31"/>
  <c r="F53" i="31"/>
  <c r="C54" i="31"/>
  <c r="D54" i="31"/>
  <c r="E54" i="31"/>
  <c r="F54" i="31"/>
  <c r="C55" i="31"/>
  <c r="D55" i="31"/>
  <c r="E55" i="31"/>
  <c r="F55" i="31"/>
  <c r="C56" i="31"/>
  <c r="D56" i="31"/>
  <c r="E56" i="31"/>
  <c r="F56" i="31"/>
  <c r="C57" i="31"/>
  <c r="D57" i="31"/>
  <c r="E57" i="31"/>
  <c r="F57" i="31"/>
  <c r="C58" i="31"/>
  <c r="D58" i="31"/>
  <c r="E58" i="31"/>
  <c r="F58" i="31"/>
  <c r="C59" i="31"/>
  <c r="D59" i="31"/>
  <c r="E59" i="31"/>
  <c r="F59" i="31"/>
  <c r="C60" i="31"/>
  <c r="D60" i="31"/>
  <c r="E60" i="31"/>
  <c r="F60" i="31"/>
  <c r="C61" i="31"/>
  <c r="D61" i="31"/>
  <c r="E61" i="31"/>
  <c r="F61" i="31"/>
  <c r="C62" i="31"/>
  <c r="D62" i="31"/>
  <c r="E62" i="31"/>
  <c r="F62" i="31"/>
  <c r="C63" i="31"/>
  <c r="D63" i="31"/>
  <c r="E63" i="31"/>
  <c r="F63" i="31"/>
  <c r="C64" i="31"/>
  <c r="D64" i="31"/>
  <c r="E64" i="31"/>
  <c r="F64" i="31"/>
  <c r="C65" i="31"/>
  <c r="D65" i="31"/>
  <c r="E65" i="31"/>
  <c r="F65" i="31"/>
  <c r="C66" i="31"/>
  <c r="D66" i="31"/>
  <c r="E66" i="31"/>
  <c r="F66" i="31"/>
  <c r="C67" i="31"/>
  <c r="D67" i="31"/>
  <c r="E67" i="31"/>
  <c r="F67" i="31"/>
  <c r="C68" i="31"/>
  <c r="D68" i="31"/>
  <c r="E68" i="31"/>
  <c r="F68" i="31"/>
  <c r="C69" i="31"/>
  <c r="D69" i="31"/>
  <c r="E69" i="31"/>
  <c r="F69" i="31"/>
  <c r="C70" i="31"/>
  <c r="D70" i="31"/>
  <c r="E70" i="31"/>
  <c r="F70" i="31"/>
  <c r="C71" i="31"/>
  <c r="D71" i="31"/>
  <c r="E71" i="31"/>
  <c r="F71" i="31"/>
  <c r="H4" i="31"/>
  <c r="I4" i="31"/>
  <c r="J4" i="31"/>
  <c r="K4" i="31"/>
  <c r="L4" i="31"/>
  <c r="M4" i="31"/>
  <c r="N4" i="31"/>
  <c r="Q4" i="31"/>
  <c r="R4" i="31"/>
  <c r="S4" i="31"/>
  <c r="T4" i="31"/>
  <c r="G4" i="31"/>
  <c r="D4" i="31"/>
  <c r="E4" i="31"/>
  <c r="F4" i="31"/>
  <c r="C4" i="31"/>
  <c r="G3" i="31"/>
  <c r="H3" i="31"/>
  <c r="I3" i="31"/>
  <c r="J3" i="31"/>
  <c r="K3" i="31"/>
  <c r="L3" i="31"/>
  <c r="M3" i="31"/>
  <c r="N3" i="31"/>
  <c r="Q3" i="31"/>
  <c r="R3" i="31"/>
  <c r="S3" i="31"/>
  <c r="T3" i="31"/>
  <c r="H2" i="31"/>
  <c r="I2" i="31"/>
  <c r="J2" i="31"/>
  <c r="K2" i="31"/>
  <c r="L2" i="31"/>
  <c r="M2" i="31"/>
  <c r="N2" i="31"/>
  <c r="Q2" i="31"/>
  <c r="R2" i="31"/>
  <c r="S2" i="31"/>
  <c r="T2" i="31"/>
  <c r="G2" i="31"/>
  <c r="D2" i="31"/>
  <c r="D3" i="31" s="1"/>
  <c r="E2" i="31"/>
  <c r="E3" i="31" s="1"/>
  <c r="F2" i="31"/>
  <c r="F3" i="31" s="1"/>
  <c r="C2" i="31"/>
  <c r="C3" i="31" s="1"/>
  <c r="A75" i="31"/>
  <c r="B75" i="31"/>
  <c r="A76" i="31"/>
  <c r="B76" i="31"/>
  <c r="A77" i="31"/>
  <c r="B77" i="31"/>
  <c r="A78" i="31"/>
  <c r="B78" i="31"/>
  <c r="A79" i="31"/>
  <c r="B79" i="31"/>
  <c r="A80" i="31"/>
  <c r="B80" i="31"/>
  <c r="A81" i="31"/>
  <c r="B81" i="31"/>
  <c r="A82" i="31"/>
  <c r="B82" i="31"/>
  <c r="A83" i="31"/>
  <c r="B83" i="31"/>
  <c r="A84" i="31"/>
  <c r="B84" i="31"/>
  <c r="A85" i="31"/>
  <c r="B85" i="31"/>
  <c r="A86" i="31"/>
  <c r="B86" i="31"/>
  <c r="A87" i="31"/>
  <c r="B87" i="31"/>
  <c r="A88" i="31"/>
  <c r="B88" i="31"/>
  <c r="A89" i="31"/>
  <c r="B89" i="31"/>
  <c r="A90" i="31"/>
  <c r="B90" i="31"/>
  <c r="A91" i="31"/>
  <c r="B91" i="31"/>
  <c r="A92" i="31"/>
  <c r="B92" i="31"/>
  <c r="A93" i="31"/>
  <c r="B93" i="31"/>
  <c r="B74" i="31"/>
  <c r="A74" i="31"/>
  <c r="A3" i="31"/>
  <c r="B3" i="31"/>
  <c r="A4" i="31"/>
  <c r="B4" i="31"/>
  <c r="A5" i="31"/>
  <c r="B5" i="31"/>
  <c r="A6" i="31"/>
  <c r="B6" i="31"/>
  <c r="A7" i="31"/>
  <c r="B7" i="31"/>
  <c r="A8" i="31"/>
  <c r="B8" i="31"/>
  <c r="A9" i="31"/>
  <c r="B9" i="31"/>
  <c r="A10" i="31"/>
  <c r="B10" i="31"/>
  <c r="A11" i="31"/>
  <c r="B11" i="31"/>
  <c r="A12" i="31"/>
  <c r="B12" i="31"/>
  <c r="A13" i="31"/>
  <c r="B13" i="31"/>
  <c r="A14" i="31"/>
  <c r="B14" i="31"/>
  <c r="A15" i="31"/>
  <c r="B15" i="31"/>
  <c r="A16" i="31"/>
  <c r="B16" i="31"/>
  <c r="A17" i="31"/>
  <c r="B17" i="31"/>
  <c r="A18" i="31"/>
  <c r="B18" i="31"/>
  <c r="A19" i="31"/>
  <c r="B19" i="31"/>
  <c r="A20" i="31"/>
  <c r="B20" i="31"/>
  <c r="A21" i="31"/>
  <c r="B21" i="31"/>
  <c r="A22" i="31"/>
  <c r="B22" i="31"/>
  <c r="A23" i="31"/>
  <c r="B23" i="31"/>
  <c r="A24" i="31"/>
  <c r="B24" i="31"/>
  <c r="A25" i="31"/>
  <c r="B25" i="31"/>
  <c r="A26" i="31"/>
  <c r="B26" i="31"/>
  <c r="A27" i="31"/>
  <c r="B27" i="31"/>
  <c r="A28" i="31"/>
  <c r="B28" i="31"/>
  <c r="A29" i="31"/>
  <c r="B29" i="31"/>
  <c r="A30" i="31"/>
  <c r="B30" i="31"/>
  <c r="A31" i="31"/>
  <c r="B31" i="31"/>
  <c r="A32" i="31"/>
  <c r="B32" i="31"/>
  <c r="A33" i="31"/>
  <c r="B33" i="31"/>
  <c r="A34" i="31"/>
  <c r="B34" i="31"/>
  <c r="A35" i="31"/>
  <c r="B35" i="31"/>
  <c r="A36" i="31"/>
  <c r="B36" i="31"/>
  <c r="A37" i="31"/>
  <c r="B37" i="31"/>
  <c r="A38" i="31"/>
  <c r="B38" i="31"/>
  <c r="A39" i="31"/>
  <c r="B39" i="31"/>
  <c r="A40" i="31"/>
  <c r="B40" i="31"/>
  <c r="A41" i="31"/>
  <c r="B41" i="31"/>
  <c r="A42" i="31"/>
  <c r="B42" i="31"/>
  <c r="A43" i="31"/>
  <c r="B43" i="31"/>
  <c r="A44" i="31"/>
  <c r="B44" i="31"/>
  <c r="A45" i="31"/>
  <c r="B45" i="31"/>
  <c r="A46" i="31"/>
  <c r="B46" i="31"/>
  <c r="A47" i="31"/>
  <c r="B47" i="31"/>
  <c r="A48" i="31"/>
  <c r="B48" i="31"/>
  <c r="A49" i="31"/>
  <c r="B49" i="31"/>
  <c r="A50" i="31"/>
  <c r="B50" i="31"/>
  <c r="A51" i="31"/>
  <c r="B51" i="31"/>
  <c r="A52" i="31"/>
  <c r="B52" i="31"/>
  <c r="A53" i="31"/>
  <c r="B53" i="31"/>
  <c r="A54" i="31"/>
  <c r="B54" i="31"/>
  <c r="A55" i="31"/>
  <c r="B55" i="31"/>
  <c r="A56" i="31"/>
  <c r="B56" i="31"/>
  <c r="A57" i="31"/>
  <c r="B57" i="31"/>
  <c r="A58" i="31"/>
  <c r="B58" i="31"/>
  <c r="A59" i="31"/>
  <c r="B59" i="31"/>
  <c r="A60" i="31"/>
  <c r="B60" i="31"/>
  <c r="A61" i="31"/>
  <c r="B61" i="31"/>
  <c r="A62" i="31"/>
  <c r="B62" i="31"/>
  <c r="A63" i="31"/>
  <c r="B63" i="31"/>
  <c r="A64" i="31"/>
  <c r="B64" i="31"/>
  <c r="A65" i="31"/>
  <c r="B65" i="31"/>
  <c r="A66" i="31"/>
  <c r="B66" i="31"/>
  <c r="A67" i="31"/>
  <c r="B67" i="31"/>
  <c r="A68" i="31"/>
  <c r="B68" i="31"/>
  <c r="A69" i="31"/>
  <c r="B69" i="31"/>
  <c r="A70" i="31"/>
  <c r="B70" i="31"/>
  <c r="A71" i="31"/>
  <c r="B71" i="31"/>
  <c r="B2" i="31"/>
  <c r="A2" i="31"/>
  <c r="B2" i="8" l="1"/>
  <c r="A1" i="32"/>
  <c r="C2" i="32"/>
  <c r="R80" i="33"/>
  <c r="P150" i="32"/>
  <c r="Q80" i="33" s="1"/>
  <c r="O150" i="32"/>
  <c r="P80" i="33" s="1"/>
  <c r="O80" i="33"/>
  <c r="N80" i="33"/>
  <c r="L150" i="32"/>
  <c r="M80" i="33" s="1"/>
  <c r="K150" i="32"/>
  <c r="L80" i="33" s="1"/>
  <c r="J150" i="32"/>
  <c r="K80" i="33" s="1"/>
  <c r="I150" i="32"/>
  <c r="J80" i="33" s="1"/>
  <c r="H150" i="32"/>
  <c r="I80" i="33" s="1"/>
  <c r="G150" i="32"/>
  <c r="H80" i="33" s="1"/>
  <c r="E150" i="32"/>
  <c r="F80" i="33" s="1"/>
  <c r="B150" i="32"/>
  <c r="C80" i="33" s="1"/>
  <c r="A150" i="32"/>
  <c r="F148" i="32"/>
  <c r="B148" i="32"/>
  <c r="A148" i="32"/>
  <c r="F146" i="32"/>
  <c r="R79" i="33"/>
  <c r="P143" i="32"/>
  <c r="Q79" i="33" s="1"/>
  <c r="O143" i="32"/>
  <c r="P79" i="33" s="1"/>
  <c r="O79" i="33"/>
  <c r="N79" i="33"/>
  <c r="L143" i="32"/>
  <c r="M79" i="33" s="1"/>
  <c r="K143" i="32"/>
  <c r="L79" i="33" s="1"/>
  <c r="J143" i="32"/>
  <c r="K79" i="33" s="1"/>
  <c r="I143" i="32"/>
  <c r="H143" i="32"/>
  <c r="I79" i="33" s="1"/>
  <c r="G143" i="32"/>
  <c r="H79" i="33" s="1"/>
  <c r="E143" i="32"/>
  <c r="F79" i="33" s="1"/>
  <c r="B143" i="32"/>
  <c r="C79" i="33" s="1"/>
  <c r="A143" i="32"/>
  <c r="F141" i="32"/>
  <c r="B141" i="32"/>
  <c r="A141" i="32"/>
  <c r="F139" i="32"/>
  <c r="R78" i="33"/>
  <c r="P136" i="32"/>
  <c r="Q78" i="33" s="1"/>
  <c r="O136" i="32"/>
  <c r="P78" i="33" s="1"/>
  <c r="O78" i="33"/>
  <c r="N78" i="33"/>
  <c r="L136" i="32"/>
  <c r="M78" i="33" s="1"/>
  <c r="K136" i="32"/>
  <c r="L78" i="33" s="1"/>
  <c r="J136" i="32"/>
  <c r="K78" i="33" s="1"/>
  <c r="I136" i="32"/>
  <c r="J78" i="33" s="1"/>
  <c r="H136" i="32"/>
  <c r="I78" i="33" s="1"/>
  <c r="G136" i="32"/>
  <c r="H78" i="33" s="1"/>
  <c r="E136" i="32"/>
  <c r="F78" i="33" s="1"/>
  <c r="B136" i="32"/>
  <c r="C78" i="33" s="1"/>
  <c r="A136" i="32"/>
  <c r="F134" i="32"/>
  <c r="B134" i="32"/>
  <c r="A134" i="32"/>
  <c r="F132" i="32"/>
  <c r="R77" i="33"/>
  <c r="P129" i="32"/>
  <c r="Q77" i="33" s="1"/>
  <c r="O129" i="32"/>
  <c r="P77" i="33" s="1"/>
  <c r="O77" i="33"/>
  <c r="N77" i="33"/>
  <c r="L129" i="32"/>
  <c r="M77" i="33" s="1"/>
  <c r="K129" i="32"/>
  <c r="L77" i="33" s="1"/>
  <c r="J129" i="32"/>
  <c r="K77" i="33" s="1"/>
  <c r="I129" i="32"/>
  <c r="H129" i="32"/>
  <c r="I77" i="33" s="1"/>
  <c r="G129" i="32"/>
  <c r="H77" i="33" s="1"/>
  <c r="E129" i="32"/>
  <c r="F77" i="33" s="1"/>
  <c r="B129" i="32"/>
  <c r="C77" i="33" s="1"/>
  <c r="A129" i="32"/>
  <c r="F127" i="32"/>
  <c r="B127" i="32"/>
  <c r="A127" i="32"/>
  <c r="F125" i="32"/>
  <c r="R76" i="33"/>
  <c r="P122" i="32"/>
  <c r="Q76" i="33" s="1"/>
  <c r="O122" i="32"/>
  <c r="P76" i="33" s="1"/>
  <c r="O76" i="33"/>
  <c r="N76" i="33"/>
  <c r="L122" i="32"/>
  <c r="M76" i="33" s="1"/>
  <c r="K122" i="32"/>
  <c r="L76" i="33" s="1"/>
  <c r="J122" i="32"/>
  <c r="K76" i="33" s="1"/>
  <c r="I122" i="32"/>
  <c r="J76" i="33" s="1"/>
  <c r="H122" i="32"/>
  <c r="I76" i="33" s="1"/>
  <c r="G122" i="32"/>
  <c r="H76" i="33" s="1"/>
  <c r="E122" i="32"/>
  <c r="F76" i="33" s="1"/>
  <c r="B122" i="32"/>
  <c r="C76" i="33" s="1"/>
  <c r="A122" i="32"/>
  <c r="F120" i="32"/>
  <c r="B120" i="32"/>
  <c r="A120" i="32"/>
  <c r="F118" i="32"/>
  <c r="R75" i="33"/>
  <c r="P115" i="32"/>
  <c r="Q75" i="33" s="1"/>
  <c r="O115" i="32"/>
  <c r="P75" i="33" s="1"/>
  <c r="O75" i="33"/>
  <c r="N75" i="33"/>
  <c r="L115" i="32"/>
  <c r="M75" i="33" s="1"/>
  <c r="K115" i="32"/>
  <c r="L75" i="33" s="1"/>
  <c r="J115" i="32"/>
  <c r="K75" i="33" s="1"/>
  <c r="I115" i="32"/>
  <c r="H115" i="32"/>
  <c r="I75" i="33" s="1"/>
  <c r="G115" i="32"/>
  <c r="H75" i="33" s="1"/>
  <c r="E115" i="32"/>
  <c r="F75" i="33" s="1"/>
  <c r="B115" i="32"/>
  <c r="C75" i="33" s="1"/>
  <c r="A115" i="32"/>
  <c r="F113" i="32"/>
  <c r="B113" i="32"/>
  <c r="A113" i="32"/>
  <c r="F111" i="32"/>
  <c r="R74" i="33"/>
  <c r="P108" i="32"/>
  <c r="Q74" i="33" s="1"/>
  <c r="O108" i="32"/>
  <c r="P74" i="33" s="1"/>
  <c r="O74" i="33"/>
  <c r="N74" i="33"/>
  <c r="L108" i="32"/>
  <c r="M74" i="33" s="1"/>
  <c r="K108" i="32"/>
  <c r="L74" i="33" s="1"/>
  <c r="J108" i="32"/>
  <c r="K74" i="33" s="1"/>
  <c r="I108" i="32"/>
  <c r="J74" i="33" s="1"/>
  <c r="H108" i="32"/>
  <c r="I74" i="33" s="1"/>
  <c r="G108" i="32"/>
  <c r="H74" i="33" s="1"/>
  <c r="E108" i="32"/>
  <c r="F74" i="33" s="1"/>
  <c r="B108" i="32"/>
  <c r="C74" i="33" s="1"/>
  <c r="A108" i="32"/>
  <c r="F106" i="32"/>
  <c r="B106" i="32"/>
  <c r="A106" i="32"/>
  <c r="F104" i="32"/>
  <c r="R73" i="33"/>
  <c r="P101" i="32"/>
  <c r="Q73" i="33" s="1"/>
  <c r="O101" i="32"/>
  <c r="P73" i="33" s="1"/>
  <c r="O73" i="33"/>
  <c r="N73" i="33"/>
  <c r="L101" i="32"/>
  <c r="M73" i="33" s="1"/>
  <c r="K101" i="32"/>
  <c r="L73" i="33" s="1"/>
  <c r="J101" i="32"/>
  <c r="K73" i="33" s="1"/>
  <c r="I101" i="32"/>
  <c r="H101" i="32"/>
  <c r="I73" i="33" s="1"/>
  <c r="G101" i="32"/>
  <c r="H73" i="33" s="1"/>
  <c r="E101" i="32"/>
  <c r="F73" i="33" s="1"/>
  <c r="B101" i="32"/>
  <c r="C73" i="33" s="1"/>
  <c r="A101" i="32"/>
  <c r="F99" i="32"/>
  <c r="B99" i="32"/>
  <c r="A99" i="32"/>
  <c r="F97" i="32"/>
  <c r="R72" i="33"/>
  <c r="P94" i="32"/>
  <c r="Q72" i="33" s="1"/>
  <c r="O94" i="32"/>
  <c r="P72" i="33" s="1"/>
  <c r="O72" i="33"/>
  <c r="N72" i="33"/>
  <c r="L94" i="32"/>
  <c r="M72" i="33" s="1"/>
  <c r="K94" i="32"/>
  <c r="L72" i="33" s="1"/>
  <c r="J94" i="32"/>
  <c r="K72" i="33" s="1"/>
  <c r="I94" i="32"/>
  <c r="J72" i="33" s="1"/>
  <c r="H94" i="32"/>
  <c r="I72" i="33" s="1"/>
  <c r="G94" i="32"/>
  <c r="H72" i="33" s="1"/>
  <c r="E94" i="32"/>
  <c r="F72" i="33" s="1"/>
  <c r="B94" i="32"/>
  <c r="A94" i="32"/>
  <c r="F92" i="32"/>
  <c r="B92" i="32"/>
  <c r="A92" i="32"/>
  <c r="F90" i="32"/>
  <c r="R71" i="33"/>
  <c r="P87" i="32"/>
  <c r="Q71" i="33" s="1"/>
  <c r="O87" i="32"/>
  <c r="P71" i="33" s="1"/>
  <c r="O71" i="33"/>
  <c r="N71" i="33"/>
  <c r="L87" i="32"/>
  <c r="M71" i="33" s="1"/>
  <c r="K87" i="32"/>
  <c r="L71" i="33" s="1"/>
  <c r="J87" i="32"/>
  <c r="K71" i="33" s="1"/>
  <c r="I87" i="32"/>
  <c r="H87" i="32"/>
  <c r="I71" i="33" s="1"/>
  <c r="G87" i="32"/>
  <c r="H71" i="33" s="1"/>
  <c r="E87" i="32"/>
  <c r="F71" i="33" s="1"/>
  <c r="B87" i="32"/>
  <c r="C71" i="33" s="1"/>
  <c r="A87" i="32"/>
  <c r="F85" i="32"/>
  <c r="B85" i="32"/>
  <c r="A85" i="32"/>
  <c r="F83" i="32"/>
  <c r="L77" i="32"/>
  <c r="K77" i="32"/>
  <c r="J77" i="32"/>
  <c r="I77" i="32"/>
  <c r="H77" i="32"/>
  <c r="G77" i="32"/>
  <c r="E77" i="32"/>
  <c r="R66" i="33"/>
  <c r="P75" i="32"/>
  <c r="Q66" i="33" s="1"/>
  <c r="O75" i="32"/>
  <c r="P66" i="33" s="1"/>
  <c r="O66" i="33"/>
  <c r="N66" i="33"/>
  <c r="F75" i="32"/>
  <c r="G66" i="33" s="1"/>
  <c r="R65" i="33"/>
  <c r="P74" i="32"/>
  <c r="Q65" i="33" s="1"/>
  <c r="O74" i="32"/>
  <c r="P65" i="33" s="1"/>
  <c r="O65" i="33"/>
  <c r="N65" i="33"/>
  <c r="F74" i="32"/>
  <c r="G65" i="33" s="1"/>
  <c r="R64" i="33"/>
  <c r="P73" i="32"/>
  <c r="Q64" i="33" s="1"/>
  <c r="O73" i="32"/>
  <c r="P64" i="33" s="1"/>
  <c r="O64" i="33"/>
  <c r="N64" i="33"/>
  <c r="F73" i="32"/>
  <c r="G64" i="33" s="1"/>
  <c r="R63" i="33"/>
  <c r="P72" i="32"/>
  <c r="Q63" i="33" s="1"/>
  <c r="O72" i="32"/>
  <c r="P63" i="33" s="1"/>
  <c r="O63" i="33"/>
  <c r="N63" i="33"/>
  <c r="F72" i="32"/>
  <c r="G63" i="33" s="1"/>
  <c r="R62" i="33"/>
  <c r="P71" i="32"/>
  <c r="Q62" i="33" s="1"/>
  <c r="O71" i="32"/>
  <c r="P62" i="33" s="1"/>
  <c r="O62" i="33"/>
  <c r="N62" i="33"/>
  <c r="F71" i="32"/>
  <c r="G62" i="33" s="1"/>
  <c r="R61" i="33"/>
  <c r="P70" i="32"/>
  <c r="Q61" i="33" s="1"/>
  <c r="O70" i="32"/>
  <c r="P61" i="33" s="1"/>
  <c r="O61" i="33"/>
  <c r="N61" i="33"/>
  <c r="F70" i="32"/>
  <c r="G61" i="33" s="1"/>
  <c r="R60" i="33"/>
  <c r="P69" i="32"/>
  <c r="Q60" i="33" s="1"/>
  <c r="O69" i="32"/>
  <c r="P60" i="33" s="1"/>
  <c r="O60" i="33"/>
  <c r="N60" i="33"/>
  <c r="F69" i="32"/>
  <c r="G60" i="33" s="1"/>
  <c r="R59" i="33"/>
  <c r="P68" i="32"/>
  <c r="Q59" i="33" s="1"/>
  <c r="O68" i="32"/>
  <c r="P59" i="33" s="1"/>
  <c r="O59" i="33"/>
  <c r="N59" i="33"/>
  <c r="F68" i="32"/>
  <c r="G59" i="33" s="1"/>
  <c r="R58" i="33"/>
  <c r="P67" i="32"/>
  <c r="Q58" i="33" s="1"/>
  <c r="O67" i="32"/>
  <c r="P58" i="33" s="1"/>
  <c r="O58" i="33"/>
  <c r="N58" i="33"/>
  <c r="F67" i="32"/>
  <c r="G58" i="33" s="1"/>
  <c r="R57" i="33"/>
  <c r="P66" i="32"/>
  <c r="Q57" i="33" s="1"/>
  <c r="O66" i="32"/>
  <c r="P57" i="33" s="1"/>
  <c r="O57" i="33"/>
  <c r="N57" i="33"/>
  <c r="F66" i="32"/>
  <c r="G57" i="33" s="1"/>
  <c r="R56" i="33"/>
  <c r="P65" i="32"/>
  <c r="Q56" i="33" s="1"/>
  <c r="O65" i="32"/>
  <c r="P56" i="33" s="1"/>
  <c r="O56" i="33"/>
  <c r="N56" i="33"/>
  <c r="F65" i="32"/>
  <c r="G56" i="33" s="1"/>
  <c r="R55" i="33"/>
  <c r="P64" i="32"/>
  <c r="Q55" i="33" s="1"/>
  <c r="O64" i="32"/>
  <c r="P55" i="33" s="1"/>
  <c r="O55" i="33"/>
  <c r="N55" i="33"/>
  <c r="F64" i="32"/>
  <c r="G55" i="33" s="1"/>
  <c r="R54" i="33"/>
  <c r="P63" i="32"/>
  <c r="Q54" i="33" s="1"/>
  <c r="O63" i="32"/>
  <c r="P54" i="33" s="1"/>
  <c r="O54" i="33"/>
  <c r="N54" i="33"/>
  <c r="F63" i="32"/>
  <c r="G54" i="33" s="1"/>
  <c r="R53" i="33"/>
  <c r="P62" i="32"/>
  <c r="Q53" i="33" s="1"/>
  <c r="O62" i="32"/>
  <c r="P53" i="33" s="1"/>
  <c r="O53" i="33"/>
  <c r="N53" i="33"/>
  <c r="F62" i="32"/>
  <c r="G53" i="33" s="1"/>
  <c r="R52" i="33"/>
  <c r="P61" i="32"/>
  <c r="Q52" i="33" s="1"/>
  <c r="O61" i="32"/>
  <c r="P52" i="33" s="1"/>
  <c r="O52" i="33"/>
  <c r="N52" i="33"/>
  <c r="F61" i="32"/>
  <c r="G52" i="33" s="1"/>
  <c r="R51" i="33"/>
  <c r="P60" i="32"/>
  <c r="Q51" i="33" s="1"/>
  <c r="O60" i="32"/>
  <c r="P51" i="33" s="1"/>
  <c r="O51" i="33"/>
  <c r="N51" i="33"/>
  <c r="F60" i="32"/>
  <c r="G51" i="33" s="1"/>
  <c r="R50" i="33"/>
  <c r="P59" i="32"/>
  <c r="Q50" i="33" s="1"/>
  <c r="O59" i="32"/>
  <c r="P50" i="33" s="1"/>
  <c r="O50" i="33"/>
  <c r="N50" i="33"/>
  <c r="F59" i="32"/>
  <c r="G50" i="33" s="1"/>
  <c r="R49" i="33"/>
  <c r="P58" i="32"/>
  <c r="Q49" i="33" s="1"/>
  <c r="O58" i="32"/>
  <c r="P49" i="33" s="1"/>
  <c r="O49" i="33"/>
  <c r="N49" i="33"/>
  <c r="F58" i="32"/>
  <c r="G49" i="33" s="1"/>
  <c r="R48" i="33"/>
  <c r="P57" i="32"/>
  <c r="Q48" i="33" s="1"/>
  <c r="O57" i="32"/>
  <c r="P48" i="33" s="1"/>
  <c r="O48" i="33"/>
  <c r="N48" i="33"/>
  <c r="F57" i="32"/>
  <c r="G48" i="33" s="1"/>
  <c r="R47" i="33"/>
  <c r="P56" i="32"/>
  <c r="Q47" i="33" s="1"/>
  <c r="O56" i="32"/>
  <c r="P47" i="33" s="1"/>
  <c r="O47" i="33"/>
  <c r="N47" i="33"/>
  <c r="F56" i="32"/>
  <c r="G47" i="33" s="1"/>
  <c r="R46" i="33"/>
  <c r="P55" i="32"/>
  <c r="Q46" i="33" s="1"/>
  <c r="O55" i="32"/>
  <c r="P46" i="33" s="1"/>
  <c r="O46" i="33"/>
  <c r="N46" i="33"/>
  <c r="F55" i="32"/>
  <c r="G46" i="33" s="1"/>
  <c r="R45" i="33"/>
  <c r="P54" i="32"/>
  <c r="Q45" i="33" s="1"/>
  <c r="O54" i="32"/>
  <c r="P45" i="33" s="1"/>
  <c r="O45" i="33"/>
  <c r="N45" i="33"/>
  <c r="F54" i="32"/>
  <c r="G45" i="33" s="1"/>
  <c r="R44" i="33"/>
  <c r="P53" i="32"/>
  <c r="Q44" i="33" s="1"/>
  <c r="O53" i="32"/>
  <c r="P44" i="33" s="1"/>
  <c r="O44" i="33"/>
  <c r="N44" i="33"/>
  <c r="F53" i="32"/>
  <c r="G44" i="33" s="1"/>
  <c r="R43" i="33"/>
  <c r="P52" i="32"/>
  <c r="Q43" i="33" s="1"/>
  <c r="O52" i="32"/>
  <c r="P43" i="33" s="1"/>
  <c r="O43" i="33"/>
  <c r="N43" i="33"/>
  <c r="F52" i="32"/>
  <c r="G43" i="33" s="1"/>
  <c r="R42" i="33"/>
  <c r="P51" i="32"/>
  <c r="Q42" i="33" s="1"/>
  <c r="O51" i="32"/>
  <c r="P42" i="33" s="1"/>
  <c r="O42" i="33"/>
  <c r="N42" i="33"/>
  <c r="F51" i="32"/>
  <c r="G42" i="33" s="1"/>
  <c r="R41" i="33"/>
  <c r="P50" i="32"/>
  <c r="Q41" i="33" s="1"/>
  <c r="O50" i="32"/>
  <c r="P41" i="33" s="1"/>
  <c r="O41" i="33"/>
  <c r="N41" i="33"/>
  <c r="F50" i="32"/>
  <c r="G41" i="33" s="1"/>
  <c r="R40" i="33"/>
  <c r="P49" i="32"/>
  <c r="Q40" i="33" s="1"/>
  <c r="O49" i="32"/>
  <c r="P40" i="33" s="1"/>
  <c r="O40" i="33"/>
  <c r="N40" i="33"/>
  <c r="F49" i="32"/>
  <c r="G40" i="33" s="1"/>
  <c r="R39" i="33"/>
  <c r="P48" i="32"/>
  <c r="Q39" i="33" s="1"/>
  <c r="O48" i="32"/>
  <c r="P39" i="33" s="1"/>
  <c r="O39" i="33"/>
  <c r="N39" i="33"/>
  <c r="F48" i="32"/>
  <c r="G39" i="33" s="1"/>
  <c r="R38" i="33"/>
  <c r="P47" i="32"/>
  <c r="Q38" i="33" s="1"/>
  <c r="O47" i="32"/>
  <c r="P38" i="33" s="1"/>
  <c r="O38" i="33"/>
  <c r="N38" i="33"/>
  <c r="F47" i="32"/>
  <c r="G38" i="33" s="1"/>
  <c r="R37" i="33"/>
  <c r="P46" i="32"/>
  <c r="Q37" i="33" s="1"/>
  <c r="O46" i="32"/>
  <c r="P37" i="33" s="1"/>
  <c r="O37" i="33"/>
  <c r="N37" i="33"/>
  <c r="F46" i="32"/>
  <c r="G37" i="33" s="1"/>
  <c r="R36" i="33"/>
  <c r="P45" i="32"/>
  <c r="Q36" i="33" s="1"/>
  <c r="O45" i="32"/>
  <c r="P36" i="33" s="1"/>
  <c r="O36" i="33"/>
  <c r="N36" i="33"/>
  <c r="F45" i="32"/>
  <c r="G36" i="33" s="1"/>
  <c r="R35" i="33"/>
  <c r="P44" i="32"/>
  <c r="Q35" i="33" s="1"/>
  <c r="O44" i="32"/>
  <c r="P35" i="33" s="1"/>
  <c r="O35" i="33"/>
  <c r="N35" i="33"/>
  <c r="F44" i="32"/>
  <c r="G35" i="33" s="1"/>
  <c r="R34" i="33"/>
  <c r="P43" i="32"/>
  <c r="Q34" i="33" s="1"/>
  <c r="O43" i="32"/>
  <c r="P34" i="33" s="1"/>
  <c r="O34" i="33"/>
  <c r="N34" i="33"/>
  <c r="F43" i="32"/>
  <c r="G34" i="33" s="1"/>
  <c r="R33" i="33"/>
  <c r="P42" i="32"/>
  <c r="Q33" i="33" s="1"/>
  <c r="O42" i="32"/>
  <c r="P33" i="33" s="1"/>
  <c r="O33" i="33"/>
  <c r="N33" i="33"/>
  <c r="F42" i="32"/>
  <c r="G33" i="33" s="1"/>
  <c r="R32" i="33"/>
  <c r="P41" i="32"/>
  <c r="Q32" i="33" s="1"/>
  <c r="O41" i="32"/>
  <c r="P32" i="33" s="1"/>
  <c r="O32" i="33"/>
  <c r="N32" i="33"/>
  <c r="F41" i="32"/>
  <c r="G32" i="33" s="1"/>
  <c r="R31" i="33"/>
  <c r="P40" i="32"/>
  <c r="Q31" i="33" s="1"/>
  <c r="O40" i="32"/>
  <c r="P31" i="33" s="1"/>
  <c r="O31" i="33"/>
  <c r="N31" i="33"/>
  <c r="F40" i="32"/>
  <c r="G31" i="33" s="1"/>
  <c r="R30" i="33"/>
  <c r="P39" i="32"/>
  <c r="Q30" i="33" s="1"/>
  <c r="O39" i="32"/>
  <c r="P30" i="33" s="1"/>
  <c r="O30" i="33"/>
  <c r="N30" i="33"/>
  <c r="F39" i="32"/>
  <c r="G30" i="33" s="1"/>
  <c r="R29" i="33"/>
  <c r="P38" i="32"/>
  <c r="Q29" i="33" s="1"/>
  <c r="O38" i="32"/>
  <c r="P29" i="33" s="1"/>
  <c r="O29" i="33"/>
  <c r="N29" i="33"/>
  <c r="F38" i="32"/>
  <c r="G29" i="33" s="1"/>
  <c r="R28" i="33"/>
  <c r="P37" i="32"/>
  <c r="Q28" i="33" s="1"/>
  <c r="O37" i="32"/>
  <c r="P28" i="33" s="1"/>
  <c r="O28" i="33"/>
  <c r="N28" i="33"/>
  <c r="F37" i="32"/>
  <c r="G28" i="33" s="1"/>
  <c r="R27" i="33"/>
  <c r="P36" i="32"/>
  <c r="Q27" i="33" s="1"/>
  <c r="O36" i="32"/>
  <c r="P27" i="33" s="1"/>
  <c r="O27" i="33"/>
  <c r="N27" i="33"/>
  <c r="F36" i="32"/>
  <c r="G27" i="33" s="1"/>
  <c r="R26" i="33"/>
  <c r="P35" i="32"/>
  <c r="Q26" i="33" s="1"/>
  <c r="O35" i="32"/>
  <c r="P26" i="33" s="1"/>
  <c r="O26" i="33"/>
  <c r="N26" i="33"/>
  <c r="F35" i="32"/>
  <c r="G26" i="33" s="1"/>
  <c r="R25" i="33"/>
  <c r="P34" i="32"/>
  <c r="Q25" i="33" s="1"/>
  <c r="O34" i="32"/>
  <c r="P25" i="33" s="1"/>
  <c r="O25" i="33"/>
  <c r="N25" i="33"/>
  <c r="F34" i="32"/>
  <c r="G25" i="33" s="1"/>
  <c r="R24" i="33"/>
  <c r="P33" i="32"/>
  <c r="Q24" i="33" s="1"/>
  <c r="O33" i="32"/>
  <c r="P24" i="33" s="1"/>
  <c r="O24" i="33"/>
  <c r="N24" i="33"/>
  <c r="F33" i="32"/>
  <c r="G24" i="33" s="1"/>
  <c r="R23" i="33"/>
  <c r="P32" i="32"/>
  <c r="Q23" i="33" s="1"/>
  <c r="O32" i="32"/>
  <c r="P23" i="33" s="1"/>
  <c r="O23" i="33"/>
  <c r="N23" i="33"/>
  <c r="F32" i="32"/>
  <c r="G23" i="33" s="1"/>
  <c r="R22" i="33"/>
  <c r="P31" i="32"/>
  <c r="Q22" i="33" s="1"/>
  <c r="O31" i="32"/>
  <c r="P22" i="33" s="1"/>
  <c r="O22" i="33"/>
  <c r="N22" i="33"/>
  <c r="F31" i="32"/>
  <c r="G22" i="33" s="1"/>
  <c r="R21" i="33"/>
  <c r="P30" i="32"/>
  <c r="Q21" i="33" s="1"/>
  <c r="O30" i="32"/>
  <c r="P21" i="33" s="1"/>
  <c r="O21" i="33"/>
  <c r="N21" i="33"/>
  <c r="F30" i="32"/>
  <c r="G21" i="33" s="1"/>
  <c r="R20" i="33"/>
  <c r="P29" i="32"/>
  <c r="Q20" i="33" s="1"/>
  <c r="O29" i="32"/>
  <c r="P20" i="33" s="1"/>
  <c r="O20" i="33"/>
  <c r="N20" i="33"/>
  <c r="F29" i="32"/>
  <c r="G20" i="33" s="1"/>
  <c r="R19" i="33"/>
  <c r="P28" i="32"/>
  <c r="Q19" i="33" s="1"/>
  <c r="O28" i="32"/>
  <c r="P19" i="33" s="1"/>
  <c r="O19" i="33"/>
  <c r="N19" i="33"/>
  <c r="F28" i="32"/>
  <c r="G19" i="33" s="1"/>
  <c r="R18" i="33"/>
  <c r="P27" i="32"/>
  <c r="Q18" i="33" s="1"/>
  <c r="O27" i="32"/>
  <c r="P18" i="33" s="1"/>
  <c r="O18" i="33"/>
  <c r="N18" i="33"/>
  <c r="F27" i="32"/>
  <c r="G18" i="33" s="1"/>
  <c r="R17" i="33"/>
  <c r="P26" i="32"/>
  <c r="Q17" i="33" s="1"/>
  <c r="O26" i="32"/>
  <c r="P17" i="33" s="1"/>
  <c r="O17" i="33"/>
  <c r="N17" i="33"/>
  <c r="F26" i="32"/>
  <c r="G17" i="33" s="1"/>
  <c r="R16" i="33"/>
  <c r="P25" i="32"/>
  <c r="Q16" i="33" s="1"/>
  <c r="O25" i="32"/>
  <c r="P16" i="33" s="1"/>
  <c r="O16" i="33"/>
  <c r="N16" i="33"/>
  <c r="F25" i="32"/>
  <c r="G16" i="33" s="1"/>
  <c r="R15" i="33"/>
  <c r="P24" i="32"/>
  <c r="Q15" i="33" s="1"/>
  <c r="O24" i="32"/>
  <c r="P15" i="33" s="1"/>
  <c r="O15" i="33"/>
  <c r="N15" i="33"/>
  <c r="F24" i="32"/>
  <c r="G15" i="33" s="1"/>
  <c r="R14" i="33"/>
  <c r="P23" i="32"/>
  <c r="Q14" i="33" s="1"/>
  <c r="O23" i="32"/>
  <c r="P14" i="33" s="1"/>
  <c r="O14" i="33"/>
  <c r="N14" i="33"/>
  <c r="F23" i="32"/>
  <c r="G14" i="33" s="1"/>
  <c r="R13" i="33"/>
  <c r="P22" i="32"/>
  <c r="Q13" i="33" s="1"/>
  <c r="O22" i="32"/>
  <c r="P13" i="33" s="1"/>
  <c r="O13" i="33"/>
  <c r="N13" i="33"/>
  <c r="F22" i="32"/>
  <c r="G13" i="33" s="1"/>
  <c r="R12" i="33"/>
  <c r="P21" i="32"/>
  <c r="Q12" i="33" s="1"/>
  <c r="O21" i="32"/>
  <c r="P12" i="33" s="1"/>
  <c r="O12" i="33"/>
  <c r="N12" i="33"/>
  <c r="F21" i="32"/>
  <c r="G12" i="33" s="1"/>
  <c r="R11" i="33"/>
  <c r="P20" i="32"/>
  <c r="Q11" i="33" s="1"/>
  <c r="O20" i="32"/>
  <c r="P11" i="33" s="1"/>
  <c r="O11" i="33"/>
  <c r="N11" i="33"/>
  <c r="F20" i="32"/>
  <c r="G11" i="33" s="1"/>
  <c r="R10" i="33"/>
  <c r="P19" i="32"/>
  <c r="Q10" i="33" s="1"/>
  <c r="O19" i="32"/>
  <c r="P10" i="33" s="1"/>
  <c r="O10" i="33"/>
  <c r="N10" i="33"/>
  <c r="F19" i="32"/>
  <c r="G10" i="33" s="1"/>
  <c r="R9" i="33"/>
  <c r="P18" i="32"/>
  <c r="Q9" i="33" s="1"/>
  <c r="O18" i="32"/>
  <c r="P9" i="33" s="1"/>
  <c r="O9" i="33"/>
  <c r="N9" i="33"/>
  <c r="F18" i="32"/>
  <c r="G9" i="33" s="1"/>
  <c r="O17" i="32"/>
  <c r="P8" i="33" s="1"/>
  <c r="O8" i="33"/>
  <c r="N8" i="33"/>
  <c r="F17" i="32"/>
  <c r="G8" i="33" s="1"/>
  <c r="O16" i="32"/>
  <c r="P7" i="33" s="1"/>
  <c r="O7" i="33"/>
  <c r="N7" i="33"/>
  <c r="F16" i="32"/>
  <c r="G7" i="33" s="1"/>
  <c r="O15" i="32"/>
  <c r="P6" i="33" s="1"/>
  <c r="O6" i="33"/>
  <c r="N6" i="33"/>
  <c r="F15" i="32"/>
  <c r="G6" i="33" s="1"/>
  <c r="O14" i="32"/>
  <c r="P5" i="33" s="1"/>
  <c r="O5" i="33"/>
  <c r="N5" i="33"/>
  <c r="F14" i="32"/>
  <c r="G5" i="33" s="1"/>
  <c r="O13" i="32"/>
  <c r="P4" i="33" s="1"/>
  <c r="O4" i="33"/>
  <c r="N4" i="33"/>
  <c r="F13" i="32"/>
  <c r="G4" i="33" s="1"/>
  <c r="O12" i="32"/>
  <c r="P3" i="33" s="1"/>
  <c r="O3" i="33"/>
  <c r="N3" i="33"/>
  <c r="F12" i="32"/>
  <c r="G3" i="33" s="1"/>
  <c r="O11" i="32"/>
  <c r="P2" i="33" s="1"/>
  <c r="O2" i="33"/>
  <c r="N2" i="33"/>
  <c r="F11" i="32"/>
  <c r="P17" i="32" l="1"/>
  <c r="P16" i="32"/>
  <c r="P15" i="32"/>
  <c r="P14" i="32"/>
  <c r="P13" i="32"/>
  <c r="P12" i="32"/>
  <c r="P11" i="32"/>
  <c r="F108" i="32"/>
  <c r="G74" i="33" s="1"/>
  <c r="F136" i="32"/>
  <c r="G78" i="33" s="1"/>
  <c r="F101" i="32"/>
  <c r="G73" i="33" s="1"/>
  <c r="J73" i="33"/>
  <c r="F129" i="32"/>
  <c r="G77" i="33" s="1"/>
  <c r="J77" i="33"/>
  <c r="F77" i="32"/>
  <c r="M77" i="32" s="1"/>
  <c r="G2" i="33"/>
  <c r="F87" i="32"/>
  <c r="G71" i="33" s="1"/>
  <c r="J71" i="33"/>
  <c r="F94" i="32"/>
  <c r="G72" i="33" s="1"/>
  <c r="F115" i="32"/>
  <c r="G75" i="33" s="1"/>
  <c r="J75" i="33"/>
  <c r="F122" i="32"/>
  <c r="G76" i="33" s="1"/>
  <c r="F143" i="32"/>
  <c r="G79" i="33" s="1"/>
  <c r="J79" i="33"/>
  <c r="F150" i="32"/>
  <c r="G80" i="33" s="1"/>
  <c r="C72" i="33"/>
  <c r="B2" i="16"/>
  <c r="U130" i="30"/>
  <c r="U93" i="31" s="1"/>
  <c r="O130" i="30"/>
  <c r="F130" i="30"/>
  <c r="U129" i="30"/>
  <c r="U92" i="31" s="1"/>
  <c r="P129" i="30"/>
  <c r="O129" i="30"/>
  <c r="O92" i="31" s="1"/>
  <c r="F129" i="30"/>
  <c r="U127" i="30"/>
  <c r="U91" i="31" s="1"/>
  <c r="O127" i="30"/>
  <c r="O91" i="31" s="1"/>
  <c r="F127" i="30"/>
  <c r="U126" i="30"/>
  <c r="U90" i="31" s="1"/>
  <c r="O126" i="30"/>
  <c r="F126" i="30"/>
  <c r="U124" i="30"/>
  <c r="U89" i="31" s="1"/>
  <c r="O124" i="30"/>
  <c r="F124" i="30"/>
  <c r="U123" i="30"/>
  <c r="U88" i="31" s="1"/>
  <c r="O123" i="30"/>
  <c r="O88" i="31" s="1"/>
  <c r="F123" i="30"/>
  <c r="U121" i="30"/>
  <c r="U87" i="31" s="1"/>
  <c r="O121" i="30"/>
  <c r="O87" i="31" s="1"/>
  <c r="F121" i="30"/>
  <c r="U120" i="30"/>
  <c r="U86" i="31" s="1"/>
  <c r="O120" i="30"/>
  <c r="F120" i="30"/>
  <c r="U118" i="30"/>
  <c r="U85" i="31" s="1"/>
  <c r="O118" i="30"/>
  <c r="F118" i="30"/>
  <c r="U117" i="30"/>
  <c r="U84" i="31" s="1"/>
  <c r="O117" i="30"/>
  <c r="O84" i="31" s="1"/>
  <c r="F117" i="30"/>
  <c r="U115" i="30"/>
  <c r="U83" i="31" s="1"/>
  <c r="O115" i="30"/>
  <c r="O83" i="31" s="1"/>
  <c r="F115" i="30"/>
  <c r="U114" i="30"/>
  <c r="U82" i="31" s="1"/>
  <c r="O114" i="30"/>
  <c r="F114" i="30"/>
  <c r="U112" i="30"/>
  <c r="U81" i="31" s="1"/>
  <c r="O112" i="30"/>
  <c r="F112" i="30"/>
  <c r="U111" i="30"/>
  <c r="U80" i="31" s="1"/>
  <c r="O111" i="30"/>
  <c r="O80" i="31" s="1"/>
  <c r="F111" i="30"/>
  <c r="U109" i="30"/>
  <c r="U79" i="31" s="1"/>
  <c r="O109" i="30"/>
  <c r="O79" i="31" s="1"/>
  <c r="F109" i="30"/>
  <c r="U108" i="30"/>
  <c r="U78" i="31" s="1"/>
  <c r="O108" i="30"/>
  <c r="F108" i="30"/>
  <c r="U106" i="30"/>
  <c r="U77" i="31" s="1"/>
  <c r="O106" i="30"/>
  <c r="F106" i="30"/>
  <c r="U105" i="30"/>
  <c r="U76" i="31" s="1"/>
  <c r="O105" i="30"/>
  <c r="O76" i="31" s="1"/>
  <c r="F105" i="30"/>
  <c r="U103" i="30"/>
  <c r="U75" i="31" s="1"/>
  <c r="O103" i="30"/>
  <c r="O75" i="31" s="1"/>
  <c r="F103" i="30"/>
  <c r="U102" i="30"/>
  <c r="U74" i="31" s="1"/>
  <c r="O102" i="30"/>
  <c r="U96" i="30"/>
  <c r="T83" i="30"/>
  <c r="S83" i="30"/>
  <c r="R83" i="30"/>
  <c r="Q83" i="30"/>
  <c r="U83" i="30" s="1"/>
  <c r="U82" i="30"/>
  <c r="O82" i="30"/>
  <c r="F82" i="30"/>
  <c r="U81" i="30"/>
  <c r="U71" i="31" s="1"/>
  <c r="O81" i="30"/>
  <c r="O71" i="31" s="1"/>
  <c r="F81" i="30"/>
  <c r="U80" i="30"/>
  <c r="U70" i="31" s="1"/>
  <c r="O80" i="30"/>
  <c r="F80" i="30"/>
  <c r="U79" i="30"/>
  <c r="U69" i="31" s="1"/>
  <c r="O79" i="30"/>
  <c r="O69" i="31" s="1"/>
  <c r="F79" i="30"/>
  <c r="U78" i="30"/>
  <c r="U68" i="31" s="1"/>
  <c r="O78" i="30"/>
  <c r="F78" i="30"/>
  <c r="U77" i="30"/>
  <c r="U67" i="31" s="1"/>
  <c r="O77" i="30"/>
  <c r="O67" i="31" s="1"/>
  <c r="F77" i="30"/>
  <c r="U76" i="30"/>
  <c r="U66" i="31" s="1"/>
  <c r="O76" i="30"/>
  <c r="F76" i="30"/>
  <c r="U75" i="30"/>
  <c r="U65" i="31" s="1"/>
  <c r="O75" i="30"/>
  <c r="O65" i="31" s="1"/>
  <c r="F75" i="30"/>
  <c r="U74" i="30"/>
  <c r="U64" i="31" s="1"/>
  <c r="O74" i="30"/>
  <c r="F74" i="30"/>
  <c r="U73" i="30"/>
  <c r="U63" i="31" s="1"/>
  <c r="O73" i="30"/>
  <c r="O63" i="31" s="1"/>
  <c r="F73" i="30"/>
  <c r="U72" i="30"/>
  <c r="U62" i="31" s="1"/>
  <c r="O72" i="30"/>
  <c r="F72" i="30"/>
  <c r="U71" i="30"/>
  <c r="U61" i="31" s="1"/>
  <c r="O71" i="30"/>
  <c r="O61" i="31" s="1"/>
  <c r="F71" i="30"/>
  <c r="U70" i="30"/>
  <c r="U60" i="31" s="1"/>
  <c r="O70" i="30"/>
  <c r="F70" i="30"/>
  <c r="U69" i="30"/>
  <c r="U59" i="31" s="1"/>
  <c r="O69" i="30"/>
  <c r="O59" i="31" s="1"/>
  <c r="F69" i="30"/>
  <c r="U68" i="30"/>
  <c r="U58" i="31" s="1"/>
  <c r="O68" i="30"/>
  <c r="F68" i="30"/>
  <c r="U67" i="30"/>
  <c r="U57" i="31" s="1"/>
  <c r="O67" i="30"/>
  <c r="O57" i="31" s="1"/>
  <c r="F67" i="30"/>
  <c r="U66" i="30"/>
  <c r="U56" i="31" s="1"/>
  <c r="O66" i="30"/>
  <c r="F66" i="30"/>
  <c r="U65" i="30"/>
  <c r="U55" i="31" s="1"/>
  <c r="O65" i="30"/>
  <c r="O55" i="31" s="1"/>
  <c r="F65" i="30"/>
  <c r="U64" i="30"/>
  <c r="U54" i="31" s="1"/>
  <c r="O64" i="30"/>
  <c r="F64" i="30"/>
  <c r="U63" i="30"/>
  <c r="U53" i="31" s="1"/>
  <c r="O63" i="30"/>
  <c r="O53" i="31" s="1"/>
  <c r="F63" i="30"/>
  <c r="U62" i="30"/>
  <c r="U52" i="31" s="1"/>
  <c r="O62" i="30"/>
  <c r="F62" i="30"/>
  <c r="U61" i="30"/>
  <c r="U51" i="31" s="1"/>
  <c r="O61" i="30"/>
  <c r="O51" i="31" s="1"/>
  <c r="F61" i="30"/>
  <c r="U60" i="30"/>
  <c r="U50" i="31" s="1"/>
  <c r="O60" i="30"/>
  <c r="F60" i="30"/>
  <c r="U59" i="30"/>
  <c r="U49" i="31" s="1"/>
  <c r="O59" i="30"/>
  <c r="O49" i="31" s="1"/>
  <c r="F59" i="30"/>
  <c r="U58" i="30"/>
  <c r="U48" i="31" s="1"/>
  <c r="O58" i="30"/>
  <c r="F58" i="30"/>
  <c r="U57" i="30"/>
  <c r="U47" i="31" s="1"/>
  <c r="O57" i="30"/>
  <c r="O47" i="31" s="1"/>
  <c r="F57" i="30"/>
  <c r="U56" i="30"/>
  <c r="U46" i="31" s="1"/>
  <c r="O56" i="30"/>
  <c r="F56" i="30"/>
  <c r="U55" i="30"/>
  <c r="U45" i="31" s="1"/>
  <c r="O55" i="30"/>
  <c r="O45" i="31" s="1"/>
  <c r="F55" i="30"/>
  <c r="U54" i="30"/>
  <c r="U44" i="31" s="1"/>
  <c r="O54" i="30"/>
  <c r="F54" i="30"/>
  <c r="U53" i="30"/>
  <c r="U43" i="31" s="1"/>
  <c r="O53" i="30"/>
  <c r="O43" i="31" s="1"/>
  <c r="F53" i="30"/>
  <c r="U52" i="30"/>
  <c r="U42" i="31" s="1"/>
  <c r="O52" i="30"/>
  <c r="F52" i="30"/>
  <c r="U51" i="30"/>
  <c r="U41" i="31" s="1"/>
  <c r="O51" i="30"/>
  <c r="O41" i="31" s="1"/>
  <c r="F51" i="30"/>
  <c r="U50" i="30"/>
  <c r="U40" i="31" s="1"/>
  <c r="O50" i="30"/>
  <c r="F50" i="30"/>
  <c r="U49" i="30"/>
  <c r="U39" i="31" s="1"/>
  <c r="O49" i="30"/>
  <c r="O39" i="31" s="1"/>
  <c r="F49" i="30"/>
  <c r="U48" i="30"/>
  <c r="U38" i="31" s="1"/>
  <c r="O48" i="30"/>
  <c r="F48" i="30"/>
  <c r="U47" i="30"/>
  <c r="U37" i="31" s="1"/>
  <c r="O47" i="30"/>
  <c r="O37" i="31" s="1"/>
  <c r="F47" i="30"/>
  <c r="U46" i="30"/>
  <c r="U36" i="31" s="1"/>
  <c r="O46" i="30"/>
  <c r="F46" i="30"/>
  <c r="U45" i="30"/>
  <c r="U35" i="31" s="1"/>
  <c r="O45" i="30"/>
  <c r="O35" i="31" s="1"/>
  <c r="F45" i="30"/>
  <c r="U44" i="30"/>
  <c r="U34" i="31" s="1"/>
  <c r="O44" i="30"/>
  <c r="F44" i="30"/>
  <c r="U43" i="30"/>
  <c r="U33" i="31" s="1"/>
  <c r="O43" i="30"/>
  <c r="O33" i="31" s="1"/>
  <c r="F43" i="30"/>
  <c r="U42" i="30"/>
  <c r="U32" i="31" s="1"/>
  <c r="O42" i="30"/>
  <c r="F42" i="30"/>
  <c r="U41" i="30"/>
  <c r="U31" i="31" s="1"/>
  <c r="O41" i="30"/>
  <c r="O31" i="31" s="1"/>
  <c r="F41" i="30"/>
  <c r="U40" i="30"/>
  <c r="U30" i="31" s="1"/>
  <c r="O40" i="30"/>
  <c r="F40" i="30"/>
  <c r="U39" i="30"/>
  <c r="U29" i="31" s="1"/>
  <c r="O39" i="30"/>
  <c r="O29" i="31" s="1"/>
  <c r="F39" i="30"/>
  <c r="U38" i="30"/>
  <c r="U28" i="31" s="1"/>
  <c r="O38" i="30"/>
  <c r="F38" i="30"/>
  <c r="U37" i="30"/>
  <c r="U27" i="31" s="1"/>
  <c r="O37" i="30"/>
  <c r="O27" i="31" s="1"/>
  <c r="F37" i="30"/>
  <c r="U36" i="30"/>
  <c r="U26" i="31" s="1"/>
  <c r="O36" i="30"/>
  <c r="F36" i="30"/>
  <c r="U35" i="30"/>
  <c r="U25" i="31" s="1"/>
  <c r="O35" i="30"/>
  <c r="O25" i="31" s="1"/>
  <c r="F35" i="30"/>
  <c r="U34" i="30"/>
  <c r="U24" i="31" s="1"/>
  <c r="O34" i="30"/>
  <c r="F34" i="30"/>
  <c r="U33" i="30"/>
  <c r="U23" i="31" s="1"/>
  <c r="O33" i="30"/>
  <c r="O23" i="31" s="1"/>
  <c r="F33" i="30"/>
  <c r="U32" i="30"/>
  <c r="U22" i="31" s="1"/>
  <c r="O32" i="30"/>
  <c r="F32" i="30"/>
  <c r="U31" i="30"/>
  <c r="U21" i="31" s="1"/>
  <c r="O31" i="30"/>
  <c r="O21" i="31" s="1"/>
  <c r="F31" i="30"/>
  <c r="U30" i="30"/>
  <c r="U20" i="31" s="1"/>
  <c r="O30" i="30"/>
  <c r="F30" i="30"/>
  <c r="U29" i="30"/>
  <c r="U19" i="31" s="1"/>
  <c r="O29" i="30"/>
  <c r="O19" i="31" s="1"/>
  <c r="F29" i="30"/>
  <c r="U28" i="30"/>
  <c r="U18" i="31" s="1"/>
  <c r="O28" i="30"/>
  <c r="F28" i="30"/>
  <c r="U27" i="30"/>
  <c r="U17" i="31" s="1"/>
  <c r="O27" i="30"/>
  <c r="O17" i="31" s="1"/>
  <c r="F27" i="30"/>
  <c r="U26" i="30"/>
  <c r="U16" i="31" s="1"/>
  <c r="O26" i="30"/>
  <c r="F26" i="30"/>
  <c r="U25" i="30"/>
  <c r="U15" i="31" s="1"/>
  <c r="O25" i="30"/>
  <c r="F25" i="30"/>
  <c r="U24" i="30"/>
  <c r="U14" i="31" s="1"/>
  <c r="O24" i="30"/>
  <c r="F24" i="30"/>
  <c r="U23" i="30"/>
  <c r="U13" i="31" s="1"/>
  <c r="O23" i="30"/>
  <c r="F23" i="30"/>
  <c r="U22" i="30"/>
  <c r="U12" i="31" s="1"/>
  <c r="O22" i="30"/>
  <c r="O12" i="31" s="1"/>
  <c r="F22" i="30"/>
  <c r="U21" i="30"/>
  <c r="U11" i="31" s="1"/>
  <c r="O21" i="30"/>
  <c r="F21" i="30"/>
  <c r="U20" i="30"/>
  <c r="U10" i="31" s="1"/>
  <c r="O20" i="30"/>
  <c r="O10" i="31" s="1"/>
  <c r="F20" i="30"/>
  <c r="U19" i="30"/>
  <c r="U9" i="31" s="1"/>
  <c r="O19" i="30"/>
  <c r="F19" i="30"/>
  <c r="U18" i="30"/>
  <c r="U8" i="31" s="1"/>
  <c r="O18" i="30"/>
  <c r="O8" i="31" s="1"/>
  <c r="F18" i="30"/>
  <c r="U17" i="30"/>
  <c r="U7" i="31" s="1"/>
  <c r="O17" i="30"/>
  <c r="F17" i="30"/>
  <c r="U16" i="30"/>
  <c r="U6" i="31" s="1"/>
  <c r="O16" i="30"/>
  <c r="O6" i="31" s="1"/>
  <c r="F16" i="30"/>
  <c r="U15" i="30"/>
  <c r="U5" i="31" s="1"/>
  <c r="O15" i="30"/>
  <c r="F15" i="30"/>
  <c r="U14" i="30"/>
  <c r="U4" i="31" s="1"/>
  <c r="O14" i="30"/>
  <c r="F14" i="30"/>
  <c r="U13" i="30"/>
  <c r="U3" i="31" s="1"/>
  <c r="O13" i="30"/>
  <c r="U12" i="30"/>
  <c r="U2" i="31" s="1"/>
  <c r="O12" i="30"/>
  <c r="O4" i="31" l="1"/>
  <c r="P14" i="30"/>
  <c r="V14" i="30" s="1"/>
  <c r="O14" i="31"/>
  <c r="P24" i="30"/>
  <c r="V24" i="30" s="1"/>
  <c r="V130" i="30"/>
  <c r="V129" i="30"/>
  <c r="P127" i="30"/>
  <c r="Q8" i="33"/>
  <c r="R8" i="33"/>
  <c r="Q7" i="33"/>
  <c r="R7" i="33"/>
  <c r="Q6" i="33"/>
  <c r="R6" i="33"/>
  <c r="Q5" i="33"/>
  <c r="R5" i="33"/>
  <c r="Q4" i="33"/>
  <c r="R4" i="33"/>
  <c r="Q3" i="33"/>
  <c r="R3" i="33"/>
  <c r="Q2" i="33"/>
  <c r="R2" i="33"/>
  <c r="P103" i="30"/>
  <c r="P105" i="30"/>
  <c r="P115" i="30"/>
  <c r="P117" i="30"/>
  <c r="V6" i="31"/>
  <c r="V25" i="31"/>
  <c r="P57" i="31"/>
  <c r="O5" i="31"/>
  <c r="P102" i="30"/>
  <c r="P74" i="31" s="1"/>
  <c r="O74" i="31"/>
  <c r="P75" i="31"/>
  <c r="P76" i="31"/>
  <c r="P112" i="30"/>
  <c r="O81" i="31"/>
  <c r="P114" i="30"/>
  <c r="O82" i="31"/>
  <c r="P83" i="31"/>
  <c r="P124" i="30"/>
  <c r="P89" i="31" s="1"/>
  <c r="O89" i="31"/>
  <c r="P126" i="30"/>
  <c r="O90" i="31"/>
  <c r="P91" i="31"/>
  <c r="P92" i="31"/>
  <c r="P7" i="31"/>
  <c r="O7" i="31"/>
  <c r="P17" i="31"/>
  <c r="V33" i="31"/>
  <c r="P49" i="31"/>
  <c r="P65" i="31"/>
  <c r="P106" i="30"/>
  <c r="P77" i="31" s="1"/>
  <c r="O77" i="31"/>
  <c r="P108" i="30"/>
  <c r="O78" i="31"/>
  <c r="P109" i="30"/>
  <c r="P111" i="30"/>
  <c r="P118" i="30"/>
  <c r="P85" i="31" s="1"/>
  <c r="O85" i="31"/>
  <c r="P120" i="30"/>
  <c r="O86" i="31"/>
  <c r="P121" i="30"/>
  <c r="P123" i="30"/>
  <c r="P130" i="30"/>
  <c r="P93" i="31" s="1"/>
  <c r="O93" i="31"/>
  <c r="P10" i="31"/>
  <c r="V21" i="31"/>
  <c r="V29" i="31"/>
  <c r="V37" i="31"/>
  <c r="P45" i="31"/>
  <c r="V53" i="31"/>
  <c r="V61" i="31"/>
  <c r="V69" i="31"/>
  <c r="O9" i="31"/>
  <c r="O13" i="31"/>
  <c r="O16" i="31"/>
  <c r="V17" i="31"/>
  <c r="O20" i="31"/>
  <c r="O24" i="31"/>
  <c r="O28" i="31"/>
  <c r="O32" i="31"/>
  <c r="O36" i="31"/>
  <c r="O40" i="31"/>
  <c r="V41" i="31"/>
  <c r="P41" i="31"/>
  <c r="O44" i="31"/>
  <c r="O48" i="31"/>
  <c r="V49" i="31"/>
  <c r="O52" i="31"/>
  <c r="O56" i="31"/>
  <c r="O60" i="31"/>
  <c r="P61" i="31"/>
  <c r="O64" i="31"/>
  <c r="O68" i="31"/>
  <c r="O3" i="31"/>
  <c r="O11" i="31"/>
  <c r="O15" i="31"/>
  <c r="O18" i="31"/>
  <c r="O22" i="31"/>
  <c r="O26" i="31"/>
  <c r="O30" i="31"/>
  <c r="O34" i="31"/>
  <c r="O38" i="31"/>
  <c r="O42" i="31"/>
  <c r="O46" i="31"/>
  <c r="O50" i="31"/>
  <c r="O54" i="31"/>
  <c r="O58" i="31"/>
  <c r="O62" i="31"/>
  <c r="O66" i="31"/>
  <c r="O70" i="31"/>
  <c r="P2" i="31"/>
  <c r="O2" i="31"/>
  <c r="V92" i="31"/>
  <c r="P14" i="31" l="1"/>
  <c r="P101" i="30"/>
  <c r="V127" i="30"/>
  <c r="V91" i="31" s="1"/>
  <c r="V126" i="30"/>
  <c r="V90" i="31" s="1"/>
  <c r="V124" i="30"/>
  <c r="V123" i="30"/>
  <c r="V88" i="31" s="1"/>
  <c r="V121" i="30"/>
  <c r="V87" i="31" s="1"/>
  <c r="V120" i="30"/>
  <c r="V118" i="30"/>
  <c r="V85" i="31" s="1"/>
  <c r="V117" i="30"/>
  <c r="V84" i="31" s="1"/>
  <c r="V115" i="30"/>
  <c r="V83" i="31" s="1"/>
  <c r="V114" i="30"/>
  <c r="V82" i="31" s="1"/>
  <c r="P81" i="31"/>
  <c r="V112" i="30"/>
  <c r="V111" i="30"/>
  <c r="V80" i="31" s="1"/>
  <c r="V109" i="30"/>
  <c r="V108" i="30"/>
  <c r="V78" i="31" s="1"/>
  <c r="V106" i="30"/>
  <c r="V105" i="30"/>
  <c r="V76" i="31" s="1"/>
  <c r="V103" i="30"/>
  <c r="V75" i="31" s="1"/>
  <c r="V102" i="30"/>
  <c r="V74" i="31" s="1"/>
  <c r="P25" i="31"/>
  <c r="V89" i="31"/>
  <c r="V10" i="31"/>
  <c r="P84" i="31"/>
  <c r="V81" i="31"/>
  <c r="V7" i="31"/>
  <c r="P69" i="31"/>
  <c r="V57" i="31"/>
  <c r="V14" i="31"/>
  <c r="P6" i="31"/>
  <c r="V65" i="31"/>
  <c r="P53" i="31"/>
  <c r="P33" i="31"/>
  <c r="V45" i="31"/>
  <c r="P29" i="31"/>
  <c r="P37" i="31"/>
  <c r="P21" i="31"/>
  <c r="P87" i="31"/>
  <c r="V86" i="31"/>
  <c r="P86" i="31"/>
  <c r="P119" i="30"/>
  <c r="V79" i="31"/>
  <c r="P79" i="31"/>
  <c r="P78" i="31"/>
  <c r="P107" i="30"/>
  <c r="V93" i="31"/>
  <c r="V77" i="31"/>
  <c r="P122" i="30"/>
  <c r="P88" i="31"/>
  <c r="P110" i="30"/>
  <c r="P80" i="31"/>
  <c r="P128" i="30"/>
  <c r="P90" i="31"/>
  <c r="P125" i="30"/>
  <c r="P116" i="30"/>
  <c r="P82" i="31"/>
  <c r="P113" i="30"/>
  <c r="P104" i="30"/>
  <c r="V5" i="31"/>
  <c r="P5" i="31"/>
  <c r="V67" i="31"/>
  <c r="P67" i="31"/>
  <c r="V66" i="31"/>
  <c r="P66" i="31"/>
  <c r="V59" i="31"/>
  <c r="P59" i="31"/>
  <c r="V58" i="31"/>
  <c r="P58" i="31"/>
  <c r="V51" i="31"/>
  <c r="P51" i="31"/>
  <c r="V50" i="31"/>
  <c r="P50" i="31"/>
  <c r="V43" i="31"/>
  <c r="P43" i="31"/>
  <c r="V42" i="31"/>
  <c r="P42" i="31"/>
  <c r="V35" i="31"/>
  <c r="P35" i="31"/>
  <c r="V34" i="31"/>
  <c r="P34" i="31"/>
  <c r="V27" i="31"/>
  <c r="P27" i="31"/>
  <c r="V26" i="31"/>
  <c r="P26" i="31"/>
  <c r="V19" i="31"/>
  <c r="P19" i="31"/>
  <c r="V18" i="31"/>
  <c r="P18" i="31"/>
  <c r="V15" i="31"/>
  <c r="P15" i="31"/>
  <c r="V8" i="31"/>
  <c r="P8" i="31"/>
  <c r="V71" i="31"/>
  <c r="P71" i="31"/>
  <c r="V70" i="31"/>
  <c r="P70" i="31"/>
  <c r="V63" i="31"/>
  <c r="P63" i="31"/>
  <c r="V62" i="31"/>
  <c r="P62" i="31"/>
  <c r="V55" i="31"/>
  <c r="P55" i="31"/>
  <c r="V54" i="31"/>
  <c r="P54" i="31"/>
  <c r="V47" i="31"/>
  <c r="P47" i="31"/>
  <c r="V46" i="31"/>
  <c r="P46" i="31"/>
  <c r="V39" i="31"/>
  <c r="P39" i="31"/>
  <c r="V38" i="31"/>
  <c r="P38" i="31"/>
  <c r="V31" i="31"/>
  <c r="P31" i="31"/>
  <c r="V30" i="31"/>
  <c r="P30" i="31"/>
  <c r="V23" i="31"/>
  <c r="P23" i="31"/>
  <c r="V22" i="31"/>
  <c r="P22" i="31"/>
  <c r="V12" i="31"/>
  <c r="P12" i="31"/>
  <c r="V11" i="31"/>
  <c r="P11" i="31"/>
  <c r="V4" i="31"/>
  <c r="P4" i="31"/>
  <c r="V3" i="31"/>
  <c r="P3" i="31"/>
  <c r="V68" i="31"/>
  <c r="P68" i="31"/>
  <c r="V64" i="31"/>
  <c r="P64" i="31"/>
  <c r="V60" i="31"/>
  <c r="P60" i="31"/>
  <c r="V56" i="31"/>
  <c r="P56" i="31"/>
  <c r="V52" i="31"/>
  <c r="P52" i="31"/>
  <c r="V48" i="31"/>
  <c r="P48" i="31"/>
  <c r="V44" i="31"/>
  <c r="P44" i="31"/>
  <c r="V40" i="31"/>
  <c r="P40" i="31"/>
  <c r="V36" i="31"/>
  <c r="P36" i="31"/>
  <c r="V32" i="31"/>
  <c r="P32" i="31"/>
  <c r="V28" i="31"/>
  <c r="P28" i="31"/>
  <c r="V24" i="31"/>
  <c r="P24" i="31"/>
  <c r="V20" i="31"/>
  <c r="P20" i="31"/>
  <c r="V16" i="31"/>
  <c r="P16" i="31"/>
  <c r="V13" i="31"/>
  <c r="P13" i="31"/>
  <c r="V9" i="31"/>
  <c r="P9" i="31"/>
  <c r="V2" i="31"/>
  <c r="C8" i="16"/>
  <c r="J8" i="16" s="1"/>
  <c r="E4" i="30" l="1"/>
  <c r="P84" i="30"/>
  <c r="C9" i="16"/>
  <c r="J9" i="16" s="1"/>
  <c r="C11" i="16" l="1"/>
  <c r="B2" i="14" l="1"/>
  <c r="B2" i="10"/>
  <c r="D11" i="16"/>
  <c r="I11" i="16"/>
  <c r="F11" i="16"/>
  <c r="G11" i="16"/>
  <c r="H11" i="16"/>
  <c r="E11" i="16"/>
  <c r="B11" i="16"/>
  <c r="J3" i="17"/>
  <c r="I3" i="17"/>
  <c r="H3" i="17"/>
  <c r="G3" i="17"/>
  <c r="F3" i="17"/>
  <c r="E3" i="17"/>
  <c r="D3" i="17"/>
  <c r="J2" i="17"/>
  <c r="I2" i="17"/>
  <c r="H2" i="17"/>
  <c r="G2" i="17"/>
  <c r="F2" i="17"/>
  <c r="E2" i="17"/>
  <c r="D2" i="17"/>
  <c r="D7" i="14"/>
  <c r="E12" i="14"/>
  <c r="E13" i="14"/>
  <c r="E14" i="14"/>
  <c r="E15" i="14"/>
  <c r="E16" i="14"/>
  <c r="E17" i="14"/>
  <c r="E18" i="14"/>
  <c r="F23" i="14"/>
  <c r="C2" i="15"/>
  <c r="D2" i="15"/>
  <c r="E2" i="15"/>
  <c r="D6" i="15"/>
  <c r="E6" i="15"/>
  <c r="F6" i="15"/>
  <c r="D7" i="15"/>
  <c r="E7" i="15"/>
  <c r="F7" i="15"/>
  <c r="D8" i="15"/>
  <c r="E8" i="15"/>
  <c r="F8" i="15"/>
  <c r="D9" i="15"/>
  <c r="E9" i="15"/>
  <c r="F9" i="15"/>
  <c r="D10" i="15"/>
  <c r="E10" i="15"/>
  <c r="F10" i="15"/>
  <c r="D11" i="15"/>
  <c r="E11" i="15"/>
  <c r="F11" i="15"/>
  <c r="D12" i="15"/>
  <c r="E12" i="15"/>
  <c r="F12" i="15"/>
  <c r="D16" i="15"/>
  <c r="E16" i="15"/>
  <c r="F16" i="15"/>
  <c r="G16" i="15"/>
  <c r="C20" i="15"/>
  <c r="D20" i="15"/>
  <c r="J2" i="12"/>
  <c r="J3" i="12"/>
  <c r="D3" i="12"/>
  <c r="E3" i="12"/>
  <c r="F3" i="12"/>
  <c r="G3" i="12"/>
  <c r="H3" i="12"/>
  <c r="I3" i="12"/>
  <c r="I2" i="12"/>
  <c r="E2" i="12"/>
  <c r="F2" i="12"/>
  <c r="G2" i="12"/>
  <c r="H2" i="12"/>
  <c r="H4" i="12" s="1"/>
  <c r="D2" i="12"/>
  <c r="D4" i="12" s="1"/>
  <c r="J11" i="8"/>
  <c r="H11" i="8"/>
  <c r="F11" i="8"/>
  <c r="E11" i="8"/>
  <c r="D11" i="8"/>
  <c r="C11" i="8"/>
  <c r="B11" i="8"/>
  <c r="F4" i="12" l="1"/>
  <c r="G4" i="12"/>
  <c r="E4" i="12"/>
  <c r="D5" i="30"/>
  <c r="I4" i="12"/>
  <c r="J4" i="12"/>
  <c r="E4" i="17"/>
  <c r="G4" i="17"/>
  <c r="I4" i="17"/>
  <c r="D4" i="17"/>
  <c r="F4" i="17"/>
  <c r="H4" i="17"/>
  <c r="J4" i="17"/>
</calcChain>
</file>

<file path=xl/sharedStrings.xml><?xml version="1.0" encoding="utf-8"?>
<sst xmlns="http://schemas.openxmlformats.org/spreadsheetml/2006/main" count="473" uniqueCount="264">
  <si>
    <t>Tabele za popunjavanje podataka o radu sudova nije moguće mijenjati, niti dodavati nove redove ili kolone.</t>
  </si>
  <si>
    <t xml:space="preserve">Za sva eventualna pitanja vezano za popunjavanje obrazaca molimo Vas da kontaktirate </t>
  </si>
  <si>
    <t xml:space="preserve">Radi pomoći sudovima u popunjavanju tabela, a i radi lakše obrade podataka za neke od ovih kontrolnika </t>
  </si>
  <si>
    <t xml:space="preserve">postavljeni su posebni mehanizmi prema kojima će u slučaju da podaci nisu u skladu sa ovim pravilima </t>
  </si>
  <si>
    <t>Izvještajni period:</t>
  </si>
  <si>
    <t>Vrsta predmeta</t>
  </si>
  <si>
    <t>I</t>
  </si>
  <si>
    <t>II</t>
  </si>
  <si>
    <t>IV</t>
  </si>
  <si>
    <t>Pž</t>
  </si>
  <si>
    <t>Ukupno</t>
  </si>
  <si>
    <t>for_key</t>
  </si>
  <si>
    <t>godina</t>
  </si>
  <si>
    <t>idReferata</t>
  </si>
  <si>
    <t>VIŠI PRIVREDNI SUD</t>
  </si>
  <si>
    <t>Viši privredni sud u Banja Luci</t>
  </si>
  <si>
    <t>Ostalo</t>
  </si>
  <si>
    <t>Broj odbačenih pravnih lijekova</t>
  </si>
  <si>
    <t>Broj potvrđenih odluka</t>
  </si>
  <si>
    <t>Broj presuda koje su ukinute i predmet je vraćen na ponovno suđenje</t>
  </si>
  <si>
    <t>Pogrešno ili nepotpuno utvrđeno činjenično stanje</t>
  </si>
  <si>
    <t>III</t>
  </si>
  <si>
    <t>V</t>
  </si>
  <si>
    <t xml:space="preserve">Ukupno </t>
  </si>
  <si>
    <t xml:space="preserve">Broj odbacujućih odluka </t>
  </si>
  <si>
    <t>Broj potvrđujućih odluka</t>
  </si>
  <si>
    <t xml:space="preserve">Broj preinačujućih odluka </t>
  </si>
  <si>
    <t>Broj ukidajućih odluka</t>
  </si>
  <si>
    <t>Riješeno na drugi način</t>
  </si>
  <si>
    <t>Broj primljenih predmeta na koje je uložen pravni lijek</t>
  </si>
  <si>
    <t>Odbijen pravni lijek</t>
  </si>
  <si>
    <t>VI</t>
  </si>
  <si>
    <t>VII</t>
  </si>
  <si>
    <t xml:space="preserve">Vrsta predmeta </t>
  </si>
  <si>
    <t xml:space="preserve">Broj nezavedenih predmeta </t>
  </si>
  <si>
    <t>OdbPrLijek</t>
  </si>
  <si>
    <t>PotvOdluke</t>
  </si>
  <si>
    <t>PreinOdluke</t>
  </si>
  <si>
    <t>UkinOdluke</t>
  </si>
  <si>
    <t>OdbaOdlu</t>
  </si>
  <si>
    <t>PotvrOdlu</t>
  </si>
  <si>
    <t>PreinaOdlu</t>
  </si>
  <si>
    <t>UkidaOdlu</t>
  </si>
  <si>
    <t>RjeDrNacin</t>
  </si>
  <si>
    <t>PrPredmUloPravLijek</t>
  </si>
  <si>
    <t>UkPresNovSud</t>
  </si>
  <si>
    <t>biti obojena žutom bojom.</t>
  </si>
  <si>
    <t>Broj odluka kojima se odbacuje apelacija</t>
  </si>
  <si>
    <t>Broj odluka kojima se obustavlja postupak pred Ustavnim sudom BiH</t>
  </si>
  <si>
    <t>Broj odluka kojima se odbija apelacija</t>
  </si>
  <si>
    <t>IV=I+II+III</t>
  </si>
  <si>
    <t>Pravni osnov</t>
  </si>
  <si>
    <t>Broj odluka kojima se usvaja apelacija</t>
  </si>
  <si>
    <t>Broj odluka kojima se preinačuju  odluke suda</t>
  </si>
  <si>
    <t>Broj odluka kojima se ukidaju  odluke suda</t>
  </si>
  <si>
    <t>Broj ostalih odluka kojima se usvaja apelacija</t>
  </si>
  <si>
    <t>Čl. 13. EK (pravo na djelotvorni pravni lijek)</t>
  </si>
  <si>
    <t>Čl. 3. P7 (naknada za pogrešnu presudu)</t>
  </si>
  <si>
    <t>Čl. 6. EK i II/3.e) Ustava BiH (pravo na pravično suđenje)</t>
  </si>
  <si>
    <t>Čl. 5.EK i II/3d Ustava (pravo na ličnu slobodu)</t>
  </si>
  <si>
    <t>Čl. 1. P.1. i II/3.k) Ustava BiH (pravo na imovinu)</t>
  </si>
  <si>
    <t>Čl. 1. P.7. (Proceduralne zaštite u vezi sa protjerivanjem stranaca)</t>
  </si>
  <si>
    <t>Broj odluka kojima se nalaže sudu da okonča predmet bez odlaganja zbog kršenja prava na donošenje odluke u razumnom roku jer je Ustavni sud BiH zaključio da je odugovlačenju postupka najviše doprinio</t>
  </si>
  <si>
    <t>prvostepeni sud</t>
  </si>
  <si>
    <t>drugostepeni sud</t>
  </si>
  <si>
    <t>sud koji rješava predmet po uloženom vanrednom pravnom lijeku</t>
  </si>
  <si>
    <t>V=I+II+III+IV</t>
  </si>
  <si>
    <t>Čl. 6 EK i II/3.e) Ustava BiH (pravo na pravično suđenje)</t>
  </si>
  <si>
    <t>Broj predmeta u kojima je određena naknada nematerijalne štete zbog kršenja prava na donošenje odluke u razumnom roku</t>
  </si>
  <si>
    <t>Ukupan iznos određene naknade</t>
  </si>
  <si>
    <t>BrOdbacApel</t>
  </si>
  <si>
    <t>BrObustPost</t>
  </si>
  <si>
    <t>BrOdbijApel</t>
  </si>
  <si>
    <t>BrPreinOdl</t>
  </si>
  <si>
    <t>BrUkidOdl</t>
  </si>
  <si>
    <t>BrUsvApel</t>
  </si>
  <si>
    <t>PrvostSud</t>
  </si>
  <si>
    <t>DrugostSud</t>
  </si>
  <si>
    <t>SudPoUlPrLij</t>
  </si>
  <si>
    <t>BrNaknNematStete</t>
  </si>
  <si>
    <t>UkIznosNaknade</t>
  </si>
  <si>
    <t>Broj preinačenih odluka</t>
  </si>
  <si>
    <t>Broj preinačenih odluka donijetih nakon održane glavne rasprave ili pretresa pred drugostepenim sudom</t>
  </si>
  <si>
    <t xml:space="preserve"> Broj ukinutih odluka</t>
  </si>
  <si>
    <t>Broj djelimično ukinutih odluka</t>
  </si>
  <si>
    <t>Kvalitet sudskih odluka</t>
  </si>
  <si>
    <t xml:space="preserve"> </t>
  </si>
  <si>
    <t>lista_referata</t>
  </si>
  <si>
    <t>DonesOdluke</t>
  </si>
  <si>
    <t>PreinOdlukeNakonRasp</t>
  </si>
  <si>
    <t>DjelimUkin</t>
  </si>
  <si>
    <t>Broj donesenih odluka na koje se može izjaviti pravni lijek</t>
  </si>
  <si>
    <t>Ukupan broj ožalbenih odluka</t>
  </si>
  <si>
    <t>II=IV+V+VI+ VII+VIII)</t>
  </si>
  <si>
    <t>VIII</t>
  </si>
  <si>
    <r>
      <t>IX</t>
    </r>
    <r>
      <rPr>
        <vertAlign val="superscript"/>
        <sz val="10"/>
        <rFont val="Arial"/>
        <family val="2"/>
        <charset val="238"/>
      </rPr>
      <t>1</t>
    </r>
  </si>
  <si>
    <t>Redni broj</t>
  </si>
  <si>
    <t>Ime i prezime</t>
  </si>
  <si>
    <t>Ocjenjen u sudu</t>
  </si>
  <si>
    <t>Naziv odjela</t>
  </si>
  <si>
    <t>Pravosudna funkcija</t>
  </si>
  <si>
    <t>Broj ostvarenih bodova</t>
  </si>
  <si>
    <t>Sudija</t>
  </si>
  <si>
    <t>Stručni saradnik</t>
  </si>
  <si>
    <t>Predsjednik odjela</t>
  </si>
  <si>
    <t>Predsjednik sudskog vijeća vrhovnog suda entiteta</t>
  </si>
  <si>
    <t>Datum od</t>
  </si>
  <si>
    <t>Datum do</t>
  </si>
  <si>
    <t>IX</t>
  </si>
  <si>
    <t>X</t>
  </si>
  <si>
    <t>XI</t>
  </si>
  <si>
    <t>XII</t>
  </si>
  <si>
    <t>XIII</t>
  </si>
  <si>
    <t>XIV</t>
  </si>
  <si>
    <t>XV</t>
  </si>
  <si>
    <t>Ne treba raditi na predm.</t>
  </si>
  <si>
    <t>Predsjednik suda</t>
  </si>
  <si>
    <t>Da</t>
  </si>
  <si>
    <t>Ne</t>
  </si>
  <si>
    <t>KOLEKTIVNA NORMA SUDA</t>
  </si>
  <si>
    <t>Ocijenjen / Nije ocijenjen u sudu</t>
  </si>
  <si>
    <t>Ukupan broj donesenih odluka na koje se može izjaviti pravni lijek</t>
  </si>
  <si>
    <t>Broj odbačenih pravnih lijekova***</t>
  </si>
  <si>
    <t xml:space="preserve">Broj djelimično ukinutih odluka </t>
  </si>
  <si>
    <t>UKUPAN broj ostvarenih bodova za kvalitet sudskih odluka</t>
  </si>
  <si>
    <t>XVI</t>
  </si>
  <si>
    <t>XVII</t>
  </si>
  <si>
    <t>Predsjednik suda *</t>
  </si>
  <si>
    <t>Ocijenjen</t>
  </si>
  <si>
    <t>Nije ocijenjen</t>
  </si>
  <si>
    <t>KVALITET SUDSKIH ODLUKA **</t>
  </si>
  <si>
    <t>odgovarajuća polja u tabeli biti obojena crvenom bojom.</t>
  </si>
  <si>
    <t>Nakon što podaci budu korigovani na način da ispunjavaju uslove iz kontrolnika, odgovarajuća polja će ponovo</t>
  </si>
  <si>
    <r>
      <t>Tabela II</t>
    </r>
    <r>
      <rPr>
        <u/>
        <sz val="11"/>
        <rFont val="Arial"/>
        <family val="2"/>
        <charset val="238"/>
      </rPr>
      <t xml:space="preserve"> - Kvalitet sudskih odluka</t>
    </r>
  </si>
  <si>
    <r>
      <t xml:space="preserve">Tabela III - </t>
    </r>
    <r>
      <rPr>
        <u/>
        <sz val="11"/>
        <rFont val="Arial"/>
        <family val="2"/>
        <charset val="238"/>
      </rPr>
      <t>Rad suda u odnosu na odluke nižih sudova</t>
    </r>
  </si>
  <si>
    <r>
      <t>Tabela IV</t>
    </r>
    <r>
      <rPr>
        <u/>
        <sz val="12"/>
        <rFont val="Arial"/>
        <family val="2"/>
        <charset val="238"/>
      </rPr>
      <t xml:space="preserve"> - Dodatni podaci</t>
    </r>
  </si>
  <si>
    <t>Tabela V - Odluke Ustavnog suda BiH</t>
  </si>
  <si>
    <t xml:space="preserve">Tabela Va - Odluke kojima se ne usvaja apelacija </t>
  </si>
  <si>
    <t xml:space="preserve">Tabela Vb - Odluke kojima se usvaja apelacija </t>
  </si>
  <si>
    <t>Tabela Vc – Predmeti u  kojima se nalaže sudu da okonča predmet bez odlaganja zbog kršenja prava na donošenje odluke u razumnom roku</t>
  </si>
  <si>
    <t>Tabela Vd - Predmeti u kojima je utvrđeno kršenje prava na donošenje odluke u razumnom roku</t>
  </si>
  <si>
    <t>Podaci iz Tabele I  i Tabele IIa koriste se za ocjenjivanje NPF-a, te podaci u Obrascima za ocjenjivanje NPF-a moraju biti identični podacima iz ovih tabela.</t>
  </si>
  <si>
    <t>Ime i prezime predsjednika suda</t>
  </si>
  <si>
    <t>Sud 1</t>
  </si>
  <si>
    <t xml:space="preserve">Sud 2 </t>
  </si>
  <si>
    <t>Ime i prezime nosioca pravosudne funkcije</t>
  </si>
  <si>
    <t>Nedovoljan broj predmeta u radu</t>
  </si>
  <si>
    <t>broj predmeta u radu</t>
  </si>
  <si>
    <t>broj riješenih predmeta</t>
  </si>
  <si>
    <r>
      <t xml:space="preserve">broj neriješenih predmeta </t>
    </r>
    <r>
      <rPr>
        <b/>
        <u/>
        <sz val="10"/>
        <color theme="1"/>
        <rFont val="Arial"/>
        <family val="2"/>
        <charset val="238"/>
      </rPr>
      <t>sa</t>
    </r>
    <r>
      <rPr>
        <b/>
        <sz val="10"/>
        <color theme="1"/>
        <rFont val="Arial"/>
        <family val="2"/>
        <charset val="238"/>
      </rPr>
      <t xml:space="preserve"> zakonskim i procesnim smetnjama</t>
    </r>
  </si>
  <si>
    <r>
      <t xml:space="preserve">broj neriješenih predmeta </t>
    </r>
    <r>
      <rPr>
        <b/>
        <u/>
        <sz val="10"/>
        <color theme="1"/>
        <rFont val="Arial"/>
        <family val="2"/>
        <charset val="238"/>
      </rPr>
      <t>bez</t>
    </r>
    <r>
      <rPr>
        <b/>
        <sz val="10"/>
        <color theme="1"/>
        <rFont val="Arial"/>
        <family val="2"/>
        <charset val="238"/>
      </rPr>
      <t xml:space="preserve"> zakonskih i procesnih smetnji</t>
    </r>
  </si>
  <si>
    <t>procenat riješenih predmeta</t>
  </si>
  <si>
    <t>XVIII</t>
  </si>
  <si>
    <t>XIX</t>
  </si>
  <si>
    <t>XX</t>
  </si>
  <si>
    <t>XXI</t>
  </si>
  <si>
    <t>Godina</t>
  </si>
  <si>
    <t>Sud</t>
  </si>
  <si>
    <t>ImePrezime</t>
  </si>
  <si>
    <t>Ocjenjen</t>
  </si>
  <si>
    <t>Odjel</t>
  </si>
  <si>
    <t>Funkcija</t>
  </si>
  <si>
    <t>NormaPravilnik</t>
  </si>
  <si>
    <t>DatumOd</t>
  </si>
  <si>
    <t>DatumDo</t>
  </si>
  <si>
    <t>BroDanaZa Normu</t>
  </si>
  <si>
    <t>Odsustvo</t>
  </si>
  <si>
    <t>NormaCMS</t>
  </si>
  <si>
    <t xml:space="preserve">NormaVanCMS </t>
  </si>
  <si>
    <t>VeceVrenovanje</t>
  </si>
  <si>
    <t>OstvarenaNorma</t>
  </si>
  <si>
    <t>PreracunataNorma</t>
  </si>
  <si>
    <t>Ocij/NijeOcij</t>
  </si>
  <si>
    <t>UkBrDonOdlnsmiPrLijek</t>
  </si>
  <si>
    <t>UkBrOzOdl</t>
  </si>
  <si>
    <t>BrOdbPravLijekova</t>
  </si>
  <si>
    <t>BrPotOdl</t>
  </si>
  <si>
    <t>BrPreOdlNakOdGlRas/PretPredDrugSud</t>
  </si>
  <si>
    <t>BrUkOdl</t>
  </si>
  <si>
    <t>BrDjelUkOdl</t>
  </si>
  <si>
    <t>KvaSudOdlČl16/1/a</t>
  </si>
  <si>
    <t>BrOstBodZaKvalČl16/1/a</t>
  </si>
  <si>
    <t>KvalSudOdlČl16/1/b</t>
  </si>
  <si>
    <t>BrOstBodZaKvalČl16/1/b</t>
  </si>
  <si>
    <t>UkBrOstBodZaKval</t>
  </si>
  <si>
    <t>BrPredURadu</t>
  </si>
  <si>
    <t>BrRijPred</t>
  </si>
  <si>
    <t>BrNerijPredSaZakProcSmet</t>
  </si>
  <si>
    <t>BrNerijPredBezZakProcSmet</t>
  </si>
  <si>
    <t>ProcRijePred</t>
  </si>
  <si>
    <t>BrOStBod</t>
  </si>
  <si>
    <t>Kvalitet sudskih odluka:</t>
  </si>
  <si>
    <t xml:space="preserve">Tabele se isključivo popunjavaju predviđenim redoslijedom, po redoslijedu postavljenih tabela. </t>
  </si>
  <si>
    <t xml:space="preserve">Podatke je potrebno upisivati samo u polja osjenčena žutom bojom. </t>
  </si>
  <si>
    <t>U ostala polja nije moguće upisivati vrijednosti, u ovim poljima vrijednosti će biti izračunate automatski.</t>
  </si>
  <si>
    <t>Pored napomena datih uz tabele, potrebno je imati u vidu i slijedeće:</t>
  </si>
  <si>
    <t>Period obavljanja pravosudne funkcije u instituciji koja popunjava tabelu Ia</t>
  </si>
  <si>
    <t>* Ukoliko predsjednik suda nije obavezan neposredno raditi na predmetima, u skladu sa članom 14. Pravilnika o orijentacionim mjerilima za rad sudija i stručnih saradnika u sudovima u BiH, podaci za predsjednika suda se unose u tabelu radi obračuna kolektivnog kvaliteta odluka suda.</t>
  </si>
  <si>
    <t>*** Statistički podaci o broju odbačenih pravnih lijekova prikupljaju se isključivo u svrhu statističkog izvještavanja o radu sudova.</t>
  </si>
  <si>
    <t>Nije ocijenjen ili Ne treba raditi na predmetima</t>
  </si>
  <si>
    <t>Ukupna ostvarena orijentacijska norma koja se unosi u Obrazac za ocjenjivanje =</t>
  </si>
  <si>
    <t xml:space="preserve">Obrazloženje: </t>
  </si>
  <si>
    <t>Upisati naziv Suda 1</t>
  </si>
  <si>
    <t>Upisati naziv Suda 2</t>
  </si>
  <si>
    <t>Individualni kvalitet NPF-a koji je radio u dva suda u toku perioda ocjenjivanja</t>
  </si>
  <si>
    <t>Tabela IIIb</t>
  </si>
  <si>
    <t>Godina prijema predmeta</t>
  </si>
  <si>
    <t>Obrazloženje</t>
  </si>
  <si>
    <t>U Tabelu IV potrebno je da unesete podatke o broju zaprimljenih predmeta koji nisu zavedeni kroz sudski upisnik (ukoliko imate takvih predmeta), navodeći podatke o godini prijema, vrsti i broju predmeta sa obrazloženjem razloga zbog kojih predmeti nisu zavedeni u sudski upisnik.</t>
  </si>
  <si>
    <t xml:space="preserve">* U Tabelu Vd unose se podaci o predmetima u kojima je usvojena apelacija u odnosu na odluke Vašeg suda i određena naknada nematerijalne štete zbog kršenja prava na donošenje odluke u razumnom roku, kao i ukupan iznos naknade koji je utvrdio Ustavni sud BiH. 
</t>
  </si>
  <si>
    <t>Za nosioca pravosudne funkcije koji nije imao dovoljan broj predmeta u radu za ostvarenje norme u Tabelu I potrebno je, pored kolona II – XIII, unijeti podatke i u kolone XVI – XIX, dok će se podaci iz kolona XIV, XV, XX i XXI automatski obračunati.</t>
  </si>
  <si>
    <t xml:space="preserve">TABELA IV – OSTALI PODACI 
Molimo Vas da u tabeli IV date odgovor na pitanje o broju predmeta koji nisu zavedeni kroz sudski upisnik i koji nisu dodijeljeni određenom sudiji (ukoliko imate takvih predmeta), navodeći podatke o vrsti i broju predmeta.
TABELA V – ODLUKE USTAVNOG SUDA BIH
U tabeli V potrebno je prikazati samo podatke o odlukama Ustavnog suda BiH u kojima je izrekom obuhvaćena odluka Vašeg suda, odnosno postupak koji je u toku pred Vašim sudom  (kada je riječ o apelacijama sa navodima da postoji kršenje prava na suđenje u razumnom roku).
Posebna napomena: 
Traženi podaci se odnose na odluke iz apelacione nadležnosti Ustavnog suda BiH.
Tabela Va – Odluke kojima se ne usvaja apelacija: potrebno je prikazati podatke o odlukama Ustavnog suda BiH kojima je utvrđeno da nije osnovana apelacija izjavljena u odnosu na odluke Vašeg suda. Molimo da unesete podatake u kolone I-III prema njihovim nazivima. Podaci se automatski preračunavaju u koloni IV.
Tabela Vb – Odluke kojima apelacija usvaja:
“Pravni osnov”  - Odluke kojima se usvaja apelacija potrebno je razvrstati prema izrekama odluka Ustavnog suda BiH kojima su utvrđene povrede Ustava BiH, Evropske konvencije o ljudskim pravima (u tabeli: EK) i njenih protokola (u tabeli:P). Svi pomenuti dokumenti i klasifikacija povreda su dostupni na zvaničnoj web stranici Ustavnog suda BiH (http://www.ccbh.ba/bos/p_stream.php?kat=83).
Kolone I - IV “Broj odluka kojim se usvaja apelacija” – Potrebno je razvrstati broj odluka Ustavnog suda kojima se izjavljena apelacija usvaja u odnosu na odluku Vašeg suda, prema odgovarajućim kategorijama, u zavisnosti od izreke odluke Ustavnog suda BiH. Preostale odluke Ustavnog suda, koje ne spadaju u navedene tri kategorije, potrebno je upisati u rubriku “Broj ostalih odluka kojima se usvajaju apelacije” (npr. odluka kojom se usvaja apelacija i konstatuje povreda prava na pravično suđenje, zbog prekoračenja razumnog roka za donošenje odluke, nakon što je sudski postupak završen, a kojom se ne nalaže sudu da okonča predmet bez odlaganja, odnosno ne ukida ili ne preinačuje odluka suda). 
Ukoliko su izrekom odluke Ustavnog suda BiH ustanovljene dvije ili više povreda ustavom zagarantovanih prava i sloboda, molimo Vas da svaku od povreda evidentirate posebno u tabeli Vb.
Molimo Vas da i djelimično usvojene apelacije prikažete u odgovarajućim kolonama tabele Vb.
Tabela Vc – Predmeti u kojima se nalaže sudu da okonča predmet bez odlaganja zbog kršenja prava na donošenje odluke u razumnom roku
U tabeli Vc potrebno je prikazati predmete u kojima je Ustavni sud BiH naložio sudu da okonča predmet bez odlaganja zbog kršenja prava na donošenje odluke u razumnom roku. Molimo Vas da u ovu tabelu unesete samo podatke o predmetima u kojima je Vašem sudu naloženo da okonča predmet bez odlaganja. U skladu sa obrazloženjem odluke Ustavnog suda BiH, potrebno je da naznačite u kojoj fazi postupka je Vaš sud rješavao predmet za koji je Ustavni sud utvrdio da je Vaš sud u najvećoj mjeri doprinio odugovlačenju postupka.
Tabela Vd - Predmeti u kojima je utvrđeno kršenje prava na donošenje odluke u razumnom roku
Takođe, potrebno je da popunite i tabelu Vd koja se odnosi na ukupan broj predmeta, u kojima je usvojena apelacija u odnosu na Vaš sud i određena naknada nematerijalne štete zbog kršenja prava na donošenje odluke u razumnom roku, kao i ukupan iznos naknade koji je utvrdio Ustavni sud BiH. 
</t>
  </si>
  <si>
    <r>
      <t xml:space="preserve">Procenat orijentacijske norme koju je nosilac pravosudne funkcije dužan ostvariti - </t>
    </r>
    <r>
      <rPr>
        <sz val="10"/>
        <color rgb="FFFF0000"/>
        <rFont val="Arial"/>
        <family val="2"/>
      </rPr>
      <t>Ukoliko procenat orijenatcijske norme nije predviđen u padajućem meniju pogledati NAPOMENU 3</t>
    </r>
  </si>
  <si>
    <r>
      <t xml:space="preserve">Ukupan broj dana za obračun norme - </t>
    </r>
    <r>
      <rPr>
        <sz val="10"/>
        <color rgb="FFFF0000"/>
        <rFont val="Arial"/>
        <family val="2"/>
      </rPr>
      <t>pogledati NAPOMENU 2</t>
    </r>
  </si>
  <si>
    <r>
      <t xml:space="preserve">Ostvarena orijentaciona norma na predmetima van CMS-a - </t>
    </r>
    <r>
      <rPr>
        <sz val="10"/>
        <color rgb="FFFF0000"/>
        <rFont val="Arial"/>
        <family val="2"/>
      </rPr>
      <t>pogledati NAPOMENU 6</t>
    </r>
  </si>
  <si>
    <r>
      <t xml:space="preserve">Procenat ostvarene orijentacione norme prema članu 9. Pravilnika o orijentacijskim mjerilima - </t>
    </r>
    <r>
      <rPr>
        <sz val="10"/>
        <color rgb="FFFF0000"/>
        <rFont val="Arial"/>
        <family val="2"/>
      </rPr>
      <t>pogledati NAPOMENU 7</t>
    </r>
  </si>
  <si>
    <r>
      <t xml:space="preserve">Nedovoljan broj predmeta u radu - </t>
    </r>
    <r>
      <rPr>
        <sz val="10"/>
        <color rgb="FFFF0000"/>
        <rFont val="Arial"/>
        <family val="2"/>
      </rPr>
      <t>pogledati NAPOMENU 5</t>
    </r>
  </si>
  <si>
    <t>NAPOMENA 6: Podatak o ostvarenoj orijentacionoj normi na predmetima van CMS-a se preuzima iz POMOĆNE TABELE ZA OBRAČUN NORME OSTVARENE NA PREDMETIMA VAN CMS-a</t>
  </si>
  <si>
    <t>NAPOMENA 7: Podatak o Procentu ostvarene orijentacijske norme prema čl 9. Pravilnika o orijentacijskim mjerilima se preuzima iz POMOĆNE TABELE ZA VEĆE VREDNOVANJE PREDMETA</t>
  </si>
  <si>
    <r>
      <t>Ime i prezime -</t>
    </r>
    <r>
      <rPr>
        <b/>
        <sz val="11"/>
        <color rgb="FFFFFF99"/>
        <rFont val="Arial"/>
        <family val="2"/>
      </rPr>
      <t xml:space="preserve"> </t>
    </r>
    <r>
      <rPr>
        <sz val="11"/>
        <color rgb="FFFF0000"/>
        <rFont val="Arial"/>
        <family val="2"/>
      </rPr>
      <t>evidentirani podatak se automatski prenosi u Tabelu IIa</t>
    </r>
  </si>
  <si>
    <r>
      <t>Ime i prezime -</t>
    </r>
    <r>
      <rPr>
        <sz val="10"/>
        <color rgb="FFFF0000"/>
        <rFont val="Arial"/>
        <family val="2"/>
      </rPr>
      <t xml:space="preserve"> podatak je automatski prenesen iz Tabele Ia - OBAVEZNO ZADRŽATI REDOSLIJED NPF-a iz Tabele Ia</t>
    </r>
  </si>
  <si>
    <r>
      <rPr>
        <b/>
        <u/>
        <sz val="11"/>
        <color theme="1"/>
        <rFont val="Arial"/>
        <family val="2"/>
      </rPr>
      <t>Tabela IIb</t>
    </r>
    <r>
      <rPr>
        <u/>
        <sz val="11"/>
        <color theme="1"/>
        <rFont val="Arial"/>
        <family val="2"/>
      </rPr>
      <t xml:space="preserve"> - Obračun individualnog kvaliteta odluka za proces ocjenjivanja nosilaca pravosudnih funkcija koji su u periodu ocjenjivanja radili u dva suda (</t>
    </r>
    <r>
      <rPr>
        <u/>
        <sz val="11"/>
        <color rgb="FFFF0000"/>
        <rFont val="Arial"/>
        <family val="2"/>
      </rPr>
      <t>pogledati NAPOMENU 2</t>
    </r>
    <r>
      <rPr>
        <u/>
        <sz val="11"/>
        <color theme="1"/>
        <rFont val="Arial"/>
        <family val="2"/>
      </rPr>
      <t>)</t>
    </r>
  </si>
  <si>
    <t>Primjer - Sudija 1</t>
  </si>
  <si>
    <t>Obrazloženje norme NPF-a unesene u plava polja</t>
  </si>
  <si>
    <t>8 mjeseci sudija, 4 mjeseca šef odjela (90% norme sudije)</t>
  </si>
  <si>
    <t xml:space="preserve">Radi obezbijeđenja konzistentosti dostavljenih podataka o radu sudova u tabelama su postavljeni kontrolnici, </t>
  </si>
  <si>
    <t xml:space="preserve">odnosno logička pravila koja moraju ispunjavati dostavljeni podaci. </t>
  </si>
  <si>
    <t>Odjel za pravosudnu analitiku i izvještavanje, na telefon: 033 704 616 ili 033 707 584.</t>
  </si>
  <si>
    <r>
      <t>Tabela Ia – Ostvarena orijentaciona norma - Elektronski obrazac za obračun ostvarene orijentacione norme (</t>
    </r>
    <r>
      <rPr>
        <u/>
        <sz val="12"/>
        <color rgb="FFFF0000"/>
        <rFont val="Arial"/>
        <family val="2"/>
        <charset val="238"/>
      </rPr>
      <t>pogledati NAPOMENU 4</t>
    </r>
    <r>
      <rPr>
        <u/>
        <sz val="12"/>
        <rFont val="Arial"/>
        <family val="2"/>
        <charset val="238"/>
      </rPr>
      <t xml:space="preserve">) </t>
    </r>
  </si>
  <si>
    <t>Ostvarena orijentaciona norma iz CMS-a</t>
  </si>
  <si>
    <r>
      <t>Tabela IIa</t>
    </r>
    <r>
      <rPr>
        <u/>
        <sz val="11"/>
        <color theme="1"/>
        <rFont val="Arial"/>
        <family val="2"/>
        <charset val="238"/>
      </rPr>
      <t xml:space="preserve"> - Kvalitet sudskih odluka po nosiocima pravosudnih funkcija - Elektronski obrazac za obračun kvaliteta odluka (</t>
    </r>
    <r>
      <rPr>
        <u/>
        <sz val="11"/>
        <color rgb="FFFF0000"/>
        <rFont val="Arial"/>
        <family val="2"/>
      </rPr>
      <t>pogledati NAPOMENU 2 i 3</t>
    </r>
    <r>
      <rPr>
        <u/>
        <sz val="11"/>
        <color theme="1"/>
        <rFont val="Arial"/>
        <family val="2"/>
        <charset val="238"/>
      </rPr>
      <t>)</t>
    </r>
  </si>
  <si>
    <t xml:space="preserve">NAPOMENA 2: U Tabelu IIa se unose podaci o kvalitetu odluka za sve nosioce pravosudne funkcije koji su u toku godine obavljali funkciju u sudu. Ukoliko je nosilac pravosudne funkcije u toku godine prvi put imenovan u sud, ili je obavljao funkciju u dva suda (bez obzira na nivo suda), ili je napustio pravosuđe u Tabelu IIa se unose podaci koje je nosilac pravosudne funkcije ostvario u sudu koji popunjava Tabelu IIa. 
Tabelu IIb popunjava sud koje provodi postupak ocjenjivanja rezultata rada nosioca pravosudne funkcije koji je tokom godine obavljao funkciju u dva suda (bez obzira na nivo suda). Podaci o ostvarenom individualnom kvalitetu odluka nosilaca pravosudne funkcije se unose pojedinačno za svaki sud u kojem je nosilac pravosudne funkcije obavljao funkciju. U obrazac za ocjenjivanje rada unosi se podatak o procentu ostvarenog kvaliteta odluka i broju ostvarenih bodova iz Tabele IIb.
</t>
  </si>
  <si>
    <t>Tabele za ocjenjivanje NPF u sudu sadrže detaljnije napomene koje je potrebno imati u vidu prilikom popunjavanja tabela.</t>
  </si>
  <si>
    <t>Kvalitet sudskih odluka prema članu 17. stav 1. tačka a)</t>
  </si>
  <si>
    <t>Broj ostvarenih bodova za kvalitet prema članu 17. stav 1. tačka a)</t>
  </si>
  <si>
    <t>Kvalitet sudskih odluka prema članu 17. stav 1. tačka b)</t>
  </si>
  <si>
    <t>Broj ostvarenih bodova za kvalitet prema članu 17. stav 1. tačka b)</t>
  </si>
  <si>
    <t>https://vstv.pravosudje.ba/vstvfo/B/141/article/106391</t>
  </si>
  <si>
    <r>
      <t xml:space="preserve">Broj dana opravdanog  odsustva iz člana 13. Kriterija za ocjenjivanje rada </t>
    </r>
    <r>
      <rPr>
        <b/>
        <sz val="10"/>
        <color rgb="FFFF0000"/>
        <rFont val="Arial"/>
        <family val="2"/>
      </rPr>
      <t>(pogledati NAPOMENU 9)</t>
    </r>
  </si>
  <si>
    <t>BODOVANJE ZA OSTVARENU KOLEKTIVNU NORMU SUDA U SKLADU SA ČLANOM 22. KRITERIJA ZA OCJENJIVANJE RADA PREDSJEDNIKA SUDOVA</t>
  </si>
  <si>
    <t>BODOVANJE ZA BROJ RIJEŠENIH PREDMETA U SUDU U SKLADU SA ČLANOM 23. KRITERIJA ZA OCJENJIVANJE RADA PREDSJEDNIKA SUDOVA</t>
  </si>
  <si>
    <r>
      <t>Tabela Ib -Obračun norme za proces ocjenjivanja za nosioce pravosudne funkcije koji su  u toku godine prešli iz jednog suda u drugi sud - Obračun prema Instrukciji dio: II POSEBNI SLUČAJEVI OCJENJIVANJA 3) a) (</t>
    </r>
    <r>
      <rPr>
        <u/>
        <sz val="12"/>
        <color rgb="FFFF0000"/>
        <rFont val="Arial"/>
        <family val="2"/>
        <charset val="238"/>
      </rPr>
      <t>pogledati NAPOMENU 4</t>
    </r>
    <r>
      <rPr>
        <u/>
        <sz val="12"/>
        <color theme="1"/>
        <rFont val="Arial"/>
        <family val="2"/>
        <charset val="238"/>
      </rPr>
      <t xml:space="preserve">) </t>
    </r>
  </si>
  <si>
    <t>NAPOMENA 3: Ukoliko je nosilac pravosudne funkcije dužan ostvariti procenat orijentacijske norme koji nije ponuđen u padajućem meniju u poljima iz kolone VI, podaci o ostvarenoj orijentacijskoj normi takvog nosioca pravosudne funkcije se unose u dio obrasca u kojem su polja kolone VI označena plavom bojom. Ostvarena orijentaciona norma se obračunava u skladu sa tačkom II 1). Instrukcije za obračun individualne i kolektivne orijentacione norme u sudovima, primjena člana 15. stav 4. Pravilnika o orijentacionim mjerilima za rad sudija i stručnih saradnika u sudovima u BiH.</t>
  </si>
  <si>
    <t>NAPOMENA 9: Podatak o broju dana opravdanog  odsustva iz člana 13. Kriterija za ocjenjivanje rada obavezno preuzeti iz pomoćne tabele</t>
  </si>
  <si>
    <r>
      <t xml:space="preserve">1 </t>
    </r>
    <r>
      <rPr>
        <sz val="10"/>
        <color rgb="FF000000"/>
        <rFont val="Arial"/>
        <family val="2"/>
        <charset val="238"/>
      </rPr>
      <t xml:space="preserve">Kvalitet rada sudskih odluka se automatski obračunava u skladu sa članom 17. Kriterija za ocjenjivanje rada sudija u Bosni i Hercegovini. Slijedi tekst za pojašnjenje formule za obračun kvaliteta sudskih odluka:  (75% * (Ukupan broj ožalbenih odluka - Broj ukinutih odluka - Broj djelimično ukinutih odluka/2) / Ukupan broj ožalbenih odluka) + (25% * (Broj donesenih odluka na koje se može izjaviti pravni lijek - Broj preinačenih odluka donijetih nakon održane glavne raspave ili pretresa pred drugostepenim sudom - Broj ukinutih odluka - Broj djelimično ukinutih odluka/2) / Broj donesenih odluka na koje se može izjaviti pravni lijek). </t>
    </r>
  </si>
  <si>
    <t xml:space="preserve">** Kvalitet rada sudskih odluka se automatski obračunava u skladu sa članom 17. Kriterija za ocjenjivanje rada sudija u Bosni i Hercegovini. Slijedi tekst za pojašnjenje formule za obračun kvaliteta sudskih odluka:  (75% * (Ukupan broj ožalbenih odluka - Broj ukinutih odluka - Broj djelimično ukinutih odluka/2) / Ukupan broj ožalbenih odluka) + (25% * (Broj donesenih odluka na koje se može izjaviti pravni lijek - Broj preinačenih odluka donijetih nakon održane glavne raspave ili pretresa pred drugostepenim sudom - Broj ukinutih odluka - Broj djelimično ukinutih odluka/2) / Broj donesenih odluka na koje se može izjaviti pravni lijek). </t>
  </si>
  <si>
    <t>NAPOMENA 1: Kvalitet odluka predsjednika suda i sudija u Tabeli IIa i IIb automatski se obračunava u skladu sa odredbama člana 17. Kriterija za ocjenjivanje rada sudija u Bosni i Hercegovini i člana 20. Kriterija za ocjenjivanje rada predsjednika sudova u Bosni i Hercegovini.</t>
  </si>
  <si>
    <t>NAPOMENA: U broj donesenih odluka na koje se može izjaviti pravni lijek (Kolona I) i broj ukinutih odluka (Kolona VII) prilikom računanja procenta ukinutih odluka iz člana 17. stav (1) tačka a) i b) Kriterija za ocjenjivanje rada sudija u BiH neće se uzimati u obračun odluke koje su ukinute u sadržajno nebitnom dijelu odnosno ako je odluka ukinuta ili se smatra ukinutom zbog toga što je instancioni sud nakon donošenja ispitivane odluke izmijenio sudsku praksu, u skladu s stavom (3) navedenog člana Kriterija.</t>
  </si>
  <si>
    <t>Kompletni materijali u vezi procesa izvještavanja i ocjenjivanja rada u sudovima za 2022. godinu dostupni su na linku:</t>
  </si>
  <si>
    <r>
      <t xml:space="preserve">Popunjene obrasce poslati na e-mail adresu: </t>
    </r>
    <r>
      <rPr>
        <b/>
        <i/>
        <sz val="12"/>
        <rFont val="Times New Roman"/>
        <family val="1"/>
      </rPr>
      <t xml:space="preserve">vstvstatistika@pravosudje.ba </t>
    </r>
    <r>
      <rPr>
        <b/>
        <sz val="12"/>
        <rFont val="Times New Roman"/>
        <family val="1"/>
      </rPr>
      <t>do 01.02.2023. godine.</t>
    </r>
  </si>
  <si>
    <t>1.1.2022.-31.12.2022.</t>
  </si>
  <si>
    <t>Ostvarena kolektivna norma za sud u 2022. godini</t>
  </si>
  <si>
    <t>Procenat  ostvarene propisane godišnje orijentacijske norme u 2022. godini</t>
  </si>
  <si>
    <t xml:space="preserve">Ukupno ostvarena orijentacijska norma u 2022. godini </t>
  </si>
  <si>
    <t>NAPOMENA 2: Kolona IX (Ukupan broj dana za obračun norme) je popunjena (260) i odnosi se na NPF-e koji su radili cijelu godinu u jednoj instituciji. 
Ukoliko NPF nije obavljao funkciju u pravosudnoj instituciji tokom cijele godine (Novoimenovani NPF ili NPF koji je u toku godine prestao obavljati pravosudnu funkciju) vrši se preračun broja radnih dana. 
Npr. Sudija počeo sa radom 1.4.2022.
Ukupan broj dana za obračun norme = (365 – 31 – 28 – 31) / 7 * 5 = 196</t>
  </si>
  <si>
    <t>NAPOMENA 8: Pomoćne tabele navedene u NAPOMENAMA 6 i 7 kao i ostale materijale u vezi postupka izvještavanja i ocjenjivanja rada NPF za 2022. godinu možete preuzeti putem linka:</t>
  </si>
  <si>
    <t>Ukupno 2021.*</t>
  </si>
  <si>
    <r>
      <t>* Unesite podatak o</t>
    </r>
    <r>
      <rPr>
        <i/>
        <sz val="10"/>
        <rFont val="Arial"/>
        <family val="2"/>
      </rPr>
      <t xml:space="preserve"> Ukupnom broju donesenih odluka na koje se može izjaviti pravni lijek</t>
    </r>
    <r>
      <rPr>
        <sz val="10"/>
        <rFont val="Arial"/>
        <family val="2"/>
      </rPr>
      <t xml:space="preserve"> iz izvještaja koji ste dostavili za 2021. godinu. Ukoliko je razlika u </t>
    </r>
    <r>
      <rPr>
        <i/>
        <sz val="10"/>
        <rFont val="Arial"/>
        <family val="2"/>
      </rPr>
      <t>Ukupnom broju donesenih odluka na koje se može izjaviti pravni lijek</t>
    </r>
    <r>
      <rPr>
        <sz val="10"/>
        <rFont val="Arial"/>
        <family val="2"/>
      </rPr>
      <t xml:space="preserve"> u periodu 2021/2022 veća od 20% aktiviraće se kontrolnik i potrebno je da obrazložite uzroke za nastanak te razlike. </t>
    </r>
  </si>
  <si>
    <t xml:space="preserve">NAPOMENA: U Tabelu II se unose podaci o kvalitetu odluka za sve nosioce pravosudne funkcije koji su u toku godine obavljali funkciju u sudu, bez obzira na period obavljanja funkcije u sudu. U Tabelu se unose podaci za sve nosioce pravosudne funkcije: koji su obavljali funkciju u sudu cijelu godinu, koji su imenovani u sud u toku godine, koji su prešli u drugi sud u toku godine (bez obzira na nivo suda), kao i podaci za  nosioce pravosudne funkcije koji su prestali obavljati funkciju u sudu zbog odlaska u penziju u 2022. godini ili iz drugih razloga (ostavke, razrješenja), a u 2022. godini su donosili odluke na koje se može izjaviti pravni lijek, i/ili sud je nakon prestanka obavljanja funkcije zaprimio žalbene odluke od strane višeg suda po izjavljenom pravnom lijeku na odluke bivšeg nosioca pravosudne funkcije. Na taj način se pravilno obračunava kolektivni kvalitet odluka u sudu. </t>
  </si>
  <si>
    <t xml:space="preserve">NAPOMENA 3: Ukoliko je sudija cijelu 2022. godinu proveo na radu u istom sudu, podaci o individualnom kvalitetu sudskih odluka koje je sudija ostvario u bivšem sudu ne iskazuju se u Tabelama za ocjenjivanje za 2022. godinu suda u kojem sudija trenutno obavlja pravosudnu funkciju.
Podaci o individualnom kvalitetu sudskih odluka koje je sudija ostvario u bivšem sudu iskazuju se u Tabelama za ocjenjivanje za 2022. godinu bivšeg suda (Tabela II I Tabela IIa) u kojem je sudija obavljao pravosudnu funkciju u vrijeme donošenja odluke na koju je izjavljena žalba, s tim što se u Tabelu IIa - Kvalitet sudskih odluka po nosiocima pravosudnih funkcija, obavezno unosi naznaka da se takav sudija „ne ocjenjuje“.
Za potrebe provođenja postupka ocjenjivanja rada, ocjenjivač će u obrascu za ocjenjivanje rada u 2022. godini evidentirati podatke o individualnom kvalitetu sudskih odluka koje je takav sudija ostvario u sudu u kojem trenutno obavlja pravosudnu funkciju kao i podatke o individualnom kvalitetu sudskih odluka iz bivšeg suda. Po iskazivanju zbirnih podataka u obrascu za ocjenjivanje rada vrši se manuelni obračun procenta ostvarenog kvaliteta odluka, te dodjeljuje pripadajući broj bodova predviđen članom 17. Kriterija za ocjenjivanje rada sudija u BiH.
</t>
  </si>
  <si>
    <t xml:space="preserve">Podaci o kvalitetu odluka za sudije koji su prestali obavljati sudijsku funkciju u sudu zbog odlaska u penziju u 2022. godini ili iz drugih razloga (ostavke, razrješenja), a u 2022. godini su donijeli odluke na koje se može izjaviti pravni lijek, iskazuju se i u Tabeli II. - Kvalitet sudskih odluka po vrstama predmeta i u Tabeli IIa - Kvalitet sudskih odluka po nosiocima pravosudnih funkcija, s tim što se u Tabelu IIa - Kvalitet sudskih odluka po nosiocima pravosudnih funkcija, obavezno unosi ime i prezime sudije sa naznakom da se on „ne ocjenjuje“.
Na navedeni način je potrebno postupati i ukoliko je sudija prestao obavljati sudijsku funkciju u 2021. godini ili ranije, a sud je tokom 2022. godine zaprimio žalbene odluke od strane višeg suda po izjavljenom pravnom lijeku na odluke bivšeg sudije iz 2021. godine ili ranije.
   </t>
  </si>
  <si>
    <t xml:space="preserve">NAPOMENA 4: U Tabelu Ia se unose podaci za sve nosioce pravosudne funkcije koji su u toku godine obavljali funkciju u sudu. Ukoliko je nosilac pravosudne funkcije u toku godine prvi put imenovan u sud, ili je obavljao funkciju u dva suda (bez obzira na nivo suda), ili je napustio pravosuđe u Tabelu Ia se unose podaci koje je nosilac pravosudne funkcije ostvario u sudu koji popunjava Tabelu Ia, a podaci o ostvarenoj normi se obračunavaju u skladu Instrukcijom za obračun individualne i kolektivne orijentacione norme u sudovima (II dio - tačka 3a - za obračun kolektivne norme).
Tabelu Ib popunjava sud koje provodi postupak ocjenjivanja rezultata rada nosioca pravosudne funkcije koji je tokom godine obavljao funkciju u dva suda (bez obzira na nivo suda). Podaci o ostvarenoj normi se obračunavaju u skladu sa Instrukcijom za obračun individualne i kolektivne orijentacione norme u sudovima (II dio – tačka 2 i tačka 3a - za proces ocjenjivanja). U obrazac za ocjenjivanje rada unosi se podatak o broju ostvarenih bodova iz Tabele Ib.  
</t>
  </si>
  <si>
    <t>NAPOMENA 5: Posebno obratiti pažnju na dio Uputstva uz ovu tabelu koji propisuje način prikazivanja podataka o ostvarenoj orijentacionoj normi i broju riješenih predmeta u okolnostima kada nosilac pravosudne funkcije nije imao dovoljan broj predmeta u radu za ostvarenje propisane godišnje norme, kao i na odgovarajuće odredbe Uputstva za primjenu Kriterija za ocjenjivanje rada predsjednika sudova u Bosni i Hercegovini i Kriterija za ocjenjivanje rada sudija u Bosni i Hercegovini.</t>
  </si>
  <si>
    <t xml:space="preserve">NAPOMENA 1: U Tabelu Ia se unose podaci o ostvarenoj orijentacijskoj normi za sve nosioce pravosudnih funkcija, uključujući i one kod kojih je ukupno ostvarenje norme ispod 20%: novoimenovane sudije/stručni saradnici, sudije/stručni saradnici koji su imenovani u drugu instituciju, kao i sudije/stručni saradnici koji su prestali sa radom zbog: penzionisanja, podnošenja ostavke, smrti, gubitka radne sposobnosti, razrješenja od dužnosti, privremenog ili trajnog udaljenja od vršenja dužnosti itd. (član 5. Uputstva za primjenu Kriterija za ocjenjivanje rada predsjednika sudova u Bosni i Hercegovini i Kriterija za ocjenjivanje rada sudija u Bosni i Hercegovini). Ostvarena kolektivna norma suda automatski će se obračunati i predsjedniku suda će se dodijeliti odgovarajući broj bodova u skladu sa članom 22. Kriterija za ocjenjivanje rada predsjednika sudova u Bosni i Hercegovini. 
Ukoliko sud nije imao dovoljan broj predmeta u radu za ostvarenje orijentacijske norme, potrebno je manuelno unijeti ukupan broj predmeta koji su bili u radu u sudu kao i ukupan broj riješenih predmeta u sudu u periodu izvještavanja, kao i podatke o broju neriješenih predmeta sa zakonskim i procesnim smetnjama i broju neriješenih predmeta bez zakonskih i procesnih smetnji. Procenat riješenih predmeta automatski će se obračunati, te predsjedniku suda dodijeliti odgovarajući broj bodova u skladu sa članom 23. Kriterija za ocjenjivanje rada predsjednika sudova u Bosni i Hercegovini.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</si>
</sst>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x14ac:knownFonts="1">
    <font>
      <sz val="10"/>
      <name val="Arial"/>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b/>
      <sz val="12"/>
      <color indexed="12"/>
      <name val="Times New Roman"/>
      <family val="1"/>
    </font>
    <font>
      <b/>
      <u/>
      <sz val="12"/>
      <name val="Arial"/>
      <family val="2"/>
      <charset val="238"/>
    </font>
    <font>
      <b/>
      <sz val="12"/>
      <name val="Arial"/>
      <family val="2"/>
      <charset val="238"/>
    </font>
    <font>
      <b/>
      <sz val="14"/>
      <name val="Arial"/>
      <family val="2"/>
      <charset val="238"/>
    </font>
    <font>
      <b/>
      <u/>
      <sz val="11"/>
      <name val="Arial"/>
      <family val="2"/>
      <charset val="238"/>
    </font>
    <font>
      <b/>
      <sz val="11"/>
      <name val="Arial"/>
      <family val="2"/>
      <charset val="238"/>
    </font>
    <font>
      <u/>
      <sz val="12"/>
      <name val="Arial"/>
      <family val="2"/>
      <charset val="238"/>
    </font>
    <font>
      <b/>
      <sz val="10"/>
      <name val="Arial"/>
      <family val="2"/>
    </font>
    <font>
      <b/>
      <sz val="10"/>
      <color indexed="10"/>
      <name val="Arial"/>
      <family val="2"/>
    </font>
    <font>
      <b/>
      <sz val="12"/>
      <name val="Arial"/>
      <family val="2"/>
    </font>
    <font>
      <b/>
      <sz val="10"/>
      <name val="Arial"/>
      <family val="2"/>
      <charset val="238"/>
    </font>
    <font>
      <sz val="10"/>
      <name val="Arial"/>
      <family val="2"/>
      <charset val="238"/>
    </font>
    <font>
      <b/>
      <sz val="11"/>
      <name val="Arial"/>
      <family val="2"/>
    </font>
    <font>
      <sz val="10"/>
      <name val="Arial"/>
      <family val="2"/>
    </font>
    <font>
      <sz val="12"/>
      <name val="Arial"/>
      <family val="2"/>
      <charset val="238"/>
    </font>
    <font>
      <sz val="9"/>
      <name val="Arial"/>
      <family val="2"/>
      <charset val="238"/>
    </font>
    <font>
      <sz val="11"/>
      <name val="Arial"/>
      <family val="2"/>
      <charset val="238"/>
    </font>
    <font>
      <u/>
      <sz val="11"/>
      <name val="Arial"/>
      <family val="2"/>
      <charset val="238"/>
    </font>
    <font>
      <b/>
      <sz val="11"/>
      <color indexed="10"/>
      <name val="Arial"/>
      <family val="2"/>
      <charset val="238"/>
    </font>
    <font>
      <sz val="10"/>
      <color indexed="8"/>
      <name val="Arial"/>
      <family val="2"/>
      <charset val="238"/>
    </font>
    <font>
      <sz val="10"/>
      <color indexed="9"/>
      <name val="Arial"/>
      <family val="2"/>
      <charset val="238"/>
    </font>
    <font>
      <b/>
      <u/>
      <sz val="11"/>
      <name val="Arial"/>
      <family val="2"/>
    </font>
    <font>
      <b/>
      <u/>
      <sz val="12"/>
      <name val="Arial"/>
      <family val="2"/>
    </font>
    <font>
      <b/>
      <sz val="12"/>
      <color indexed="9"/>
      <name val="Arial"/>
      <family val="2"/>
      <charset val="238"/>
    </font>
    <font>
      <b/>
      <sz val="12"/>
      <color theme="0"/>
      <name val="Arial"/>
      <family val="2"/>
      <charset val="238"/>
    </font>
    <font>
      <vertAlign val="superscript"/>
      <sz val="10"/>
      <name val="Arial"/>
      <family val="2"/>
      <charset val="238"/>
    </font>
    <font>
      <vertAlign val="superscript"/>
      <sz val="10"/>
      <color rgb="FF000000"/>
      <name val="Arial"/>
      <family val="2"/>
      <charset val="238"/>
    </font>
    <font>
      <sz val="10"/>
      <color rgb="FF000000"/>
      <name val="Arial"/>
      <family val="2"/>
      <charset val="238"/>
    </font>
    <font>
      <b/>
      <sz val="12"/>
      <color rgb="FF0000FF"/>
      <name val="Times New Roman"/>
      <family val="1"/>
    </font>
    <font>
      <b/>
      <sz val="11"/>
      <color theme="1"/>
      <name val="Calibri"/>
      <family val="2"/>
      <charset val="238"/>
      <scheme val="minor"/>
    </font>
    <font>
      <sz val="10"/>
      <color theme="1"/>
      <name val="Arial"/>
      <family val="2"/>
      <charset val="238"/>
    </font>
    <font>
      <b/>
      <sz val="10"/>
      <color theme="1"/>
      <name val="Arial"/>
      <family val="2"/>
      <charset val="238"/>
    </font>
    <font>
      <sz val="11"/>
      <color theme="1"/>
      <name val="Calibri"/>
      <family val="2"/>
      <scheme val="minor"/>
    </font>
    <font>
      <b/>
      <sz val="10"/>
      <color rgb="FFFF0000"/>
      <name val="Arial"/>
      <family val="2"/>
      <charset val="238"/>
    </font>
    <font>
      <b/>
      <sz val="11"/>
      <color rgb="FFFF0000"/>
      <name val="Calibri"/>
      <family val="2"/>
      <charset val="238"/>
      <scheme val="minor"/>
    </font>
    <font>
      <b/>
      <sz val="11"/>
      <color theme="1"/>
      <name val="Arial"/>
      <family val="2"/>
      <charset val="238"/>
    </font>
    <font>
      <b/>
      <sz val="11"/>
      <color theme="1"/>
      <name val="Calibri"/>
      <family val="2"/>
      <scheme val="minor"/>
    </font>
    <font>
      <i/>
      <sz val="10"/>
      <name val="Arial"/>
      <family val="2"/>
      <charset val="238"/>
    </font>
    <font>
      <sz val="10"/>
      <color rgb="FFFF0000"/>
      <name val="Arial"/>
      <family val="2"/>
      <charset val="238"/>
    </font>
    <font>
      <b/>
      <sz val="12"/>
      <color rgb="FFFF0000"/>
      <name val="Times New Roman"/>
      <family val="1"/>
    </font>
    <font>
      <sz val="11"/>
      <name val="Calibri"/>
      <family val="2"/>
      <scheme val="minor"/>
    </font>
    <font>
      <b/>
      <sz val="10"/>
      <color theme="0" tint="-0.249977111117893"/>
      <name val="Arial"/>
      <family val="2"/>
      <charset val="238"/>
    </font>
    <font>
      <sz val="10"/>
      <color theme="0"/>
      <name val="Arial"/>
      <family val="2"/>
      <charset val="238"/>
    </font>
    <font>
      <b/>
      <u/>
      <sz val="10"/>
      <color theme="1"/>
      <name val="Arial"/>
      <family val="2"/>
      <charset val="238"/>
    </font>
    <font>
      <b/>
      <sz val="11"/>
      <color theme="0"/>
      <name val="Calibri"/>
      <family val="2"/>
      <charset val="238"/>
      <scheme val="minor"/>
    </font>
    <font>
      <b/>
      <sz val="10"/>
      <color theme="0"/>
      <name val="Arial"/>
      <family val="2"/>
      <charset val="238"/>
    </font>
    <font>
      <sz val="11"/>
      <color theme="0"/>
      <name val="Calibri"/>
      <family val="2"/>
      <scheme val="minor"/>
    </font>
    <font>
      <b/>
      <sz val="11"/>
      <color rgb="FFFF0000"/>
      <name val="Calibri"/>
      <family val="2"/>
    </font>
    <font>
      <b/>
      <sz val="22"/>
      <name val="Times New Roman"/>
      <family val="1"/>
    </font>
    <font>
      <b/>
      <sz val="12"/>
      <name val="Times New Roman"/>
      <family val="1"/>
    </font>
    <font>
      <b/>
      <sz val="14"/>
      <name val="Times New Roman"/>
      <family val="1"/>
    </font>
    <font>
      <b/>
      <i/>
      <sz val="12"/>
      <name val="Times New Roman"/>
      <family val="1"/>
    </font>
    <font>
      <b/>
      <i/>
      <u/>
      <sz val="14"/>
      <name val="Times New Roman"/>
      <family val="1"/>
    </font>
    <font>
      <b/>
      <i/>
      <sz val="14"/>
      <name val="Times New Roman"/>
      <family val="1"/>
    </font>
    <font>
      <b/>
      <sz val="10"/>
      <color rgb="FFFF0000"/>
      <name val="Arial"/>
      <family val="2"/>
    </font>
    <font>
      <sz val="11"/>
      <color rgb="FFFFFF00"/>
      <name val="Calibri"/>
      <family val="2"/>
      <scheme val="minor"/>
    </font>
    <font>
      <sz val="10"/>
      <color theme="1"/>
      <name val="Arial"/>
      <family val="2"/>
    </font>
    <font>
      <sz val="11"/>
      <color theme="1"/>
      <name val="Arial"/>
      <family val="2"/>
    </font>
    <font>
      <b/>
      <sz val="11"/>
      <color rgb="FFFF0000"/>
      <name val="Calibri"/>
      <family val="2"/>
      <scheme val="minor"/>
    </font>
    <font>
      <i/>
      <sz val="10"/>
      <name val="Arial"/>
      <family val="2"/>
    </font>
    <font>
      <b/>
      <sz val="11"/>
      <name val="Calibri"/>
      <family val="2"/>
      <charset val="238"/>
      <scheme val="minor"/>
    </font>
    <font>
      <sz val="11"/>
      <name val="Calibri"/>
      <family val="2"/>
      <charset val="238"/>
      <scheme val="minor"/>
    </font>
    <font>
      <b/>
      <sz val="11"/>
      <color theme="1"/>
      <name val="Arial"/>
      <family val="2"/>
    </font>
    <font>
      <u/>
      <sz val="10"/>
      <color theme="10"/>
      <name val="Arial"/>
      <family val="2"/>
    </font>
    <font>
      <b/>
      <sz val="11"/>
      <color rgb="FFFFFF99"/>
      <name val="Arial"/>
      <family val="2"/>
    </font>
    <font>
      <sz val="11"/>
      <color rgb="FFFF0000"/>
      <name val="Arial"/>
      <family val="2"/>
    </font>
    <font>
      <sz val="10"/>
      <color rgb="FFFF0000"/>
      <name val="Arial"/>
      <family val="2"/>
    </font>
    <font>
      <u/>
      <sz val="14"/>
      <name val="Arial"/>
      <family val="2"/>
      <charset val="238"/>
    </font>
    <font>
      <u/>
      <sz val="12"/>
      <color rgb="FFFF0000"/>
      <name val="Arial"/>
      <family val="2"/>
      <charset val="238"/>
    </font>
    <font>
      <u/>
      <sz val="12"/>
      <color theme="1"/>
      <name val="Arial"/>
      <family val="2"/>
      <charset val="238"/>
    </font>
    <font>
      <b/>
      <u/>
      <sz val="11"/>
      <color theme="1"/>
      <name val="Arial"/>
      <family val="2"/>
      <charset val="238"/>
    </font>
    <font>
      <u/>
      <sz val="11"/>
      <color theme="1"/>
      <name val="Arial"/>
      <family val="2"/>
      <charset val="238"/>
    </font>
    <font>
      <u/>
      <sz val="11"/>
      <color rgb="FFFF0000"/>
      <name val="Arial"/>
      <family val="2"/>
    </font>
    <font>
      <b/>
      <sz val="10"/>
      <color theme="1"/>
      <name val="Arial"/>
      <family val="2"/>
    </font>
    <font>
      <u/>
      <sz val="11"/>
      <color theme="1"/>
      <name val="Arial"/>
      <family val="2"/>
    </font>
    <font>
      <b/>
      <u/>
      <sz val="11"/>
      <color theme="1"/>
      <name val="Arial"/>
      <family val="2"/>
    </font>
    <font>
      <sz val="11"/>
      <color rgb="FF000000"/>
      <name val="Calibri"/>
      <family val="2"/>
      <charset val="238"/>
      <scheme val="minor"/>
    </font>
    <font>
      <b/>
      <u/>
      <sz val="10"/>
      <color theme="1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double">
        <color theme="0" tint="-0.499984740745262"/>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top style="thin">
        <color theme="0" tint="-0.499984740745262"/>
      </top>
      <bottom style="double">
        <color indexed="64"/>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indexed="64"/>
      </right>
      <top style="thin">
        <color theme="0" tint="-0.499984740745262"/>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theme="0" tint="-0.499984740745262"/>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8" fillId="0" borderId="0"/>
    <xf numFmtId="9" fontId="38" fillId="0" borderId="0" applyFont="0" applyFill="0" applyBorder="0" applyAlignment="0" applyProtection="0"/>
    <xf numFmtId="0" fontId="3" fillId="0" borderId="0"/>
    <xf numFmtId="0" fontId="3" fillId="0" borderId="0"/>
    <xf numFmtId="0" fontId="38" fillId="0" borderId="0"/>
    <xf numFmtId="0" fontId="3" fillId="0" borderId="0"/>
    <xf numFmtId="0" fontId="38" fillId="0" borderId="0"/>
    <xf numFmtId="0" fontId="3" fillId="0" borderId="0"/>
    <xf numFmtId="0" fontId="19" fillId="0" borderId="0"/>
    <xf numFmtId="0" fontId="69" fillId="0" borderId="0" applyNumberFormat="0" applyFill="0" applyBorder="0" applyAlignment="0" applyProtection="0"/>
    <xf numFmtId="0" fontId="1" fillId="0" borderId="0"/>
  </cellStyleXfs>
  <cellXfs count="704">
    <xf numFmtId="0" fontId="0" fillId="0" borderId="0" xfId="0"/>
    <xf numFmtId="0" fontId="7" fillId="3" borderId="0" xfId="0" applyFont="1" applyFill="1" applyBorder="1" applyAlignment="1" applyProtection="1"/>
    <xf numFmtId="0" fontId="9" fillId="3" borderId="0" xfId="0" applyFont="1" applyFill="1" applyBorder="1" applyAlignment="1" applyProtection="1"/>
    <xf numFmtId="0" fontId="0" fillId="3" borderId="0" xfId="0" applyFill="1" applyProtection="1"/>
    <xf numFmtId="0" fontId="10" fillId="3" borderId="0" xfId="0" applyFont="1" applyFill="1" applyBorder="1" applyAlignment="1" applyProtection="1"/>
    <xf numFmtId="0" fontId="11" fillId="3" borderId="0" xfId="0" applyFont="1" applyFill="1" applyBorder="1" applyAlignment="1" applyProtection="1"/>
    <xf numFmtId="0" fontId="0" fillId="4" borderId="1" xfId="0" applyFill="1" applyBorder="1" applyAlignment="1" applyProtection="1">
      <alignment horizontal="right" vertical="center"/>
    </xf>
    <xf numFmtId="0" fontId="4" fillId="4" borderId="1" xfId="5" applyFill="1" applyBorder="1" applyAlignment="1" applyProtection="1">
      <alignment horizontal="right" vertical="center"/>
    </xf>
    <xf numFmtId="0" fontId="0" fillId="3" borderId="0" xfId="0" applyFill="1" applyBorder="1" applyProtection="1"/>
    <xf numFmtId="0" fontId="13" fillId="3" borderId="0" xfId="0" applyFont="1" applyFill="1" applyProtection="1"/>
    <xf numFmtId="0" fontId="0" fillId="3" borderId="0" xfId="0" applyFill="1" applyAlignment="1" applyProtection="1"/>
    <xf numFmtId="0" fontId="13" fillId="3" borderId="0" xfId="0" applyFont="1" applyFill="1" applyBorder="1" applyProtection="1"/>
    <xf numFmtId="0" fontId="8" fillId="0" borderId="0" xfId="0" applyFont="1" applyFill="1" applyBorder="1" applyAlignment="1" applyProtection="1"/>
    <xf numFmtId="0" fontId="8" fillId="3" borderId="0" xfId="0" applyFont="1" applyFill="1" applyBorder="1" applyAlignment="1" applyProtection="1"/>
    <xf numFmtId="0" fontId="19" fillId="3" borderId="0" xfId="0" applyFont="1" applyFill="1" applyBorder="1" applyAlignment="1" applyProtection="1"/>
    <xf numFmtId="0" fontId="17" fillId="3" borderId="0" xfId="2" applyFont="1" applyFill="1" applyBorder="1" applyProtection="1"/>
    <xf numFmtId="0" fontId="17" fillId="5" borderId="2" xfId="2" applyFont="1" applyFill="1" applyBorder="1" applyAlignment="1" applyProtection="1">
      <alignment horizontal="center" wrapText="1"/>
    </xf>
    <xf numFmtId="0" fontId="17" fillId="5" borderId="3" xfId="2" applyFont="1" applyFill="1" applyBorder="1" applyAlignment="1" applyProtection="1">
      <alignment horizontal="center"/>
    </xf>
    <xf numFmtId="0" fontId="16" fillId="3" borderId="0" xfId="2" applyFont="1" applyFill="1" applyAlignment="1" applyProtection="1">
      <alignment horizontal="left"/>
    </xf>
    <xf numFmtId="0" fontId="17" fillId="6" borderId="4" xfId="2" applyFont="1" applyFill="1" applyBorder="1" applyProtection="1">
      <protection locked="0"/>
    </xf>
    <xf numFmtId="0" fontId="17" fillId="6" borderId="3" xfId="2" applyFont="1" applyFill="1" applyBorder="1" applyProtection="1">
      <protection locked="0"/>
    </xf>
    <xf numFmtId="0" fontId="17" fillId="6" borderId="2" xfId="2" applyFont="1" applyFill="1" applyBorder="1" applyProtection="1">
      <protection locked="0"/>
    </xf>
    <xf numFmtId="0" fontId="17" fillId="3" borderId="0" xfId="0" applyFont="1" applyFill="1" applyProtection="1"/>
    <xf numFmtId="0" fontId="18" fillId="5" borderId="5" xfId="2" applyFont="1" applyFill="1" applyBorder="1" applyAlignment="1" applyProtection="1">
      <alignment horizontal="left"/>
    </xf>
    <xf numFmtId="0" fontId="14" fillId="3" borderId="6" xfId="2" applyFont="1" applyFill="1" applyBorder="1" applyProtection="1"/>
    <xf numFmtId="0" fontId="14" fillId="3" borderId="7" xfId="2" applyFont="1" applyFill="1" applyBorder="1" applyProtection="1"/>
    <xf numFmtId="0" fontId="14" fillId="3" borderId="8" xfId="2" applyFont="1" applyFill="1" applyBorder="1" applyProtection="1"/>
    <xf numFmtId="0" fontId="17" fillId="3" borderId="0" xfId="2" applyFont="1" applyFill="1" applyBorder="1" applyAlignment="1" applyProtection="1">
      <alignment horizontal="center"/>
    </xf>
    <xf numFmtId="0" fontId="20" fillId="3" borderId="0" xfId="0" applyFont="1" applyFill="1" applyProtection="1"/>
    <xf numFmtId="0" fontId="22" fillId="3" borderId="0" xfId="0" applyFont="1" applyFill="1" applyProtection="1"/>
    <xf numFmtId="0" fontId="10" fillId="3" borderId="0" xfId="2" applyFont="1" applyFill="1" applyBorder="1" applyAlignment="1" applyProtection="1">
      <alignment horizontal="left" vertical="center"/>
    </xf>
    <xf numFmtId="0" fontId="10" fillId="3" borderId="0" xfId="2" applyFont="1" applyFill="1" applyBorder="1" applyAlignment="1" applyProtection="1">
      <alignment horizontal="left" wrapText="1"/>
    </xf>
    <xf numFmtId="0" fontId="24" fillId="3" borderId="0" xfId="2" applyFont="1" applyFill="1" applyAlignment="1" applyProtection="1">
      <alignment vertical="center"/>
    </xf>
    <xf numFmtId="0" fontId="24" fillId="3" borderId="0" xfId="2" applyFont="1" applyFill="1" applyAlignment="1" applyProtection="1"/>
    <xf numFmtId="0" fontId="24" fillId="3" borderId="0" xfId="2" applyFont="1" applyFill="1" applyBorder="1" applyAlignment="1" applyProtection="1"/>
    <xf numFmtId="0" fontId="22" fillId="3" borderId="0" xfId="2" applyFont="1" applyFill="1" applyProtection="1"/>
    <xf numFmtId="0" fontId="22" fillId="3" borderId="0" xfId="2" applyFont="1" applyFill="1" applyBorder="1" applyProtection="1"/>
    <xf numFmtId="0" fontId="17" fillId="5" borderId="4" xfId="2" applyFont="1" applyFill="1" applyBorder="1" applyAlignment="1" applyProtection="1">
      <alignment horizontal="center"/>
    </xf>
    <xf numFmtId="0" fontId="17" fillId="3" borderId="0" xfId="2" applyFont="1" applyFill="1" applyBorder="1" applyAlignment="1" applyProtection="1">
      <alignment horizontal="center" wrapText="1"/>
    </xf>
    <xf numFmtId="0" fontId="17" fillId="5" borderId="3" xfId="2" applyFont="1" applyFill="1" applyBorder="1" applyAlignment="1" applyProtection="1">
      <alignment horizontal="center" wrapText="1"/>
    </xf>
    <xf numFmtId="0" fontId="17" fillId="2" borderId="9" xfId="2" applyFont="1" applyFill="1" applyBorder="1" applyAlignment="1" applyProtection="1">
      <alignment horizontal="center"/>
    </xf>
    <xf numFmtId="0" fontId="22" fillId="6" borderId="10" xfId="2" applyFont="1" applyFill="1" applyBorder="1" applyProtection="1">
      <protection locked="0"/>
    </xf>
    <xf numFmtId="0" fontId="17" fillId="6" borderId="10" xfId="2" applyFont="1" applyFill="1" applyBorder="1" applyProtection="1">
      <protection locked="0"/>
    </xf>
    <xf numFmtId="0" fontId="17" fillId="6" borderId="11" xfId="2" applyFont="1" applyFill="1" applyBorder="1" applyProtection="1">
      <protection locked="0"/>
    </xf>
    <xf numFmtId="0" fontId="17" fillId="6" borderId="12" xfId="2" applyFont="1" applyFill="1" applyBorder="1" applyProtection="1">
      <protection locked="0"/>
    </xf>
    <xf numFmtId="0" fontId="17" fillId="2" borderId="13" xfId="2" applyFont="1" applyFill="1" applyBorder="1" applyAlignment="1" applyProtection="1">
      <alignment horizontal="center"/>
    </xf>
    <xf numFmtId="0" fontId="17" fillId="3" borderId="0" xfId="2" applyFont="1" applyFill="1" applyBorder="1" applyAlignment="1" applyProtection="1">
      <alignment wrapText="1"/>
    </xf>
    <xf numFmtId="0" fontId="14" fillId="3" borderId="0" xfId="2" applyFont="1" applyFill="1" applyBorder="1" applyProtection="1"/>
    <xf numFmtId="0" fontId="17" fillId="3" borderId="0" xfId="3" applyFont="1" applyFill="1" applyBorder="1" applyProtection="1"/>
    <xf numFmtId="0" fontId="7" fillId="0" borderId="0" xfId="0" applyFont="1" applyFill="1" applyBorder="1" applyAlignment="1" applyProtection="1"/>
    <xf numFmtId="0" fontId="7" fillId="3" borderId="14" xfId="0" applyFont="1" applyFill="1" applyBorder="1" applyProtection="1"/>
    <xf numFmtId="0" fontId="25" fillId="0" borderId="17" xfId="0" applyFont="1" applyFill="1" applyBorder="1" applyAlignment="1">
      <alignment horizontal="center"/>
    </xf>
    <xf numFmtId="0" fontId="17" fillId="2" borderId="10" xfId="4" applyFont="1" applyFill="1" applyBorder="1" applyAlignment="1" applyProtection="1">
      <alignment horizontal="center" vertical="center" wrapText="1"/>
    </xf>
    <xf numFmtId="0" fontId="15" fillId="3" borderId="0" xfId="0" applyFont="1" applyFill="1" applyBorder="1" applyAlignment="1" applyProtection="1"/>
    <xf numFmtId="0" fontId="26" fillId="3" borderId="0" xfId="0" applyFont="1" applyFill="1" applyProtection="1"/>
    <xf numFmtId="0" fontId="27" fillId="3" borderId="0" xfId="5" applyFont="1" applyFill="1" applyBorder="1" applyAlignment="1" applyProtection="1"/>
    <xf numFmtId="0" fontId="18" fillId="0" borderId="0" xfId="5" applyFont="1" applyFill="1" applyBorder="1" applyProtection="1"/>
    <xf numFmtId="0" fontId="18" fillId="3" borderId="0" xfId="0" applyFont="1" applyFill="1" applyBorder="1" applyAlignment="1" applyProtection="1"/>
    <xf numFmtId="0" fontId="4" fillId="3" borderId="0" xfId="5" applyFill="1" applyBorder="1" applyProtection="1"/>
    <xf numFmtId="0" fontId="16" fillId="3" borderId="0" xfId="5" applyFont="1" applyFill="1" applyBorder="1" applyProtection="1"/>
    <xf numFmtId="0" fontId="8" fillId="3" borderId="0" xfId="5" applyFont="1" applyFill="1" applyBorder="1" applyAlignment="1" applyProtection="1">
      <alignment horizontal="left"/>
    </xf>
    <xf numFmtId="0" fontId="4" fillId="3" borderId="0" xfId="5" applyFill="1" applyProtection="1"/>
    <xf numFmtId="0" fontId="10" fillId="3" borderId="0" xfId="3" applyFont="1" applyFill="1" applyBorder="1" applyProtection="1"/>
    <xf numFmtId="0" fontId="4" fillId="3" borderId="0" xfId="3" applyFill="1" applyBorder="1" applyProtection="1"/>
    <xf numFmtId="0" fontId="0" fillId="0" borderId="0" xfId="0" applyFill="1" applyBorder="1" applyAlignment="1" applyProtection="1"/>
    <xf numFmtId="0" fontId="17" fillId="0" borderId="0" xfId="4"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4" fillId="6" borderId="18" xfId="3" applyFill="1" applyBorder="1" applyAlignment="1" applyProtection="1">
      <alignment horizontal="right"/>
      <protection locked="0"/>
    </xf>
    <xf numFmtId="0" fontId="17" fillId="6" borderId="19" xfId="3" applyFont="1" applyFill="1" applyBorder="1" applyAlignment="1" applyProtection="1">
      <alignment horizontal="right"/>
      <protection locked="0"/>
    </xf>
    <xf numFmtId="0" fontId="17" fillId="0" borderId="20" xfId="3" applyFont="1" applyFill="1" applyBorder="1" applyAlignment="1" applyProtection="1">
      <alignment horizontal="right"/>
    </xf>
    <xf numFmtId="0" fontId="17" fillId="0" borderId="0" xfId="3" applyFont="1" applyFill="1" applyBorder="1" applyProtection="1"/>
    <xf numFmtId="0" fontId="17" fillId="3" borderId="0" xfId="3" applyFont="1" applyFill="1" applyBorder="1" applyAlignment="1" applyProtection="1"/>
    <xf numFmtId="0" fontId="17" fillId="2" borderId="1" xfId="3"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0" fontId="19" fillId="6" borderId="22" xfId="0" applyFont="1" applyFill="1" applyBorder="1" applyAlignment="1" applyProtection="1">
      <alignment wrapText="1"/>
      <protection locked="0"/>
    </xf>
    <xf numFmtId="0" fontId="19" fillId="6" borderId="22" xfId="3" applyFont="1" applyFill="1" applyBorder="1" applyProtection="1">
      <protection locked="0"/>
    </xf>
    <xf numFmtId="0" fontId="19" fillId="0" borderId="23" xfId="3" applyFont="1" applyFill="1" applyBorder="1" applyProtection="1"/>
    <xf numFmtId="0" fontId="19" fillId="2" borderId="15" xfId="0" applyFont="1" applyFill="1" applyBorder="1" applyAlignment="1" applyProtection="1">
      <alignment horizontal="center" vertical="center" wrapText="1"/>
    </xf>
    <xf numFmtId="0" fontId="19" fillId="6" borderId="1" xfId="0" applyFont="1" applyFill="1" applyBorder="1" applyAlignment="1" applyProtection="1">
      <alignment wrapText="1"/>
      <protection locked="0"/>
    </xf>
    <xf numFmtId="0" fontId="19" fillId="6" borderId="1" xfId="3" applyFont="1" applyFill="1" applyBorder="1" applyProtection="1">
      <protection locked="0"/>
    </xf>
    <xf numFmtId="0" fontId="19" fillId="0" borderId="16" xfId="3" applyFont="1" applyFill="1" applyBorder="1" applyProtection="1"/>
    <xf numFmtId="0" fontId="19" fillId="2" borderId="13" xfId="0" applyFont="1" applyFill="1" applyBorder="1" applyAlignment="1" applyProtection="1">
      <alignment horizontal="center" vertical="center" wrapText="1"/>
    </xf>
    <xf numFmtId="0" fontId="19" fillId="6" borderId="2" xfId="0" applyFont="1" applyFill="1" applyBorder="1" applyAlignment="1" applyProtection="1">
      <alignment wrapText="1"/>
      <protection locked="0"/>
    </xf>
    <xf numFmtId="0" fontId="19" fillId="6" borderId="2" xfId="3" applyFont="1" applyFill="1" applyBorder="1" applyProtection="1">
      <protection locked="0"/>
    </xf>
    <xf numFmtId="0" fontId="19" fillId="0" borderId="4" xfId="3" applyFont="1" applyFill="1" applyBorder="1" applyProtection="1"/>
    <xf numFmtId="0" fontId="13" fillId="0" borderId="0" xfId="0" applyFont="1" applyProtection="1"/>
    <xf numFmtId="0" fontId="19" fillId="3" borderId="0" xfId="0" applyFont="1" applyFill="1" applyProtection="1"/>
    <xf numFmtId="0" fontId="19" fillId="3" borderId="0" xfId="0" applyFont="1" applyFill="1" applyBorder="1" applyProtection="1"/>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18" xfId="0" applyFont="1" applyFill="1" applyBorder="1" applyAlignment="1" applyProtection="1">
      <alignment horizontal="center" vertical="center" wrapText="1"/>
    </xf>
    <xf numFmtId="0" fontId="19" fillId="6" borderId="19" xfId="0" applyFont="1" applyFill="1" applyBorder="1" applyAlignment="1" applyProtection="1">
      <alignment vertical="center" wrapText="1"/>
      <protection locked="0"/>
    </xf>
    <xf numFmtId="0" fontId="19" fillId="0" borderId="20" xfId="0" applyFont="1" applyBorder="1" applyAlignment="1" applyProtection="1">
      <alignment vertical="center" wrapText="1"/>
    </xf>
    <xf numFmtId="0" fontId="10" fillId="3" borderId="0" xfId="3" applyFont="1" applyFill="1" applyBorder="1" applyAlignment="1" applyProtection="1">
      <alignment horizontal="left"/>
    </xf>
    <xf numFmtId="0" fontId="19" fillId="2" borderId="9" xfId="0" applyFont="1" applyFill="1" applyBorder="1" applyAlignment="1" applyProtection="1">
      <alignment horizontal="center" vertical="center" wrapText="1"/>
    </xf>
    <xf numFmtId="0" fontId="17" fillId="6" borderId="11" xfId="3" applyFont="1" applyFill="1" applyBorder="1" applyAlignment="1" applyProtection="1">
      <alignment vertical="center"/>
      <protection locked="0"/>
    </xf>
    <xf numFmtId="0" fontId="17" fillId="6" borderId="4" xfId="3" applyFont="1" applyFill="1" applyBorder="1" applyAlignment="1" applyProtection="1">
      <alignment vertical="center"/>
      <protection locked="0"/>
    </xf>
    <xf numFmtId="0" fontId="25" fillId="7" borderId="1" xfId="0" applyFont="1" applyFill="1" applyBorder="1" applyAlignment="1">
      <alignment horizontal="center"/>
    </xf>
    <xf numFmtId="0" fontId="25" fillId="0" borderId="0" xfId="0" applyFont="1" applyFill="1" applyBorder="1" applyAlignment="1">
      <alignment horizontal="center"/>
    </xf>
    <xf numFmtId="0" fontId="0" fillId="4" borderId="1" xfId="0" applyFill="1" applyBorder="1"/>
    <xf numFmtId="0" fontId="0" fillId="0" borderId="0" xfId="0" applyFill="1" applyBorder="1"/>
    <xf numFmtId="0" fontId="0" fillId="4" borderId="1" xfId="0" applyFill="1" applyBorder="1" applyAlignment="1">
      <alignment horizontal="center"/>
    </xf>
    <xf numFmtId="0" fontId="0" fillId="0" borderId="0" xfId="0" applyFill="1" applyBorder="1" applyAlignment="1">
      <alignment horizontal="center"/>
    </xf>
    <xf numFmtId="0" fontId="28" fillId="3" borderId="0" xfId="6" applyFont="1" applyFill="1" applyBorder="1" applyProtection="1"/>
    <xf numFmtId="0" fontId="8" fillId="3" borderId="0" xfId="6" applyFont="1" applyFill="1" applyBorder="1" applyProtection="1"/>
    <xf numFmtId="0" fontId="4" fillId="3" borderId="0" xfId="1" applyFill="1" applyBorder="1" applyProtection="1"/>
    <xf numFmtId="0" fontId="4" fillId="3" borderId="0" xfId="1" applyFill="1" applyProtection="1"/>
    <xf numFmtId="0" fontId="4" fillId="3" borderId="0" xfId="6" applyFill="1" applyBorder="1" applyProtection="1"/>
    <xf numFmtId="0" fontId="16" fillId="3" borderId="0" xfId="6" applyFont="1" applyFill="1" applyBorder="1" applyProtection="1"/>
    <xf numFmtId="0" fontId="29" fillId="3" borderId="0" xfId="1" applyFont="1" applyFill="1" applyAlignment="1" applyProtection="1">
      <alignment horizontal="left"/>
    </xf>
    <xf numFmtId="0" fontId="10" fillId="3" borderId="0" xfId="1" applyFont="1" applyFill="1" applyBorder="1" applyAlignment="1" applyProtection="1"/>
    <xf numFmtId="0" fontId="10" fillId="3" borderId="0" xfId="6" applyFont="1" applyFill="1" applyBorder="1" applyProtection="1"/>
    <xf numFmtId="0" fontId="4" fillId="0" borderId="0" xfId="1" applyProtection="1"/>
    <xf numFmtId="0" fontId="13" fillId="3" borderId="0" xfId="6" applyFont="1" applyFill="1" applyBorder="1" applyProtection="1"/>
    <xf numFmtId="0" fontId="4" fillId="3" borderId="0" xfId="6" applyFont="1" applyFill="1" applyBorder="1" applyProtection="1"/>
    <xf numFmtId="0" fontId="4" fillId="2" borderId="9" xfId="5" applyFont="1" applyFill="1" applyBorder="1" applyAlignment="1" applyProtection="1">
      <alignment horizontal="center"/>
    </xf>
    <xf numFmtId="0" fontId="4" fillId="6" borderId="11" xfId="6" applyFont="1" applyFill="1" applyBorder="1" applyProtection="1">
      <protection locked="0"/>
    </xf>
    <xf numFmtId="0" fontId="4" fillId="6" borderId="9" xfId="6" applyFont="1" applyFill="1" applyBorder="1" applyProtection="1">
      <protection locked="0"/>
    </xf>
    <xf numFmtId="0" fontId="4" fillId="6" borderId="10" xfId="6" applyFont="1" applyFill="1" applyBorder="1" applyProtection="1">
      <protection locked="0"/>
    </xf>
    <xf numFmtId="0" fontId="18" fillId="5" borderId="5" xfId="6" applyFont="1" applyFill="1" applyBorder="1" applyProtection="1"/>
    <xf numFmtId="0" fontId="14" fillId="3" borderId="6" xfId="6" applyFont="1" applyFill="1" applyBorder="1" applyProtection="1"/>
    <xf numFmtId="0" fontId="14" fillId="3" borderId="5" xfId="6" applyFont="1" applyFill="1" applyBorder="1" applyProtection="1"/>
    <xf numFmtId="0" fontId="13" fillId="3" borderId="0" xfId="1" applyFont="1" applyFill="1" applyProtection="1"/>
    <xf numFmtId="0" fontId="25" fillId="7" borderId="1" xfId="1" applyFont="1" applyFill="1" applyBorder="1" applyAlignment="1">
      <alignment horizontal="center"/>
    </xf>
    <xf numFmtId="0" fontId="4" fillId="0" borderId="0" xfId="1"/>
    <xf numFmtId="0" fontId="4" fillId="4" borderId="1" xfId="1" applyFill="1" applyBorder="1" applyAlignment="1" applyProtection="1">
      <alignment horizontal="right" vertical="center"/>
    </xf>
    <xf numFmtId="0" fontId="4" fillId="4" borderId="1" xfId="1" applyFill="1" applyBorder="1" applyProtection="1"/>
    <xf numFmtId="0" fontId="30" fillId="3" borderId="0" xfId="1" applyFont="1" applyFill="1" applyAlignment="1" applyProtection="1">
      <alignment horizontal="right"/>
    </xf>
    <xf numFmtId="2" fontId="3" fillId="5" borderId="3" xfId="2" applyNumberFormat="1" applyFont="1" applyFill="1" applyBorder="1" applyAlignment="1" applyProtection="1">
      <alignment horizontal="center" vertical="center" wrapText="1"/>
    </xf>
    <xf numFmtId="2" fontId="3" fillId="5" borderId="2" xfId="2" applyNumberFormat="1" applyFont="1" applyFill="1" applyBorder="1" applyAlignment="1" applyProtection="1">
      <alignment horizontal="center" vertical="center" wrapText="1"/>
    </xf>
    <xf numFmtId="0" fontId="3" fillId="0" borderId="12" xfId="2" applyFont="1" applyFill="1" applyBorder="1" applyProtection="1"/>
    <xf numFmtId="0" fontId="4" fillId="6" borderId="30" xfId="6" applyFont="1" applyFill="1" applyBorder="1" applyProtection="1">
      <protection locked="0"/>
    </xf>
    <xf numFmtId="0" fontId="4" fillId="6" borderId="33" xfId="6" applyFont="1" applyFill="1" applyBorder="1" applyProtection="1">
      <protection locked="0"/>
    </xf>
    <xf numFmtId="0" fontId="0" fillId="3" borderId="31" xfId="0" applyFill="1" applyBorder="1" applyProtection="1"/>
    <xf numFmtId="0" fontId="3" fillId="3" borderId="0" xfId="0" applyFont="1" applyFill="1" applyProtection="1"/>
    <xf numFmtId="0" fontId="4" fillId="2" borderId="13" xfId="5" applyFont="1" applyFill="1" applyBorder="1" applyAlignment="1" applyProtection="1">
      <alignment horizontal="center"/>
    </xf>
    <xf numFmtId="0" fontId="4" fillId="6" borderId="34" xfId="6" applyFont="1" applyFill="1" applyBorder="1" applyProtection="1">
      <protection locked="0"/>
    </xf>
    <xf numFmtId="0" fontId="3" fillId="0" borderId="35" xfId="2" applyFont="1" applyFill="1" applyBorder="1" applyProtection="1"/>
    <xf numFmtId="0" fontId="4" fillId="6" borderId="36" xfId="6" applyFont="1" applyFill="1" applyBorder="1" applyProtection="1">
      <protection locked="0"/>
    </xf>
    <xf numFmtId="0" fontId="4" fillId="6" borderId="13" xfId="6" applyFont="1" applyFill="1" applyBorder="1" applyProtection="1">
      <protection locked="0"/>
    </xf>
    <xf numFmtId="0" fontId="4" fillId="6" borderId="2" xfId="6" applyFont="1" applyFill="1" applyBorder="1" applyProtection="1">
      <protection locked="0"/>
    </xf>
    <xf numFmtId="0" fontId="4" fillId="6" borderId="4" xfId="6" applyFont="1" applyFill="1" applyBorder="1" applyProtection="1">
      <protection locked="0"/>
    </xf>
    <xf numFmtId="0" fontId="3" fillId="3" borderId="0" xfId="7" applyFill="1" applyProtection="1">
      <protection hidden="1"/>
    </xf>
    <xf numFmtId="14" fontId="3" fillId="3" borderId="0" xfId="7" applyNumberFormat="1" applyFill="1" applyProtection="1">
      <protection hidden="1"/>
    </xf>
    <xf numFmtId="0" fontId="3" fillId="8" borderId="0" xfId="7" applyFill="1" applyProtection="1">
      <protection hidden="1"/>
    </xf>
    <xf numFmtId="2" fontId="3" fillId="10" borderId="2" xfId="11" applyNumberFormat="1" applyFont="1" applyFill="1" applyBorder="1" applyAlignment="1" applyProtection="1">
      <alignment horizontal="center" vertical="center" wrapText="1"/>
    </xf>
    <xf numFmtId="1" fontId="3" fillId="10" borderId="2" xfId="11" applyNumberFormat="1" applyFont="1" applyFill="1" applyBorder="1" applyAlignment="1" applyProtection="1">
      <alignment horizontal="center" vertical="center"/>
    </xf>
    <xf numFmtId="2" fontId="3" fillId="10" borderId="2" xfId="11" applyNumberFormat="1" applyFont="1" applyFill="1" applyBorder="1" applyAlignment="1" applyProtection="1">
      <alignment horizontal="center" vertical="center"/>
    </xf>
    <xf numFmtId="10" fontId="3" fillId="10" borderId="2" xfId="11" applyNumberFormat="1" applyFont="1" applyFill="1" applyBorder="1" applyAlignment="1" applyProtection="1">
      <alignment horizontal="center" vertical="center"/>
    </xf>
    <xf numFmtId="2" fontId="3" fillId="10" borderId="4" xfId="11" applyNumberFormat="1" applyFont="1" applyFill="1" applyBorder="1" applyAlignment="1" applyProtection="1">
      <alignment horizontal="center" vertical="center"/>
    </xf>
    <xf numFmtId="0" fontId="3" fillId="0" borderId="0" xfId="10" applyFont="1" applyProtection="1"/>
    <xf numFmtId="9" fontId="3" fillId="0" borderId="0" xfId="9" applyFont="1" applyAlignment="1" applyProtection="1">
      <alignment horizontal="left" vertical="center"/>
    </xf>
    <xf numFmtId="10" fontId="37" fillId="0" borderId="1" xfId="9" applyNumberFormat="1" applyFont="1" applyBorder="1" applyAlignment="1" applyProtection="1">
      <alignment horizontal="right"/>
    </xf>
    <xf numFmtId="9" fontId="0" fillId="0" borderId="0" xfId="9" applyFont="1" applyAlignment="1" applyProtection="1">
      <alignment horizontal="left" vertical="center"/>
    </xf>
    <xf numFmtId="10" fontId="37" fillId="0" borderId="48" xfId="9" applyNumberFormat="1" applyFont="1" applyBorder="1" applyAlignment="1" applyProtection="1">
      <alignment horizontal="right"/>
    </xf>
    <xf numFmtId="10" fontId="37" fillId="0" borderId="22" xfId="9" applyNumberFormat="1" applyFont="1" applyBorder="1" applyAlignment="1" applyProtection="1">
      <alignment horizontal="right"/>
    </xf>
    <xf numFmtId="9" fontId="0" fillId="0" borderId="0" xfId="9" applyFont="1" applyFill="1" applyAlignment="1" applyProtection="1">
      <alignment horizontal="left" vertical="center"/>
    </xf>
    <xf numFmtId="10" fontId="35" fillId="0" borderId="0" xfId="9" applyNumberFormat="1" applyFont="1" applyFill="1" applyBorder="1" applyAlignment="1" applyProtection="1">
      <alignment horizontal="right"/>
    </xf>
    <xf numFmtId="0" fontId="7" fillId="3" borderId="0" xfId="10" applyFont="1" applyFill="1" applyBorder="1" applyAlignment="1" applyProtection="1">
      <protection hidden="1"/>
    </xf>
    <xf numFmtId="0" fontId="3" fillId="3" borderId="0" xfId="10" applyFill="1" applyProtection="1">
      <protection hidden="1"/>
    </xf>
    <xf numFmtId="0" fontId="19" fillId="8" borderId="0" xfId="10" applyFont="1" applyFill="1" applyBorder="1" applyAlignment="1" applyProtection="1">
      <protection hidden="1"/>
    </xf>
    <xf numFmtId="0" fontId="26" fillId="3" borderId="0" xfId="7" applyFont="1" applyFill="1" applyBorder="1" applyProtection="1">
      <protection hidden="1"/>
    </xf>
    <xf numFmtId="14" fontId="3" fillId="3" borderId="0" xfId="10" applyNumberFormat="1" applyFill="1" applyProtection="1">
      <protection hidden="1"/>
    </xf>
    <xf numFmtId="0" fontId="48" fillId="0" borderId="0" xfId="10" applyFont="1" applyFill="1" applyProtection="1">
      <protection hidden="1"/>
    </xf>
    <xf numFmtId="0" fontId="27" fillId="3" borderId="0" xfId="7" applyFont="1" applyFill="1" applyBorder="1" applyAlignment="1" applyProtection="1">
      <protection hidden="1"/>
    </xf>
    <xf numFmtId="49" fontId="18" fillId="8" borderId="0" xfId="7" applyNumberFormat="1" applyFont="1" applyFill="1" applyBorder="1" applyProtection="1">
      <protection hidden="1"/>
    </xf>
    <xf numFmtId="0" fontId="3" fillId="3" borderId="0" xfId="7" applyFill="1" applyBorder="1" applyProtection="1">
      <protection hidden="1"/>
    </xf>
    <xf numFmtId="0" fontId="17" fillId="3" borderId="0" xfId="2"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7" fillId="2" borderId="9" xfId="4" applyFont="1" applyFill="1" applyBorder="1" applyAlignment="1" applyProtection="1">
      <alignment horizontal="center" vertical="center" wrapText="1"/>
    </xf>
    <xf numFmtId="0" fontId="19" fillId="0" borderId="0" xfId="10" applyFont="1" applyFill="1" applyBorder="1" applyAlignment="1" applyProtection="1">
      <protection hidden="1"/>
    </xf>
    <xf numFmtId="0" fontId="48" fillId="3" borderId="0" xfId="10" applyFont="1" applyFill="1" applyProtection="1">
      <protection hidden="1"/>
    </xf>
    <xf numFmtId="0" fontId="7" fillId="3" borderId="0" xfId="10" applyFont="1" applyFill="1" applyBorder="1" applyAlignment="1" applyProtection="1"/>
    <xf numFmtId="0" fontId="3" fillId="3" borderId="0" xfId="10" applyFill="1" applyProtection="1"/>
    <xf numFmtId="0" fontId="15" fillId="3" borderId="0" xfId="10" applyFont="1" applyFill="1" applyBorder="1" applyAlignment="1" applyProtection="1">
      <alignment horizontal="left"/>
    </xf>
    <xf numFmtId="0" fontId="3" fillId="2" borderId="1" xfId="11" applyNumberFormat="1" applyFont="1" applyFill="1" applyBorder="1" applyAlignment="1" applyProtection="1">
      <alignment vertical="center" wrapText="1"/>
    </xf>
    <xf numFmtId="0" fontId="37" fillId="0" borderId="0" xfId="12" applyFont="1" applyFill="1" applyBorder="1" applyAlignment="1" applyProtection="1">
      <alignment vertical="center" wrapText="1"/>
    </xf>
    <xf numFmtId="0" fontId="37" fillId="0" borderId="0" xfId="12" applyFont="1" applyFill="1" applyBorder="1" applyAlignment="1" applyProtection="1">
      <alignment horizontal="center" vertical="center" wrapText="1"/>
    </xf>
    <xf numFmtId="0" fontId="8" fillId="0" borderId="0" xfId="10" applyFont="1" applyFill="1" applyBorder="1" applyAlignment="1" applyProtection="1"/>
    <xf numFmtId="10" fontId="4" fillId="3" borderId="12" xfId="6" applyNumberFormat="1" applyFont="1" applyFill="1" applyBorder="1" applyProtection="1"/>
    <xf numFmtId="10" fontId="4" fillId="3" borderId="3" xfId="6" applyNumberFormat="1" applyFont="1" applyFill="1" applyBorder="1" applyProtection="1"/>
    <xf numFmtId="10" fontId="4" fillId="3" borderId="0" xfId="6" applyNumberFormat="1" applyFont="1" applyFill="1" applyBorder="1" applyProtection="1"/>
    <xf numFmtId="10" fontId="4" fillId="3" borderId="8" xfId="6" applyNumberFormat="1" applyFont="1" applyFill="1" applyBorder="1" applyProtection="1"/>
    <xf numFmtId="10" fontId="37" fillId="0" borderId="0" xfId="9" applyNumberFormat="1" applyFont="1" applyFill="1" applyBorder="1" applyProtection="1"/>
    <xf numFmtId="10" fontId="37" fillId="0" borderId="0" xfId="9" applyNumberFormat="1" applyFont="1" applyFill="1" applyBorder="1" applyProtection="1">
      <protection locked="0"/>
    </xf>
    <xf numFmtId="10" fontId="15" fillId="0" borderId="1" xfId="13" applyNumberFormat="1" applyFont="1" applyFill="1" applyBorder="1" applyAlignment="1" applyProtection="1"/>
    <xf numFmtId="0" fontId="3" fillId="3" borderId="0" xfId="13" applyFill="1" applyBorder="1" applyProtection="1"/>
    <xf numFmtId="10" fontId="0" fillId="3" borderId="0" xfId="0" applyNumberFormat="1" applyFill="1" applyProtection="1"/>
    <xf numFmtId="10" fontId="11" fillId="0" borderId="1" xfId="7" applyNumberFormat="1" applyFont="1" applyFill="1" applyBorder="1" applyAlignment="1" applyProtection="1"/>
    <xf numFmtId="0" fontId="41" fillId="0" borderId="0" xfId="14" applyFont="1" applyAlignment="1" applyProtection="1"/>
    <xf numFmtId="0" fontId="38" fillId="0" borderId="0" xfId="14" applyProtection="1"/>
    <xf numFmtId="10" fontId="38" fillId="0" borderId="0" xfId="14" applyNumberFormat="1" applyProtection="1"/>
    <xf numFmtId="0" fontId="38" fillId="0" borderId="0" xfId="14" applyBorder="1" applyAlignment="1" applyProtection="1">
      <alignment horizontal="center" vertical="center"/>
    </xf>
    <xf numFmtId="0" fontId="38" fillId="0" borderId="0" xfId="14" applyBorder="1" applyProtection="1"/>
    <xf numFmtId="0" fontId="38" fillId="0" borderId="0" xfId="14" applyFill="1" applyBorder="1" applyAlignment="1" applyProtection="1">
      <alignment horizontal="center" vertical="center"/>
    </xf>
    <xf numFmtId="10" fontId="38" fillId="0" borderId="0" xfId="14" applyNumberFormat="1" applyFill="1" applyBorder="1" applyAlignment="1" applyProtection="1">
      <alignment horizontal="center" vertical="center"/>
    </xf>
    <xf numFmtId="1" fontId="40" fillId="0" borderId="0" xfId="14" applyNumberFormat="1" applyFont="1" applyBorder="1" applyAlignment="1" applyProtection="1">
      <alignment horizontal="right"/>
    </xf>
    <xf numFmtId="0" fontId="42" fillId="0" borderId="0" xfId="14" applyFont="1" applyProtection="1"/>
    <xf numFmtId="0" fontId="36" fillId="0" borderId="0" xfId="14" applyFont="1" applyProtection="1"/>
    <xf numFmtId="10" fontId="36" fillId="0" borderId="0" xfId="14" applyNumberFormat="1" applyFont="1" applyProtection="1"/>
    <xf numFmtId="0" fontId="3" fillId="10" borderId="13" xfId="14" applyFont="1" applyFill="1" applyBorder="1" applyAlignment="1" applyProtection="1">
      <alignment horizontal="center" vertical="center" wrapText="1"/>
    </xf>
    <xf numFmtId="0" fontId="3" fillId="10" borderId="2" xfId="14" applyFont="1" applyFill="1" applyBorder="1" applyAlignment="1" applyProtection="1">
      <alignment horizontal="center" vertical="center" wrapText="1"/>
    </xf>
    <xf numFmtId="0" fontId="43" fillId="0" borderId="0" xfId="14" applyFont="1" applyAlignment="1" applyProtection="1">
      <alignment horizontal="center" vertical="center"/>
    </xf>
    <xf numFmtId="10" fontId="43" fillId="0" borderId="0" xfId="14" applyNumberFormat="1" applyFont="1" applyAlignment="1" applyProtection="1">
      <alignment horizontal="center" vertical="center"/>
    </xf>
    <xf numFmtId="0" fontId="16" fillId="3" borderId="0" xfId="15" applyFont="1" applyFill="1" applyBorder="1" applyProtection="1"/>
    <xf numFmtId="0" fontId="3" fillId="3" borderId="0" xfId="15" applyFill="1" applyBorder="1" applyProtection="1"/>
    <xf numFmtId="1" fontId="8" fillId="3" borderId="0" xfId="15" applyNumberFormat="1" applyFont="1" applyFill="1" applyBorder="1" applyProtection="1"/>
    <xf numFmtId="10" fontId="3" fillId="3" borderId="0" xfId="15" applyNumberFormat="1" applyFill="1" applyBorder="1" applyProtection="1"/>
    <xf numFmtId="0" fontId="3" fillId="6" borderId="9" xfId="15" applyFont="1" applyFill="1" applyBorder="1" applyAlignment="1" applyProtection="1">
      <alignment horizontal="center" vertical="center" wrapText="1"/>
      <protection locked="0"/>
    </xf>
    <xf numFmtId="0" fontId="3" fillId="6" borderId="10" xfId="15" applyFont="1" applyFill="1" applyBorder="1" applyAlignment="1" applyProtection="1">
      <alignment vertical="center" wrapText="1"/>
      <protection locked="0"/>
    </xf>
    <xf numFmtId="0" fontId="3" fillId="13" borderId="10" xfId="15" applyFill="1" applyBorder="1" applyAlignment="1" applyProtection="1"/>
    <xf numFmtId="1" fontId="3" fillId="3" borderId="10" xfId="15" applyNumberFormat="1" applyFont="1" applyFill="1" applyBorder="1" applyProtection="1"/>
    <xf numFmtId="10" fontId="3" fillId="3" borderId="10" xfId="15" applyNumberFormat="1" applyFont="1" applyFill="1" applyBorder="1" applyProtection="1">
      <protection hidden="1"/>
    </xf>
    <xf numFmtId="1" fontId="44" fillId="3" borderId="10" xfId="15" applyNumberFormat="1" applyFont="1" applyFill="1" applyBorder="1" applyProtection="1">
      <protection hidden="1"/>
    </xf>
    <xf numFmtId="1" fontId="39" fillId="0" borderId="11" xfId="14" applyNumberFormat="1" applyFont="1" applyBorder="1" applyProtection="1">
      <protection hidden="1"/>
    </xf>
    <xf numFmtId="0" fontId="3" fillId="6" borderId="15" xfId="15" applyFont="1" applyFill="1" applyBorder="1" applyAlignment="1" applyProtection="1">
      <alignment horizontal="center" vertical="center" wrapText="1"/>
      <protection locked="0"/>
    </xf>
    <xf numFmtId="0" fontId="3" fillId="6" borderId="1" xfId="15" applyFont="1" applyFill="1" applyBorder="1" applyAlignment="1" applyProtection="1">
      <alignment vertical="center" wrapText="1"/>
      <protection locked="0"/>
    </xf>
    <xf numFmtId="1" fontId="3" fillId="3" borderId="1" xfId="15" applyNumberFormat="1" applyFont="1" applyFill="1" applyBorder="1" applyProtection="1"/>
    <xf numFmtId="10" fontId="3" fillId="3" borderId="1" xfId="15" applyNumberFormat="1" applyFont="1" applyFill="1" applyBorder="1" applyProtection="1">
      <protection hidden="1"/>
    </xf>
    <xf numFmtId="1" fontId="44" fillId="3" borderId="1" xfId="15" applyNumberFormat="1" applyFont="1" applyFill="1" applyBorder="1" applyProtection="1">
      <protection hidden="1"/>
    </xf>
    <xf numFmtId="1" fontId="39" fillId="0" borderId="16" xfId="14" applyNumberFormat="1" applyFont="1" applyBorder="1" applyProtection="1">
      <protection hidden="1"/>
    </xf>
    <xf numFmtId="0" fontId="3" fillId="6" borderId="13" xfId="15" applyFont="1" applyFill="1" applyBorder="1" applyAlignment="1" applyProtection="1">
      <alignment horizontal="center" vertical="center" wrapText="1"/>
      <protection locked="0"/>
    </xf>
    <xf numFmtId="0" fontId="3" fillId="6" borderId="2" xfId="15" applyFont="1" applyFill="1" applyBorder="1" applyAlignment="1" applyProtection="1">
      <alignment vertical="center" wrapText="1"/>
      <protection locked="0"/>
    </xf>
    <xf numFmtId="1" fontId="3" fillId="3" borderId="2" xfId="15" applyNumberFormat="1" applyFont="1" applyFill="1" applyBorder="1" applyProtection="1"/>
    <xf numFmtId="10" fontId="3" fillId="3" borderId="2" xfId="15" applyNumberFormat="1" applyFont="1" applyFill="1" applyBorder="1" applyProtection="1">
      <protection hidden="1"/>
    </xf>
    <xf numFmtId="1" fontId="44" fillId="3" borderId="2" xfId="15" applyNumberFormat="1" applyFont="1" applyFill="1" applyBorder="1" applyProtection="1">
      <protection hidden="1"/>
    </xf>
    <xf numFmtId="1" fontId="39" fillId="0" borderId="4" xfId="14" applyNumberFormat="1" applyFont="1" applyBorder="1" applyProtection="1">
      <protection hidden="1"/>
    </xf>
    <xf numFmtId="0" fontId="38" fillId="0" borderId="0" xfId="14" applyBorder="1" applyAlignment="1" applyProtection="1">
      <alignment vertical="center"/>
    </xf>
    <xf numFmtId="0" fontId="46" fillId="0" borderId="0" xfId="14" applyFont="1" applyProtection="1"/>
    <xf numFmtId="10" fontId="46" fillId="0" borderId="0" xfId="14" applyNumberFormat="1" applyFont="1" applyProtection="1"/>
    <xf numFmtId="0" fontId="36" fillId="9" borderId="1" xfId="14" applyNumberFormat="1" applyFont="1" applyFill="1" applyBorder="1" applyAlignment="1" applyProtection="1">
      <alignment vertical="center" wrapText="1"/>
    </xf>
    <xf numFmtId="0" fontId="3" fillId="9" borderId="1" xfId="15" applyNumberFormat="1" applyFont="1" applyFill="1" applyBorder="1" applyAlignment="1" applyProtection="1">
      <alignment vertical="center" wrapText="1"/>
    </xf>
    <xf numFmtId="0" fontId="3" fillId="2" borderId="1" xfId="15" applyNumberFormat="1" applyFont="1" applyFill="1" applyBorder="1" applyAlignment="1" applyProtection="1">
      <alignment vertical="center" wrapText="1"/>
    </xf>
    <xf numFmtId="0" fontId="3" fillId="9" borderId="59" xfId="15" applyNumberFormat="1" applyFont="1" applyFill="1" applyBorder="1" applyAlignment="1" applyProtection="1">
      <alignment vertical="center" wrapText="1"/>
    </xf>
    <xf numFmtId="0" fontId="38" fillId="0" borderId="0" xfId="14" applyAlignment="1" applyProtection="1">
      <alignment vertical="center"/>
    </xf>
    <xf numFmtId="0" fontId="38" fillId="0" borderId="0" xfId="14" applyAlignment="1" applyProtection="1">
      <alignment horizontal="center" vertical="center"/>
    </xf>
    <xf numFmtId="0" fontId="38" fillId="0" borderId="0" xfId="14" applyAlignment="1" applyProtection="1">
      <alignment horizontal="center" vertical="center" wrapText="1"/>
    </xf>
    <xf numFmtId="0" fontId="37" fillId="9" borderId="37" xfId="14" applyFont="1" applyFill="1" applyBorder="1" applyAlignment="1" applyProtection="1">
      <alignment vertical="center" wrapText="1"/>
    </xf>
    <xf numFmtId="0" fontId="36" fillId="10" borderId="40" xfId="14" applyFont="1" applyFill="1" applyBorder="1" applyAlignment="1" applyProtection="1">
      <alignment horizontal="center" vertical="center" wrapText="1"/>
    </xf>
    <xf numFmtId="0" fontId="36" fillId="10" borderId="16" xfId="14" applyFont="1" applyFill="1" applyBorder="1" applyAlignment="1" applyProtection="1">
      <alignment horizontal="center" vertical="center" wrapText="1"/>
    </xf>
    <xf numFmtId="0" fontId="36" fillId="10" borderId="15" xfId="14" applyFont="1" applyFill="1" applyBorder="1" applyAlignment="1" applyProtection="1">
      <alignment horizontal="center" vertical="center" wrapText="1"/>
    </xf>
    <xf numFmtId="0" fontId="36" fillId="10" borderId="1" xfId="14" applyFont="1" applyFill="1" applyBorder="1" applyAlignment="1" applyProtection="1">
      <alignment horizontal="center" vertical="center" wrapText="1"/>
    </xf>
    <xf numFmtId="0" fontId="36" fillId="10" borderId="45" xfId="14" applyFont="1" applyFill="1" applyBorder="1" applyAlignment="1" applyProtection="1">
      <alignment horizontal="center" vertical="center" wrapText="1"/>
    </xf>
    <xf numFmtId="0" fontId="38" fillId="0" borderId="0" xfId="14" applyFont="1" applyAlignment="1" applyProtection="1">
      <alignment horizontal="left"/>
    </xf>
    <xf numFmtId="0" fontId="38" fillId="0" borderId="0" xfId="14" applyFont="1" applyAlignment="1" applyProtection="1">
      <alignment horizontal="center" vertical="center" wrapText="1"/>
    </xf>
    <xf numFmtId="0" fontId="38" fillId="0" borderId="0" xfId="14" applyFont="1" applyAlignment="1" applyProtection="1">
      <alignment wrapText="1"/>
    </xf>
    <xf numFmtId="0" fontId="37" fillId="13" borderId="41" xfId="14" applyFont="1" applyFill="1" applyBorder="1" applyAlignment="1" applyProtection="1">
      <alignment vertical="center" wrapText="1"/>
    </xf>
    <xf numFmtId="9" fontId="36" fillId="11" borderId="40" xfId="14" applyNumberFormat="1" applyFont="1" applyFill="1" applyBorder="1" applyAlignment="1" applyProtection="1">
      <alignment horizontal="center" vertical="center"/>
      <protection locked="0"/>
    </xf>
    <xf numFmtId="49" fontId="36" fillId="11" borderId="1" xfId="14" applyNumberFormat="1" applyFont="1" applyFill="1" applyBorder="1" applyAlignment="1" applyProtection="1">
      <alignment horizontal="center" vertical="center"/>
      <protection locked="0"/>
    </xf>
    <xf numFmtId="1" fontId="36" fillId="11" borderId="37" xfId="14" applyNumberFormat="1" applyFont="1" applyFill="1" applyBorder="1" applyAlignment="1" applyProtection="1">
      <alignment horizontal="center" vertical="center"/>
      <protection locked="0"/>
    </xf>
    <xf numFmtId="0" fontId="36" fillId="12" borderId="40" xfId="14" applyFont="1" applyFill="1" applyBorder="1" applyAlignment="1" applyProtection="1">
      <alignment horizontal="center" vertical="center"/>
      <protection locked="0"/>
    </xf>
    <xf numFmtId="10" fontId="36" fillId="12" borderId="40" xfId="14" applyNumberFormat="1" applyFont="1" applyFill="1" applyBorder="1" applyAlignment="1" applyProtection="1">
      <alignment horizontal="center" vertical="center"/>
      <protection locked="0"/>
    </xf>
    <xf numFmtId="10" fontId="37" fillId="0" borderId="23" xfId="14" applyNumberFormat="1" applyFont="1" applyBorder="1" applyAlignment="1" applyProtection="1">
      <alignment horizontal="right"/>
    </xf>
    <xf numFmtId="0" fontId="37" fillId="12" borderId="15" xfId="14" applyNumberFormat="1" applyFont="1" applyFill="1" applyBorder="1" applyAlignment="1" applyProtection="1">
      <alignment horizontal="right"/>
      <protection locked="0"/>
    </xf>
    <xf numFmtId="0" fontId="37" fillId="12" borderId="1" xfId="14" applyNumberFormat="1" applyFont="1" applyFill="1" applyBorder="1" applyAlignment="1" applyProtection="1">
      <alignment horizontal="right"/>
      <protection locked="0"/>
    </xf>
    <xf numFmtId="10" fontId="37" fillId="0" borderId="16" xfId="14" applyNumberFormat="1" applyFont="1" applyBorder="1" applyAlignment="1" applyProtection="1">
      <alignment horizontal="right"/>
    </xf>
    <xf numFmtId="1" fontId="39" fillId="0" borderId="50" xfId="14" applyNumberFormat="1" applyFont="1" applyBorder="1" applyAlignment="1" applyProtection="1">
      <alignment horizontal="right"/>
    </xf>
    <xf numFmtId="0" fontId="38" fillId="0" borderId="0" xfId="14" applyAlignment="1" applyProtection="1">
      <alignment wrapText="1"/>
    </xf>
    <xf numFmtId="0" fontId="47" fillId="9" borderId="47" xfId="14" applyFont="1" applyFill="1" applyBorder="1" applyAlignment="1" applyProtection="1">
      <alignment horizontal="left" vertical="center" wrapText="1"/>
    </xf>
    <xf numFmtId="0" fontId="37" fillId="13" borderId="52" xfId="14" applyFont="1" applyFill="1" applyBorder="1" applyAlignment="1" applyProtection="1">
      <alignment vertical="center" wrapText="1"/>
    </xf>
    <xf numFmtId="9" fontId="36" fillId="14" borderId="53" xfId="14" applyNumberFormat="1" applyFont="1" applyFill="1" applyBorder="1" applyAlignment="1" applyProtection="1">
      <alignment horizontal="center" vertical="center"/>
      <protection locked="0"/>
    </xf>
    <xf numFmtId="49" fontId="36" fillId="11" borderId="48" xfId="14" applyNumberFormat="1" applyFont="1" applyFill="1" applyBorder="1" applyAlignment="1" applyProtection="1">
      <alignment horizontal="center" vertical="center"/>
      <protection locked="0"/>
    </xf>
    <xf numFmtId="1" fontId="36" fillId="11" borderId="48" xfId="14" applyNumberFormat="1" applyFont="1" applyFill="1" applyBorder="1" applyAlignment="1" applyProtection="1">
      <alignment horizontal="center" vertical="center"/>
      <protection locked="0"/>
    </xf>
    <xf numFmtId="0" fontId="36" fillId="12" borderId="54" xfId="14" applyFont="1" applyFill="1" applyBorder="1" applyAlignment="1" applyProtection="1">
      <alignment horizontal="center" vertical="center"/>
      <protection locked="0"/>
    </xf>
    <xf numFmtId="10" fontId="36" fillId="12" borderId="54" xfId="14" applyNumberFormat="1" applyFont="1" applyFill="1" applyBorder="1" applyAlignment="1" applyProtection="1">
      <alignment horizontal="center" vertical="center"/>
      <protection locked="0"/>
    </xf>
    <xf numFmtId="10" fontId="36" fillId="12" borderId="55" xfId="14" applyNumberFormat="1" applyFont="1" applyFill="1" applyBorder="1" applyAlignment="1" applyProtection="1">
      <alignment horizontal="center" vertical="center"/>
      <protection locked="0"/>
    </xf>
    <xf numFmtId="10" fontId="37" fillId="0" borderId="49" xfId="14" applyNumberFormat="1" applyFont="1" applyBorder="1" applyAlignment="1" applyProtection="1">
      <alignment horizontal="right"/>
    </xf>
    <xf numFmtId="0" fontId="37" fillId="12" borderId="56" xfId="14" applyNumberFormat="1" applyFont="1" applyFill="1" applyBorder="1" applyAlignment="1" applyProtection="1">
      <alignment horizontal="right"/>
      <protection locked="0"/>
    </xf>
    <xf numFmtId="0" fontId="37" fillId="12" borderId="48" xfId="14" applyNumberFormat="1" applyFont="1" applyFill="1" applyBorder="1" applyAlignment="1" applyProtection="1">
      <alignment horizontal="right"/>
      <protection locked="0"/>
    </xf>
    <xf numFmtId="0" fontId="36" fillId="12" borderId="22" xfId="14" applyFont="1" applyFill="1" applyBorder="1" applyAlignment="1" applyProtection="1">
      <alignment horizontal="left" vertical="center" wrapText="1"/>
      <protection locked="0"/>
    </xf>
    <xf numFmtId="0" fontId="36" fillId="11" borderId="22" xfId="14" applyFont="1" applyFill="1" applyBorder="1" applyAlignment="1" applyProtection="1">
      <alignment horizontal="center" vertical="center" wrapText="1"/>
      <protection locked="0"/>
    </xf>
    <xf numFmtId="1" fontId="36" fillId="12" borderId="57" xfId="14" applyNumberFormat="1" applyFont="1" applyFill="1" applyBorder="1" applyAlignment="1" applyProtection="1">
      <alignment horizontal="center" vertical="center"/>
      <protection locked="0"/>
    </xf>
    <xf numFmtId="0" fontId="36" fillId="11" borderId="22" xfId="14" applyFont="1" applyFill="1" applyBorder="1" applyAlignment="1" applyProtection="1">
      <alignment horizontal="left" vertical="center" wrapText="1"/>
      <protection locked="0"/>
    </xf>
    <xf numFmtId="9" fontId="36" fillId="11" borderId="26" xfId="14" applyNumberFormat="1" applyFont="1" applyFill="1" applyBorder="1" applyAlignment="1" applyProtection="1">
      <alignment horizontal="center" vertical="center"/>
      <protection locked="0"/>
    </xf>
    <xf numFmtId="1" fontId="36" fillId="11" borderId="51" xfId="14" applyNumberFormat="1" applyFont="1" applyFill="1" applyBorder="1" applyAlignment="1" applyProtection="1">
      <alignment horizontal="center" vertical="center"/>
      <protection locked="0"/>
    </xf>
    <xf numFmtId="0" fontId="36" fillId="12" borderId="22" xfId="14" applyFont="1" applyFill="1" applyBorder="1" applyAlignment="1" applyProtection="1">
      <alignment horizontal="center" vertical="center"/>
      <protection locked="0"/>
    </xf>
    <xf numFmtId="10" fontId="36" fillId="12" borderId="22" xfId="14" applyNumberFormat="1" applyFont="1" applyFill="1" applyBorder="1" applyAlignment="1" applyProtection="1">
      <alignment horizontal="center" vertical="center"/>
      <protection locked="0"/>
    </xf>
    <xf numFmtId="0" fontId="37" fillId="12" borderId="21" xfId="14" applyNumberFormat="1" applyFont="1" applyFill="1" applyBorder="1" applyAlignment="1" applyProtection="1">
      <alignment horizontal="right"/>
      <protection locked="0"/>
    </xf>
    <xf numFmtId="0" fontId="37" fillId="12" borderId="22" xfId="14" applyNumberFormat="1" applyFont="1" applyFill="1" applyBorder="1" applyAlignment="1" applyProtection="1">
      <alignment horizontal="right"/>
      <protection locked="0"/>
    </xf>
    <xf numFmtId="1" fontId="39" fillId="0" borderId="58" xfId="14" applyNumberFormat="1" applyFont="1" applyBorder="1" applyAlignment="1" applyProtection="1">
      <alignment horizontal="right"/>
    </xf>
    <xf numFmtId="0" fontId="36" fillId="12" borderId="1" xfId="14" applyFont="1" applyFill="1" applyBorder="1" applyAlignment="1" applyProtection="1">
      <alignment horizontal="left" vertical="center" wrapText="1"/>
      <protection locked="0"/>
    </xf>
    <xf numFmtId="0" fontId="36" fillId="11" borderId="1" xfId="14" applyFont="1" applyFill="1" applyBorder="1" applyAlignment="1" applyProtection="1">
      <alignment vertical="center" wrapText="1"/>
      <protection locked="0"/>
    </xf>
    <xf numFmtId="1" fontId="36" fillId="11" borderId="1" xfId="14" applyNumberFormat="1" applyFont="1" applyFill="1" applyBorder="1" applyAlignment="1" applyProtection="1">
      <alignment horizontal="center" vertical="center"/>
      <protection locked="0"/>
    </xf>
    <xf numFmtId="9" fontId="36" fillId="16" borderId="26" xfId="14" applyNumberFormat="1" applyFont="1" applyFill="1" applyBorder="1" applyAlignment="1" applyProtection="1">
      <alignment horizontal="center" vertical="center"/>
      <protection locked="0"/>
    </xf>
    <xf numFmtId="0" fontId="36" fillId="0" borderId="0" xfId="14" applyFont="1" applyFill="1" applyBorder="1" applyAlignment="1" applyProtection="1">
      <alignment horizontal="center" vertical="center"/>
    </xf>
    <xf numFmtId="0" fontId="36" fillId="0" borderId="0" xfId="14" applyFont="1" applyFill="1" applyBorder="1" applyAlignment="1" applyProtection="1">
      <alignment horizontal="left" vertical="center" wrapText="1"/>
    </xf>
    <xf numFmtId="0" fontId="36" fillId="0" borderId="0" xfId="14" applyFont="1" applyFill="1" applyBorder="1" applyAlignment="1" applyProtection="1">
      <alignment horizontal="center" vertical="center" wrapText="1"/>
    </xf>
    <xf numFmtId="0" fontId="36" fillId="0" borderId="0" xfId="14" applyFont="1" applyFill="1" applyBorder="1" applyAlignment="1" applyProtection="1">
      <alignment vertical="center" wrapText="1"/>
    </xf>
    <xf numFmtId="9" fontId="36" fillId="0" borderId="0" xfId="14" applyNumberFormat="1" applyFont="1" applyFill="1" applyBorder="1" applyAlignment="1" applyProtection="1">
      <alignment horizontal="center" vertical="center"/>
    </xf>
    <xf numFmtId="49" fontId="36" fillId="0" borderId="0" xfId="14" applyNumberFormat="1" applyFont="1" applyFill="1" applyBorder="1" applyAlignment="1" applyProtection="1">
      <alignment horizontal="center" vertical="center"/>
    </xf>
    <xf numFmtId="1" fontId="36" fillId="0" borderId="0" xfId="14" applyNumberFormat="1" applyFont="1" applyFill="1" applyBorder="1" applyAlignment="1" applyProtection="1">
      <alignment horizontal="center" vertical="center"/>
    </xf>
    <xf numFmtId="10" fontId="36" fillId="0" borderId="0" xfId="14" applyNumberFormat="1" applyFont="1" applyFill="1" applyBorder="1" applyAlignment="1" applyProtection="1">
      <alignment horizontal="center" vertical="center"/>
    </xf>
    <xf numFmtId="0" fontId="37" fillId="0" borderId="0" xfId="14" applyFont="1" applyFill="1" applyAlignment="1" applyProtection="1">
      <alignment horizontal="right"/>
    </xf>
    <xf numFmtId="0" fontId="50" fillId="0" borderId="0" xfId="14" applyNumberFormat="1" applyFont="1" applyFill="1" applyBorder="1" applyAlignment="1" applyProtection="1">
      <alignment horizontal="right"/>
    </xf>
    <xf numFmtId="0" fontId="38" fillId="0" borderId="0" xfId="14" applyFill="1" applyBorder="1" applyAlignment="1" applyProtection="1">
      <alignment vertical="center"/>
    </xf>
    <xf numFmtId="10" fontId="16" fillId="0" borderId="0" xfId="14" applyNumberFormat="1" applyFont="1" applyFill="1" applyBorder="1" applyAlignment="1" applyProtection="1">
      <alignment horizontal="right" vertical="center"/>
    </xf>
    <xf numFmtId="10" fontId="51" fillId="0" borderId="0" xfId="14" applyNumberFormat="1" applyFont="1" applyFill="1" applyBorder="1" applyAlignment="1" applyProtection="1">
      <alignment horizontal="right"/>
    </xf>
    <xf numFmtId="0" fontId="52" fillId="0" borderId="0" xfId="14" applyFont="1" applyFill="1" applyBorder="1" applyAlignment="1" applyProtection="1">
      <alignment vertical="center"/>
    </xf>
    <xf numFmtId="1" fontId="39" fillId="0" borderId="0" xfId="14" applyNumberFormat="1" applyFont="1" applyFill="1" applyBorder="1" applyAlignment="1" applyProtection="1">
      <alignment horizontal="right"/>
    </xf>
    <xf numFmtId="0" fontId="37" fillId="0" borderId="0" xfId="14" applyFont="1" applyFill="1" applyBorder="1" applyAlignment="1" applyProtection="1">
      <alignment horizontal="center" vertical="center" wrapText="1"/>
    </xf>
    <xf numFmtId="0" fontId="61" fillId="0" borderId="0" xfId="14" applyFont="1" applyFill="1" applyBorder="1" applyAlignment="1" applyProtection="1">
      <alignment vertical="center"/>
    </xf>
    <xf numFmtId="0" fontId="36" fillId="8" borderId="40" xfId="14" applyFont="1" applyFill="1" applyBorder="1" applyAlignment="1" applyProtection="1">
      <alignment horizontal="left" vertical="center"/>
    </xf>
    <xf numFmtId="0" fontId="36" fillId="8" borderId="41" xfId="14" applyFont="1" applyFill="1" applyBorder="1" applyAlignment="1" applyProtection="1">
      <alignment horizontal="left" vertical="center"/>
    </xf>
    <xf numFmtId="0" fontId="36" fillId="8" borderId="42" xfId="14" applyFont="1" applyFill="1" applyBorder="1" applyAlignment="1" applyProtection="1">
      <alignment horizontal="left" vertical="center"/>
    </xf>
    <xf numFmtId="0" fontId="36" fillId="12" borderId="42" xfId="14" applyFont="1" applyFill="1" applyBorder="1" applyAlignment="1" applyProtection="1">
      <alignment horizontal="left" vertical="center"/>
      <protection locked="0"/>
    </xf>
    <xf numFmtId="0" fontId="36" fillId="8" borderId="32" xfId="14" applyFont="1" applyFill="1" applyBorder="1" applyAlignment="1" applyProtection="1">
      <alignment horizontal="left" vertical="center"/>
    </xf>
    <xf numFmtId="0" fontId="36" fillId="8" borderId="0" xfId="14" applyFont="1" applyFill="1" applyBorder="1" applyAlignment="1" applyProtection="1">
      <alignment horizontal="left" vertical="center"/>
    </xf>
    <xf numFmtId="0" fontId="62" fillId="8" borderId="42" xfId="14" applyFont="1" applyFill="1" applyBorder="1" applyAlignment="1" applyProtection="1">
      <alignment horizontal="left" vertical="center"/>
    </xf>
    <xf numFmtId="0" fontId="63" fillId="8" borderId="42" xfId="14" applyFont="1" applyFill="1" applyBorder="1" applyAlignment="1" applyProtection="1">
      <alignment horizontal="left" vertical="center"/>
    </xf>
    <xf numFmtId="0" fontId="62" fillId="8" borderId="42" xfId="14" applyFont="1" applyFill="1" applyBorder="1" applyAlignment="1" applyProtection="1">
      <alignment horizontal="right"/>
    </xf>
    <xf numFmtId="10" fontId="62" fillId="8" borderId="32" xfId="14" applyNumberFormat="1" applyFont="1" applyFill="1" applyBorder="1" applyAlignment="1" applyProtection="1">
      <alignment horizontal="right"/>
    </xf>
    <xf numFmtId="0" fontId="36" fillId="8" borderId="32" xfId="14" applyFont="1" applyFill="1" applyBorder="1" applyAlignment="1" applyProtection="1">
      <alignment horizontal="left"/>
    </xf>
    <xf numFmtId="0" fontId="36" fillId="8" borderId="50" xfId="14" applyFont="1" applyFill="1" applyBorder="1" applyAlignment="1" applyProtection="1">
      <alignment horizontal="left" vertical="center"/>
    </xf>
    <xf numFmtId="0" fontId="36" fillId="11" borderId="1" xfId="14" applyFont="1" applyFill="1" applyBorder="1" applyAlignment="1" applyProtection="1">
      <alignment horizontal="center" vertical="center" wrapText="1"/>
      <protection locked="0"/>
    </xf>
    <xf numFmtId="0" fontId="36" fillId="9" borderId="1" xfId="14" applyFont="1" applyFill="1" applyBorder="1" applyAlignment="1" applyProtection="1">
      <alignment horizontal="left" vertical="center" wrapText="1"/>
    </xf>
    <xf numFmtId="0" fontId="36" fillId="9" borderId="1" xfId="14" applyFont="1" applyFill="1" applyBorder="1" applyAlignment="1" applyProtection="1">
      <alignment vertical="center" wrapText="1"/>
    </xf>
    <xf numFmtId="9" fontId="36" fillId="11" borderId="1" xfId="14" applyNumberFormat="1" applyFont="1" applyFill="1" applyBorder="1" applyAlignment="1" applyProtection="1">
      <alignment horizontal="center" vertical="center"/>
      <protection locked="0"/>
    </xf>
    <xf numFmtId="0" fontId="36" fillId="11" borderId="37" xfId="14" applyNumberFormat="1" applyFont="1" applyFill="1" applyBorder="1" applyAlignment="1" applyProtection="1">
      <alignment horizontal="center" vertical="center"/>
      <protection locked="0"/>
    </xf>
    <xf numFmtId="0" fontId="36" fillId="12" borderId="1" xfId="14" applyFont="1" applyFill="1" applyBorder="1" applyAlignment="1" applyProtection="1">
      <alignment horizontal="center" vertical="center"/>
      <protection locked="0"/>
    </xf>
    <xf numFmtId="10" fontId="36" fillId="12" borderId="1" xfId="14" applyNumberFormat="1" applyFont="1" applyFill="1" applyBorder="1" applyAlignment="1" applyProtection="1">
      <alignment horizontal="center" vertical="center"/>
      <protection locked="0"/>
    </xf>
    <xf numFmtId="0" fontId="36" fillId="11" borderId="1" xfId="14" applyFont="1" applyFill="1" applyBorder="1" applyAlignment="1" applyProtection="1">
      <alignment horizontal="left" vertical="center" wrapText="1"/>
      <protection locked="0"/>
    </xf>
    <xf numFmtId="0" fontId="36" fillId="11" borderId="1" xfId="14" applyFont="1" applyFill="1" applyBorder="1" applyAlignment="1" applyProtection="1">
      <alignment vertical="center" wrapText="1"/>
    </xf>
    <xf numFmtId="49" fontId="36" fillId="8" borderId="0" xfId="14" applyNumberFormat="1" applyFont="1" applyFill="1" applyBorder="1" applyAlignment="1" applyProtection="1">
      <alignment horizontal="left" vertical="center"/>
    </xf>
    <xf numFmtId="0" fontId="36" fillId="8" borderId="41" xfId="14" applyNumberFormat="1" applyFont="1" applyFill="1" applyBorder="1" applyAlignment="1" applyProtection="1">
      <alignment horizontal="left" vertical="center"/>
    </xf>
    <xf numFmtId="9" fontId="36" fillId="11" borderId="22" xfId="14" applyNumberFormat="1" applyFont="1" applyFill="1" applyBorder="1" applyAlignment="1" applyProtection="1">
      <alignment horizontal="center" vertical="center"/>
      <protection locked="0"/>
    </xf>
    <xf numFmtId="0" fontId="36" fillId="11" borderId="1" xfId="14" applyNumberFormat="1" applyFont="1" applyFill="1" applyBorder="1" applyAlignment="1" applyProtection="1">
      <alignment horizontal="center" vertical="center"/>
      <protection locked="0"/>
    </xf>
    <xf numFmtId="0" fontId="38" fillId="0" borderId="0" xfId="14" applyFill="1" applyBorder="1" applyAlignment="1" applyProtection="1">
      <alignment horizontal="left" vertical="center" wrapText="1"/>
    </xf>
    <xf numFmtId="0" fontId="2" fillId="0" borderId="0" xfId="14" applyFont="1" applyFill="1" applyBorder="1" applyAlignment="1" applyProtection="1">
      <alignment horizontal="left" vertical="center" wrapText="1"/>
    </xf>
    <xf numFmtId="0" fontId="38" fillId="0" borderId="0" xfId="14" applyFill="1" applyBorder="1" applyAlignment="1" applyProtection="1">
      <alignment vertical="center" wrapText="1"/>
    </xf>
    <xf numFmtId="1" fontId="38" fillId="0" borderId="0" xfId="14" applyNumberFormat="1" applyFont="1" applyFill="1" applyBorder="1" applyAlignment="1" applyProtection="1">
      <alignment horizontal="center" vertical="center"/>
    </xf>
    <xf numFmtId="0" fontId="38" fillId="0" borderId="0" xfId="14" applyNumberFormat="1" applyFont="1" applyFill="1" applyBorder="1" applyAlignment="1" applyProtection="1">
      <alignment horizontal="center" vertical="center"/>
    </xf>
    <xf numFmtId="10" fontId="35" fillId="0" borderId="0" xfId="14" applyNumberFormat="1" applyFont="1" applyFill="1" applyBorder="1" applyAlignment="1" applyProtection="1">
      <alignment horizontal="right"/>
    </xf>
    <xf numFmtId="1" fontId="40" fillId="0" borderId="0" xfId="14" applyNumberFormat="1" applyFont="1" applyFill="1" applyBorder="1" applyAlignment="1" applyProtection="1">
      <alignment horizontal="right"/>
    </xf>
    <xf numFmtId="0" fontId="38" fillId="0" borderId="0" xfId="14" applyFill="1" applyAlignment="1" applyProtection="1">
      <alignment vertical="center"/>
    </xf>
    <xf numFmtId="0" fontId="40" fillId="0" borderId="0" xfId="14" applyFont="1" applyBorder="1" applyAlignment="1" applyProtection="1">
      <alignment vertical="top"/>
    </xf>
    <xf numFmtId="0" fontId="38" fillId="0" borderId="0" xfId="14" applyProtection="1">
      <protection locked="0"/>
    </xf>
    <xf numFmtId="0" fontId="40" fillId="0" borderId="0" xfId="14" applyFont="1" applyBorder="1" applyAlignment="1" applyProtection="1">
      <alignment vertical="top"/>
      <protection locked="0"/>
    </xf>
    <xf numFmtId="0" fontId="38" fillId="0" borderId="0" xfId="14" applyBorder="1" applyAlignment="1" applyProtection="1">
      <protection locked="0"/>
    </xf>
    <xf numFmtId="0" fontId="36" fillId="0" borderId="0" xfId="14" applyFont="1" applyFill="1" applyBorder="1" applyAlignment="1" applyProtection="1">
      <protection locked="0"/>
    </xf>
    <xf numFmtId="0" fontId="38" fillId="0" borderId="0" xfId="14" applyProtection="1">
      <protection hidden="1"/>
    </xf>
    <xf numFmtId="0" fontId="64" fillId="0" borderId="0" xfId="14" applyFont="1" applyAlignment="1" applyProtection="1">
      <alignment horizontal="left"/>
      <protection hidden="1"/>
    </xf>
    <xf numFmtId="0" fontId="38" fillId="0" borderId="0" xfId="14" applyAlignment="1" applyProtection="1">
      <alignment horizontal="left"/>
      <protection hidden="1"/>
    </xf>
    <xf numFmtId="0" fontId="38" fillId="0" borderId="0" xfId="14" applyAlignment="1" applyProtection="1">
      <alignment wrapText="1"/>
      <protection hidden="1"/>
    </xf>
    <xf numFmtId="14" fontId="38" fillId="0" borderId="0" xfId="14" applyNumberFormat="1" applyProtection="1">
      <protection hidden="1"/>
    </xf>
    <xf numFmtId="0" fontId="38" fillId="0" borderId="0" xfId="14" applyNumberFormat="1" applyProtection="1">
      <protection hidden="1"/>
    </xf>
    <xf numFmtId="0" fontId="36" fillId="9" borderId="1" xfId="14" applyNumberFormat="1" applyFont="1" applyFill="1" applyBorder="1" applyAlignment="1" applyProtection="1">
      <alignment vertical="center" wrapText="1"/>
      <protection hidden="1"/>
    </xf>
    <xf numFmtId="0" fontId="36" fillId="9" borderId="1" xfId="14" applyNumberFormat="1" applyFont="1" applyFill="1" applyBorder="1" applyAlignment="1" applyProtection="1">
      <alignment horizontal="center" vertical="center" wrapText="1"/>
      <protection hidden="1"/>
    </xf>
    <xf numFmtId="0" fontId="36" fillId="17" borderId="1" xfId="12" applyNumberFormat="1" applyFont="1" applyFill="1" applyBorder="1" applyAlignment="1" applyProtection="1">
      <alignment horizontal="center" vertical="center" wrapText="1"/>
    </xf>
    <xf numFmtId="0" fontId="36" fillId="9" borderId="37" xfId="14" applyNumberFormat="1" applyFont="1" applyFill="1" applyBorder="1" applyAlignment="1" applyProtection="1">
      <alignment vertical="center" wrapText="1"/>
    </xf>
    <xf numFmtId="0" fontId="38" fillId="0" borderId="0" xfId="14" applyNumberFormat="1" applyFont="1" applyProtection="1">
      <protection hidden="1"/>
    </xf>
    <xf numFmtId="0" fontId="38" fillId="0" borderId="0" xfId="14" applyNumberFormat="1" applyFont="1" applyAlignment="1" applyProtection="1">
      <alignment horizontal="center" vertical="center" wrapText="1"/>
      <protection hidden="1"/>
    </xf>
    <xf numFmtId="0" fontId="38" fillId="0" borderId="0" xfId="14" applyNumberFormat="1" applyAlignment="1" applyProtection="1">
      <alignment horizontal="center" vertical="center" wrapText="1"/>
      <protection hidden="1"/>
    </xf>
    <xf numFmtId="0" fontId="38" fillId="0" borderId="0" xfId="14" applyNumberFormat="1" applyAlignment="1" applyProtection="1">
      <alignment wrapText="1"/>
      <protection hidden="1"/>
    </xf>
    <xf numFmtId="0" fontId="38" fillId="0" borderId="0" xfId="14" applyNumberFormat="1" applyAlignment="1" applyProtection="1">
      <alignment vertical="center"/>
      <protection hidden="1"/>
    </xf>
    <xf numFmtId="0" fontId="37" fillId="0" borderId="0" xfId="12" applyNumberFormat="1" applyFont="1" applyFill="1" applyBorder="1" applyAlignment="1" applyProtection="1">
      <alignment vertical="center" wrapText="1"/>
    </xf>
    <xf numFmtId="0" fontId="38" fillId="0" borderId="0" xfId="14" applyNumberFormat="1" applyFill="1" applyBorder="1" applyAlignment="1" applyProtection="1">
      <alignment vertical="center"/>
      <protection hidden="1"/>
    </xf>
    <xf numFmtId="0" fontId="37" fillId="0" borderId="0" xfId="12" applyNumberFormat="1" applyFont="1" applyFill="1" applyBorder="1" applyAlignment="1" applyProtection="1">
      <alignment horizontal="center" vertical="center" wrapText="1"/>
    </xf>
    <xf numFmtId="0" fontId="37" fillId="0" borderId="0" xfId="14" applyFont="1" applyFill="1" applyBorder="1" applyAlignment="1" applyProtection="1">
      <alignment vertical="center" wrapText="1"/>
    </xf>
    <xf numFmtId="0" fontId="38" fillId="0" borderId="0" xfId="14" applyNumberFormat="1" applyFill="1" applyAlignment="1" applyProtection="1">
      <alignment vertical="center"/>
      <protection hidden="1"/>
    </xf>
    <xf numFmtId="0" fontId="38" fillId="0" borderId="0" xfId="14" applyNumberFormat="1" applyAlignment="1" applyProtection="1">
      <alignment horizontal="left"/>
      <protection hidden="1"/>
    </xf>
    <xf numFmtId="10" fontId="11" fillId="0" borderId="0" xfId="7" applyNumberFormat="1" applyFont="1" applyFill="1" applyBorder="1" applyAlignment="1" applyProtection="1"/>
    <xf numFmtId="0" fontId="11" fillId="0" borderId="0" xfId="7" applyFont="1" applyFill="1" applyBorder="1" applyAlignment="1" applyProtection="1">
      <alignment horizontal="left"/>
    </xf>
    <xf numFmtId="49" fontId="11" fillId="3" borderId="0" xfId="1" applyNumberFormat="1" applyFont="1" applyFill="1" applyBorder="1" applyAlignment="1" applyProtection="1">
      <alignment horizontal="left"/>
    </xf>
    <xf numFmtId="0" fontId="18" fillId="5" borderId="5" xfId="15" applyFont="1" applyFill="1" applyBorder="1" applyProtection="1"/>
    <xf numFmtId="1" fontId="13" fillId="12" borderId="8" xfId="0" applyNumberFormat="1" applyFont="1" applyFill="1" applyBorder="1" applyProtection="1">
      <protection locked="0"/>
    </xf>
    <xf numFmtId="1" fontId="3" fillId="3" borderId="0" xfId="0" applyNumberFormat="1" applyFont="1" applyFill="1" applyProtection="1"/>
    <xf numFmtId="0" fontId="19" fillId="3" borderId="32" xfId="0" applyFont="1" applyFill="1" applyBorder="1" applyProtection="1"/>
    <xf numFmtId="0" fontId="60" fillId="3" borderId="0" xfId="15" applyFont="1" applyFill="1" applyBorder="1" applyAlignment="1" applyProtection="1">
      <alignment vertical="top" wrapText="1"/>
    </xf>
    <xf numFmtId="0" fontId="13" fillId="3" borderId="6" xfId="6" applyFont="1" applyFill="1" applyBorder="1" applyProtection="1"/>
    <xf numFmtId="1" fontId="3" fillId="3" borderId="0" xfId="10" applyNumberFormat="1" applyFill="1" applyProtection="1"/>
    <xf numFmtId="1" fontId="13" fillId="3" borderId="0" xfId="10" applyNumberFormat="1" applyFont="1" applyFill="1" applyBorder="1" applyProtection="1"/>
    <xf numFmtId="10" fontId="3" fillId="3" borderId="0" xfId="10" applyNumberFormat="1" applyFill="1" applyProtection="1"/>
    <xf numFmtId="0" fontId="27" fillId="3" borderId="0" xfId="7" applyFont="1" applyFill="1" applyBorder="1" applyAlignment="1" applyProtection="1"/>
    <xf numFmtId="0" fontId="11" fillId="3" borderId="0" xfId="16" applyFont="1" applyFill="1" applyBorder="1" applyAlignment="1" applyProtection="1">
      <alignment horizontal="left"/>
    </xf>
    <xf numFmtId="1" fontId="3" fillId="3" borderId="0" xfId="7" applyNumberFormat="1" applyFill="1" applyBorder="1" applyProtection="1"/>
    <xf numFmtId="1" fontId="16" fillId="3" borderId="0" xfId="7" applyNumberFormat="1" applyFont="1" applyFill="1" applyBorder="1" applyProtection="1"/>
    <xf numFmtId="1" fontId="8" fillId="3" borderId="0" xfId="7" applyNumberFormat="1" applyFont="1" applyFill="1" applyBorder="1" applyAlignment="1" applyProtection="1">
      <alignment horizontal="left"/>
    </xf>
    <xf numFmtId="1" fontId="3" fillId="3" borderId="0" xfId="7" applyNumberFormat="1" applyFill="1" applyProtection="1"/>
    <xf numFmtId="1" fontId="41" fillId="0" borderId="0" xfId="14" applyNumberFormat="1" applyFont="1" applyAlignment="1" applyProtection="1"/>
    <xf numFmtId="10" fontId="41" fillId="0" borderId="0" xfId="14" applyNumberFormat="1" applyFont="1" applyAlignment="1" applyProtection="1"/>
    <xf numFmtId="1" fontId="38" fillId="0" borderId="0" xfId="14" applyNumberFormat="1" applyFill="1" applyBorder="1" applyAlignment="1" applyProtection="1">
      <alignment horizontal="center" vertical="center"/>
    </xf>
    <xf numFmtId="1" fontId="35" fillId="0" borderId="0" xfId="14" applyNumberFormat="1" applyFont="1" applyBorder="1" applyAlignment="1" applyProtection="1">
      <alignment horizontal="right"/>
    </xf>
    <xf numFmtId="1" fontId="3" fillId="10" borderId="2" xfId="11" applyNumberFormat="1" applyFont="1" applyFill="1" applyBorder="1" applyAlignment="1" applyProtection="1">
      <alignment horizontal="center" vertical="center" wrapText="1"/>
    </xf>
    <xf numFmtId="1" fontId="3" fillId="3" borderId="0" xfId="15" applyNumberFormat="1" applyFill="1" applyBorder="1" applyProtection="1"/>
    <xf numFmtId="1" fontId="3" fillId="6" borderId="10" xfId="15" applyNumberFormat="1" applyFont="1" applyFill="1" applyBorder="1" applyProtection="1">
      <protection locked="0"/>
    </xf>
    <xf numFmtId="1" fontId="3" fillId="6" borderId="1" xfId="15" applyNumberFormat="1" applyFont="1" applyFill="1" applyBorder="1" applyProtection="1">
      <protection locked="0"/>
    </xf>
    <xf numFmtId="1" fontId="3" fillId="6" borderId="2" xfId="15" applyNumberFormat="1" applyFont="1" applyFill="1" applyBorder="1" applyProtection="1">
      <protection locked="0"/>
    </xf>
    <xf numFmtId="1" fontId="38" fillId="0" borderId="0" xfId="14" applyNumberFormat="1" applyProtection="1"/>
    <xf numFmtId="0" fontId="66" fillId="13" borderId="7" xfId="14" applyFont="1" applyFill="1" applyBorder="1" applyAlignment="1" applyProtection="1">
      <alignment horizontal="left" vertical="center"/>
    </xf>
    <xf numFmtId="1" fontId="66" fillId="13" borderId="7" xfId="14" applyNumberFormat="1" applyFont="1" applyFill="1" applyBorder="1" applyAlignment="1" applyProtection="1"/>
    <xf numFmtId="1" fontId="66" fillId="13" borderId="7" xfId="14" applyNumberFormat="1" applyFont="1" applyFill="1" applyBorder="1" applyProtection="1"/>
    <xf numFmtId="0" fontId="67" fillId="0" borderId="0" xfId="14" applyFont="1" applyProtection="1"/>
    <xf numFmtId="10" fontId="67" fillId="0" borderId="0" xfId="14" applyNumberFormat="1" applyFont="1" applyProtection="1"/>
    <xf numFmtId="1" fontId="38" fillId="0" borderId="0" xfId="14" applyNumberFormat="1" applyBorder="1" applyAlignment="1" applyProtection="1"/>
    <xf numFmtId="0" fontId="63" fillId="0" borderId="0" xfId="14" applyFont="1" applyBorder="1" applyAlignment="1" applyProtection="1">
      <alignment vertical="center"/>
    </xf>
    <xf numFmtId="2" fontId="3" fillId="0" borderId="26" xfId="11" applyNumberFormat="1" applyFont="1" applyFill="1" applyBorder="1" applyAlignment="1" applyProtection="1">
      <alignment horizontal="center" vertical="center" wrapText="1"/>
    </xf>
    <xf numFmtId="1" fontId="3" fillId="0" borderId="32" xfId="11" applyNumberFormat="1" applyFont="1" applyFill="1" applyBorder="1" applyAlignment="1" applyProtection="1">
      <alignment horizontal="center" vertical="center"/>
    </xf>
    <xf numFmtId="1" fontId="3" fillId="0" borderId="32" xfId="11" applyNumberFormat="1" applyFont="1" applyFill="1" applyBorder="1" applyAlignment="1" applyProtection="1">
      <alignment horizontal="center" vertical="center" wrapText="1"/>
    </xf>
    <xf numFmtId="10" fontId="3" fillId="0" borderId="32" xfId="11" applyNumberFormat="1" applyFont="1" applyFill="1" applyBorder="1" applyAlignment="1" applyProtection="1">
      <alignment horizontal="center" vertical="center"/>
    </xf>
    <xf numFmtId="2" fontId="3" fillId="0" borderId="32" xfId="11" applyNumberFormat="1" applyFont="1" applyFill="1" applyBorder="1" applyAlignment="1" applyProtection="1">
      <alignment horizontal="center" vertical="center"/>
    </xf>
    <xf numFmtId="0" fontId="38" fillId="0" borderId="0" xfId="14" applyFill="1" applyProtection="1"/>
    <xf numFmtId="10" fontId="38" fillId="0" borderId="0" xfId="14" applyNumberFormat="1" applyFill="1" applyProtection="1"/>
    <xf numFmtId="0" fontId="3" fillId="6" borderId="1" xfId="15" applyFont="1" applyFill="1" applyBorder="1" applyAlignment="1" applyProtection="1">
      <alignment horizontal="center" vertical="center" wrapText="1"/>
      <protection locked="0"/>
    </xf>
    <xf numFmtId="0" fontId="3" fillId="13" borderId="1" xfId="15" applyFill="1" applyBorder="1" applyAlignment="1" applyProtection="1"/>
    <xf numFmtId="1" fontId="39" fillId="0" borderId="1" xfId="14" applyNumberFormat="1" applyFont="1" applyBorder="1" applyProtection="1">
      <protection hidden="1"/>
    </xf>
    <xf numFmtId="2" fontId="3" fillId="0" borderId="38" xfId="11" applyNumberFormat="1" applyFont="1" applyFill="1" applyBorder="1" applyAlignment="1" applyProtection="1">
      <alignment horizontal="center" vertical="center" wrapText="1"/>
    </xf>
    <xf numFmtId="1" fontId="3" fillId="0" borderId="42" xfId="15" applyNumberFormat="1" applyFont="1" applyFill="1" applyBorder="1" applyProtection="1"/>
    <xf numFmtId="10" fontId="3" fillId="0" borderId="42" xfId="15" applyNumberFormat="1" applyFont="1" applyFill="1" applyBorder="1" applyProtection="1"/>
    <xf numFmtId="1" fontId="44" fillId="0" borderId="42" xfId="15" applyNumberFormat="1" applyFont="1" applyFill="1" applyBorder="1" applyProtection="1"/>
    <xf numFmtId="1" fontId="39" fillId="0" borderId="42" xfId="14" applyNumberFormat="1" applyFont="1" applyFill="1" applyBorder="1" applyProtection="1"/>
    <xf numFmtId="0" fontId="3" fillId="0" borderId="1" xfId="15" applyFont="1" applyFill="1" applyBorder="1" applyAlignment="1" applyProtection="1">
      <alignment horizontal="center" vertical="center" wrapText="1"/>
    </xf>
    <xf numFmtId="0" fontId="3" fillId="0" borderId="1" xfId="15" applyFont="1" applyFill="1" applyBorder="1" applyAlignment="1" applyProtection="1">
      <alignment vertical="center" wrapText="1"/>
    </xf>
    <xf numFmtId="10" fontId="3" fillId="3" borderId="1" xfId="15" applyNumberFormat="1" applyFont="1" applyFill="1" applyBorder="1" applyProtection="1"/>
    <xf numFmtId="1" fontId="44" fillId="3" borderId="1" xfId="15" applyNumberFormat="1" applyFont="1" applyFill="1" applyBorder="1" applyProtection="1"/>
    <xf numFmtId="1" fontId="39" fillId="0" borderId="1" xfId="14" applyNumberFormat="1" applyFont="1" applyBorder="1" applyProtection="1"/>
    <xf numFmtId="0" fontId="62" fillId="0" borderId="0" xfId="14" applyFont="1" applyBorder="1" applyAlignment="1" applyProtection="1">
      <alignment vertical="center"/>
    </xf>
    <xf numFmtId="0" fontId="16" fillId="0" borderId="5" xfId="15" applyFont="1" applyFill="1" applyBorder="1" applyAlignment="1" applyProtection="1">
      <alignment horizontal="center" vertical="center" wrapText="1"/>
    </xf>
    <xf numFmtId="0" fontId="16" fillId="0" borderId="7" xfId="15" applyFont="1" applyFill="1" applyBorder="1" applyAlignment="1" applyProtection="1">
      <alignment vertical="center" wrapText="1"/>
    </xf>
    <xf numFmtId="0" fontId="16" fillId="13" borderId="7" xfId="15" applyFont="1" applyFill="1" applyBorder="1" applyAlignment="1" applyProtection="1"/>
    <xf numFmtId="0" fontId="16" fillId="6" borderId="7" xfId="15" applyFont="1" applyFill="1" applyBorder="1" applyAlignment="1" applyProtection="1">
      <alignment vertical="center" wrapText="1"/>
      <protection locked="0"/>
    </xf>
    <xf numFmtId="1" fontId="16" fillId="0" borderId="7" xfId="15" applyNumberFormat="1" applyFont="1" applyFill="1" applyBorder="1" applyProtection="1"/>
    <xf numFmtId="1" fontId="16" fillId="3" borderId="7" xfId="15" applyNumberFormat="1" applyFont="1" applyFill="1" applyBorder="1" applyProtection="1"/>
    <xf numFmtId="10" fontId="16" fillId="3" borderId="7" xfId="15" applyNumberFormat="1" applyFont="1" applyFill="1" applyBorder="1" applyProtection="1">
      <protection hidden="1"/>
    </xf>
    <xf numFmtId="1" fontId="39" fillId="3" borderId="7" xfId="15" applyNumberFormat="1" applyFont="1" applyFill="1" applyBorder="1" applyProtection="1">
      <protection hidden="1"/>
    </xf>
    <xf numFmtId="1" fontId="39" fillId="0" borderId="6" xfId="14" applyNumberFormat="1" applyFont="1" applyBorder="1" applyProtection="1">
      <protection hidden="1"/>
    </xf>
    <xf numFmtId="10" fontId="42" fillId="0" borderId="0" xfId="14" applyNumberFormat="1" applyFont="1" applyProtection="1"/>
    <xf numFmtId="0" fontId="3" fillId="12" borderId="1" xfId="15" applyFont="1" applyFill="1" applyBorder="1" applyAlignment="1" applyProtection="1">
      <alignment horizontal="center" vertical="center" wrapText="1"/>
      <protection locked="0"/>
    </xf>
    <xf numFmtId="0" fontId="46" fillId="0" borderId="0" xfId="14" applyFont="1" applyAlignment="1" applyProtection="1">
      <alignment vertical="top"/>
    </xf>
    <xf numFmtId="10" fontId="46" fillId="0" borderId="0" xfId="14" applyNumberFormat="1" applyFont="1" applyAlignment="1" applyProtection="1">
      <alignment vertical="top"/>
    </xf>
    <xf numFmtId="0" fontId="46" fillId="0" borderId="0" xfId="14" applyFont="1" applyAlignment="1" applyProtection="1">
      <alignment vertical="center"/>
    </xf>
    <xf numFmtId="10" fontId="46" fillId="0" borderId="0" xfId="14" applyNumberFormat="1" applyFont="1" applyAlignment="1" applyProtection="1">
      <alignment vertical="center"/>
    </xf>
    <xf numFmtId="49" fontId="3" fillId="3" borderId="0" xfId="10" applyNumberFormat="1" applyFill="1" applyProtection="1"/>
    <xf numFmtId="1" fontId="11" fillId="0" borderId="0" xfId="0" applyNumberFormat="1" applyFont="1" applyFill="1" applyBorder="1" applyAlignment="1" applyProtection="1">
      <alignment horizontal="left"/>
    </xf>
    <xf numFmtId="0" fontId="3" fillId="5" borderId="7" xfId="0" applyFont="1" applyFill="1" applyBorder="1" applyAlignment="1" applyProtection="1">
      <alignment horizontal="center" vertical="center"/>
    </xf>
    <xf numFmtId="0" fontId="0" fillId="6" borderId="9" xfId="0" applyFill="1" applyBorder="1" applyAlignment="1" applyProtection="1">
      <alignment horizontal="center" vertical="center"/>
      <protection locked="0"/>
    </xf>
    <xf numFmtId="0" fontId="19" fillId="6" borderId="10" xfId="0" applyFont="1" applyFill="1" applyBorder="1" applyAlignment="1" applyProtection="1">
      <alignment vertical="center"/>
      <protection locked="0"/>
    </xf>
    <xf numFmtId="3" fontId="0" fillId="6" borderId="10" xfId="0" applyNumberFormat="1" applyFill="1" applyBorder="1" applyAlignment="1" applyProtection="1">
      <alignment vertical="center"/>
      <protection locked="0"/>
    </xf>
    <xf numFmtId="0" fontId="19" fillId="6" borderId="11" xfId="0" applyFont="1" applyFill="1" applyBorder="1" applyAlignment="1" applyProtection="1">
      <alignment horizontal="left" vertical="center" wrapText="1"/>
      <protection locked="0"/>
    </xf>
    <xf numFmtId="0" fontId="0" fillId="6" borderId="15" xfId="0" applyFill="1" applyBorder="1" applyAlignment="1" applyProtection="1">
      <alignment horizontal="center" vertical="center"/>
      <protection locked="0"/>
    </xf>
    <xf numFmtId="0" fontId="0" fillId="6" borderId="1" xfId="0" applyFill="1" applyBorder="1" applyProtection="1">
      <protection locked="0"/>
    </xf>
    <xf numFmtId="3" fontId="0" fillId="6" borderId="1" xfId="0" applyNumberFormat="1" applyFill="1" applyBorder="1" applyProtection="1">
      <protection locked="0"/>
    </xf>
    <xf numFmtId="0" fontId="0" fillId="6" borderId="16" xfId="0" applyFill="1" applyBorder="1" applyAlignment="1" applyProtection="1">
      <alignment horizontal="left" vertical="center" wrapText="1"/>
      <protection locked="0"/>
    </xf>
    <xf numFmtId="0" fontId="19" fillId="6" borderId="1" xfId="0" applyFont="1" applyFill="1" applyBorder="1" applyProtection="1">
      <protection locked="0"/>
    </xf>
    <xf numFmtId="0" fontId="19" fillId="6" borderId="16" xfId="0" applyFont="1" applyFill="1" applyBorder="1" applyAlignment="1" applyProtection="1">
      <alignment horizontal="left" vertical="center" wrapText="1"/>
      <protection locked="0"/>
    </xf>
    <xf numFmtId="0" fontId="0" fillId="6" borderId="13" xfId="0" applyFill="1" applyBorder="1" applyAlignment="1" applyProtection="1">
      <alignment horizontal="center" vertical="center"/>
      <protection locked="0"/>
    </xf>
    <xf numFmtId="0" fontId="0" fillId="6" borderId="2" xfId="0" applyFill="1" applyBorder="1" applyProtection="1">
      <protection locked="0"/>
    </xf>
    <xf numFmtId="3" fontId="0" fillId="6" borderId="2" xfId="0" applyNumberFormat="1" applyFill="1" applyBorder="1" applyProtection="1">
      <protection locked="0"/>
    </xf>
    <xf numFmtId="0" fontId="0" fillId="6" borderId="4" xfId="0" applyFill="1" applyBorder="1" applyAlignment="1" applyProtection="1">
      <alignment horizontal="left" vertical="center" wrapText="1"/>
      <protection locked="0"/>
    </xf>
    <xf numFmtId="0" fontId="19" fillId="4" borderId="1" xfId="16" applyFill="1" applyBorder="1" applyProtection="1"/>
    <xf numFmtId="0" fontId="36" fillId="18" borderId="1" xfId="14" applyNumberFormat="1" applyFont="1" applyFill="1" applyBorder="1" applyAlignment="1" applyProtection="1">
      <alignment horizontal="left" vertical="center" wrapText="1"/>
    </xf>
    <xf numFmtId="9" fontId="36" fillId="18" borderId="1" xfId="14" applyNumberFormat="1" applyFont="1" applyFill="1" applyBorder="1" applyAlignment="1" applyProtection="1">
      <alignment horizontal="left" vertical="center" wrapText="1"/>
    </xf>
    <xf numFmtId="0" fontId="36" fillId="0" borderId="40" xfId="14" applyNumberFormat="1" applyFont="1" applyFill="1" applyBorder="1" applyAlignment="1" applyProtection="1">
      <alignment horizontal="center" vertical="center" wrapText="1"/>
    </xf>
    <xf numFmtId="0" fontId="36" fillId="0" borderId="40" xfId="14" applyNumberFormat="1" applyFont="1" applyFill="1" applyBorder="1" applyAlignment="1" applyProtection="1">
      <alignment horizontal="left" vertical="center" wrapText="1"/>
    </xf>
    <xf numFmtId="0" fontId="36" fillId="12" borderId="1" xfId="14" applyNumberFormat="1" applyFont="1" applyFill="1" applyBorder="1" applyAlignment="1" applyProtection="1">
      <alignment horizontal="left" vertical="center" wrapText="1"/>
    </xf>
    <xf numFmtId="9" fontId="36" fillId="12" borderId="1" xfId="14" applyNumberFormat="1" applyFont="1" applyFill="1" applyBorder="1" applyAlignment="1" applyProtection="1">
      <alignment horizontal="left" vertical="center" wrapText="1"/>
    </xf>
    <xf numFmtId="0" fontId="3" fillId="9" borderId="1" xfId="10" applyNumberFormat="1" applyFont="1" applyFill="1" applyBorder="1" applyAlignment="1" applyProtection="1">
      <alignment vertical="center"/>
    </xf>
    <xf numFmtId="0" fontId="36" fillId="18" borderId="1" xfId="14" applyNumberFormat="1" applyFont="1" applyFill="1" applyBorder="1" applyAlignment="1" applyProtection="1">
      <alignment horizontal="center" vertical="center" wrapText="1"/>
    </xf>
    <xf numFmtId="0" fontId="3" fillId="18" borderId="1" xfId="15" applyFont="1" applyFill="1" applyBorder="1" applyAlignment="1" applyProtection="1">
      <alignment vertical="center" wrapText="1"/>
    </xf>
    <xf numFmtId="0" fontId="40" fillId="0" borderId="0" xfId="14" applyFont="1" applyBorder="1" applyAlignment="1" applyProtection="1">
      <alignment horizontal="left" vertical="center" wrapText="1"/>
    </xf>
    <xf numFmtId="0" fontId="37" fillId="17" borderId="1" xfId="12" applyFont="1" applyFill="1" applyBorder="1" applyAlignment="1" applyProtection="1">
      <alignment horizontal="center" vertical="center" wrapText="1"/>
    </xf>
    <xf numFmtId="0" fontId="40" fillId="0" borderId="0" xfId="14" applyFont="1" applyFill="1" applyBorder="1" applyAlignment="1" applyProtection="1">
      <alignment horizontal="left" vertical="center" wrapText="1"/>
      <protection locked="0"/>
    </xf>
    <xf numFmtId="0" fontId="40" fillId="0" borderId="0" xfId="14" applyFont="1" applyFill="1" applyBorder="1" applyAlignment="1" applyProtection="1">
      <alignment horizontal="left" vertical="center"/>
      <protection locked="0"/>
    </xf>
    <xf numFmtId="0" fontId="54" fillId="19" borderId="0" xfId="10" applyFont="1" applyFill="1" applyProtection="1"/>
    <xf numFmtId="0" fontId="55" fillId="19" borderId="0" xfId="10" applyFont="1" applyFill="1" applyProtection="1"/>
    <xf numFmtId="0" fontId="6" fillId="2" borderId="0" xfId="10" applyFont="1" applyFill="1" applyProtection="1"/>
    <xf numFmtId="0" fontId="56" fillId="19" borderId="0" xfId="10" applyFont="1" applyFill="1" applyProtection="1"/>
    <xf numFmtId="0" fontId="34" fillId="2" borderId="0" xfId="10" applyFont="1" applyFill="1" applyProtection="1"/>
    <xf numFmtId="0" fontId="58" fillId="19" borderId="0" xfId="10" applyFont="1" applyFill="1" applyProtection="1"/>
    <xf numFmtId="0" fontId="59" fillId="19" borderId="0" xfId="10" applyFont="1" applyFill="1" applyProtection="1"/>
    <xf numFmtId="0" fontId="55" fillId="19" borderId="0" xfId="10" applyNumberFormat="1" applyFont="1" applyFill="1" applyProtection="1"/>
    <xf numFmtId="0" fontId="55" fillId="2" borderId="0" xfId="0" applyFont="1" applyFill="1" applyProtection="1"/>
    <xf numFmtId="0" fontId="55" fillId="19" borderId="0" xfId="10" applyFont="1" applyFill="1" applyAlignment="1" applyProtection="1">
      <alignment vertical="top" wrapText="1"/>
    </xf>
    <xf numFmtId="0" fontId="45" fillId="15" borderId="0" xfId="10" applyFont="1" applyFill="1" applyAlignment="1" applyProtection="1">
      <alignment vertical="top" wrapText="1"/>
    </xf>
    <xf numFmtId="0" fontId="45" fillId="2" borderId="0" xfId="10" applyFont="1" applyFill="1" applyAlignment="1" applyProtection="1">
      <alignment vertical="top" wrapText="1"/>
    </xf>
    <xf numFmtId="0" fontId="73" fillId="3" borderId="0" xfId="7" applyFont="1" applyFill="1" applyProtection="1">
      <protection hidden="1"/>
    </xf>
    <xf numFmtId="0" fontId="12" fillId="3" borderId="0" xfId="7" applyFont="1" applyFill="1" applyProtection="1">
      <protection hidden="1"/>
    </xf>
    <xf numFmtId="0" fontId="36" fillId="10" borderId="62" xfId="14" applyFont="1" applyFill="1" applyBorder="1" applyAlignment="1" applyProtection="1">
      <alignment horizontal="center" vertical="center" wrapText="1"/>
    </xf>
    <xf numFmtId="0" fontId="36" fillId="11" borderId="21" xfId="14" applyFont="1" applyFill="1" applyBorder="1" applyAlignment="1" applyProtection="1">
      <alignment horizontal="center" vertical="center"/>
      <protection locked="0"/>
    </xf>
    <xf numFmtId="0" fontId="36" fillId="11" borderId="15" xfId="14" applyFont="1" applyFill="1" applyBorder="1" applyAlignment="1" applyProtection="1">
      <alignment horizontal="center" vertical="center"/>
      <protection locked="0"/>
    </xf>
    <xf numFmtId="0" fontId="36" fillId="11" borderId="13" xfId="14" applyFont="1" applyFill="1" applyBorder="1" applyAlignment="1" applyProtection="1">
      <alignment horizontal="center" vertical="center"/>
      <protection locked="0"/>
    </xf>
    <xf numFmtId="0" fontId="36" fillId="12" borderId="2" xfId="14" applyFont="1" applyFill="1" applyBorder="1" applyAlignment="1" applyProtection="1">
      <alignment horizontal="left" vertical="center" wrapText="1"/>
      <protection locked="0"/>
    </xf>
    <xf numFmtId="1" fontId="36" fillId="11" borderId="2" xfId="14" applyNumberFormat="1" applyFont="1" applyFill="1" applyBorder="1" applyAlignment="1" applyProtection="1">
      <alignment horizontal="center" vertical="center"/>
      <protection locked="0"/>
    </xf>
    <xf numFmtId="0" fontId="36" fillId="12" borderId="19" xfId="14" applyFont="1" applyFill="1" applyBorder="1" applyAlignment="1" applyProtection="1">
      <alignment horizontal="left" vertical="center" wrapText="1"/>
      <protection locked="0"/>
    </xf>
    <xf numFmtId="0" fontId="36" fillId="11" borderId="19" xfId="14" applyFont="1" applyFill="1" applyBorder="1" applyAlignment="1" applyProtection="1">
      <alignment horizontal="left" vertical="center" wrapText="1"/>
      <protection locked="0"/>
    </xf>
    <xf numFmtId="9" fontId="36" fillId="16" borderId="65" xfId="14" applyNumberFormat="1" applyFont="1" applyFill="1" applyBorder="1" applyAlignment="1" applyProtection="1">
      <alignment horizontal="center" vertical="center"/>
      <protection locked="0"/>
    </xf>
    <xf numFmtId="49" fontId="36" fillId="11" borderId="2" xfId="14" applyNumberFormat="1" applyFont="1" applyFill="1" applyBorder="1" applyAlignment="1" applyProtection="1">
      <alignment horizontal="center" vertical="center"/>
      <protection locked="0"/>
    </xf>
    <xf numFmtId="0" fontId="36" fillId="12" borderId="19" xfId="14" applyFont="1" applyFill="1" applyBorder="1" applyAlignment="1" applyProtection="1">
      <alignment horizontal="center" vertical="center"/>
      <protection locked="0"/>
    </xf>
    <xf numFmtId="10" fontId="36" fillId="12" borderId="19" xfId="14" applyNumberFormat="1" applyFont="1" applyFill="1" applyBorder="1" applyAlignment="1" applyProtection="1">
      <alignment horizontal="center" vertical="center"/>
      <protection locked="0"/>
    </xf>
    <xf numFmtId="10" fontId="37" fillId="0" borderId="2" xfId="9" applyNumberFormat="1" applyFont="1" applyBorder="1" applyAlignment="1" applyProtection="1">
      <alignment horizontal="right"/>
    </xf>
    <xf numFmtId="0" fontId="37" fillId="12" borderId="13" xfId="14" applyNumberFormat="1" applyFont="1" applyFill="1" applyBorder="1" applyAlignment="1" applyProtection="1">
      <alignment horizontal="right"/>
      <protection locked="0"/>
    </xf>
    <xf numFmtId="0" fontId="37" fillId="12" borderId="2" xfId="14" applyNumberFormat="1" applyFont="1" applyFill="1" applyBorder="1" applyAlignment="1" applyProtection="1">
      <alignment horizontal="right"/>
      <protection locked="0"/>
    </xf>
    <xf numFmtId="10" fontId="37" fillId="0" borderId="4" xfId="14" applyNumberFormat="1" applyFont="1" applyBorder="1" applyAlignment="1" applyProtection="1">
      <alignment horizontal="right"/>
    </xf>
    <xf numFmtId="10" fontId="16" fillId="9" borderId="66" xfId="14" applyNumberFormat="1" applyFont="1" applyFill="1" applyBorder="1" applyProtection="1"/>
    <xf numFmtId="1" fontId="39" fillId="13" borderId="3" xfId="14" applyNumberFormat="1" applyFont="1" applyFill="1" applyBorder="1" applyAlignment="1" applyProtection="1">
      <alignment horizontal="right"/>
    </xf>
    <xf numFmtId="0" fontId="36" fillId="0" borderId="67" xfId="14" applyFont="1" applyFill="1" applyBorder="1" applyAlignment="1" applyProtection="1">
      <alignment horizontal="center" vertical="center"/>
    </xf>
    <xf numFmtId="0" fontId="36" fillId="0" borderId="60" xfId="14" applyFont="1" applyFill="1" applyBorder="1" applyAlignment="1" applyProtection="1">
      <alignment horizontal="left" vertical="center" wrapText="1"/>
    </xf>
    <xf numFmtId="0" fontId="36" fillId="0" borderId="60" xfId="14" applyFont="1" applyFill="1" applyBorder="1" applyAlignment="1" applyProtection="1">
      <alignment horizontal="center" vertical="center" wrapText="1"/>
    </xf>
    <xf numFmtId="0" fontId="36" fillId="0" borderId="60" xfId="14" applyFont="1" applyFill="1" applyBorder="1" applyAlignment="1" applyProtection="1">
      <alignment vertical="center" wrapText="1"/>
    </xf>
    <xf numFmtId="9" fontId="36" fillId="0" borderId="60" xfId="14" applyNumberFormat="1" applyFont="1" applyFill="1" applyBorder="1" applyAlignment="1" applyProtection="1">
      <alignment horizontal="center" vertical="center"/>
    </xf>
    <xf numFmtId="49" fontId="36" fillId="0" borderId="60" xfId="14" applyNumberFormat="1" applyFont="1" applyFill="1" applyBorder="1" applyAlignment="1" applyProtection="1">
      <alignment horizontal="center" vertical="center"/>
    </xf>
    <xf numFmtId="1" fontId="36" fillId="0" borderId="60" xfId="14" applyNumberFormat="1" applyFont="1" applyFill="1" applyBorder="1" applyAlignment="1" applyProtection="1">
      <alignment horizontal="center" vertical="center"/>
    </xf>
    <xf numFmtId="0" fontId="36" fillId="0" borderId="60" xfId="14" applyFont="1" applyFill="1" applyBorder="1" applyAlignment="1" applyProtection="1">
      <alignment horizontal="center" vertical="center"/>
    </xf>
    <xf numFmtId="10" fontId="36" fillId="0" borderId="60" xfId="14" applyNumberFormat="1" applyFont="1" applyFill="1" applyBorder="1" applyAlignment="1" applyProtection="1">
      <alignment horizontal="center" vertical="center"/>
    </xf>
    <xf numFmtId="10" fontId="16" fillId="0" borderId="60" xfId="14" applyNumberFormat="1" applyFont="1" applyFill="1" applyBorder="1" applyAlignment="1" applyProtection="1">
      <alignment horizontal="right" vertical="center"/>
    </xf>
    <xf numFmtId="1" fontId="39" fillId="0" borderId="60" xfId="14" applyNumberFormat="1" applyFont="1" applyFill="1" applyBorder="1" applyAlignment="1" applyProtection="1">
      <alignment horizontal="right"/>
    </xf>
    <xf numFmtId="0" fontId="37" fillId="17" borderId="16" xfId="12" applyFont="1" applyFill="1" applyBorder="1" applyAlignment="1" applyProtection="1">
      <alignment horizontal="center" vertical="center" wrapText="1"/>
    </xf>
    <xf numFmtId="0" fontId="36" fillId="0" borderId="68" xfId="14" applyFont="1" applyFill="1" applyBorder="1" applyAlignment="1" applyProtection="1">
      <alignment horizontal="center" vertical="center"/>
    </xf>
    <xf numFmtId="0" fontId="36" fillId="0" borderId="69" xfId="14" applyFont="1" applyFill="1" applyBorder="1" applyAlignment="1" applyProtection="1">
      <alignment horizontal="center" vertical="center"/>
    </xf>
    <xf numFmtId="0" fontId="36" fillId="0" borderId="14" xfId="14" applyFont="1" applyFill="1" applyBorder="1" applyAlignment="1" applyProtection="1">
      <alignment horizontal="left" vertical="center" wrapText="1"/>
    </xf>
    <xf numFmtId="0" fontId="36" fillId="0" borderId="14" xfId="14" applyFont="1" applyFill="1" applyBorder="1" applyAlignment="1" applyProtection="1">
      <alignment horizontal="center" vertical="center" wrapText="1"/>
    </xf>
    <xf numFmtId="0" fontId="36" fillId="0" borderId="14" xfId="14" applyFont="1" applyFill="1" applyBorder="1" applyAlignment="1" applyProtection="1">
      <alignment vertical="center" wrapText="1"/>
    </xf>
    <xf numFmtId="9" fontId="36" fillId="0" borderId="14" xfId="14" applyNumberFormat="1" applyFont="1" applyFill="1" applyBorder="1" applyAlignment="1" applyProtection="1">
      <alignment horizontal="center" vertical="center"/>
    </xf>
    <xf numFmtId="49" fontId="36" fillId="0" borderId="14" xfId="14" applyNumberFormat="1" applyFont="1" applyFill="1" applyBorder="1" applyAlignment="1" applyProtection="1">
      <alignment horizontal="center" vertical="center"/>
    </xf>
    <xf numFmtId="1" fontId="36" fillId="0" borderId="14" xfId="14" applyNumberFormat="1" applyFont="1" applyFill="1" applyBorder="1" applyAlignment="1" applyProtection="1">
      <alignment horizontal="center" vertical="center"/>
    </xf>
    <xf numFmtId="0" fontId="36" fillId="0" borderId="14" xfId="14" applyFont="1" applyFill="1" applyBorder="1" applyAlignment="1" applyProtection="1">
      <alignment horizontal="center" vertical="center"/>
    </xf>
    <xf numFmtId="10" fontId="36" fillId="0" borderId="14" xfId="14" applyNumberFormat="1" applyFont="1" applyFill="1" applyBorder="1" applyAlignment="1" applyProtection="1">
      <alignment horizontal="center" vertical="center"/>
    </xf>
    <xf numFmtId="10" fontId="16" fillId="0" borderId="14" xfId="14" applyNumberFormat="1" applyFont="1" applyFill="1" applyBorder="1" applyAlignment="1" applyProtection="1">
      <alignment horizontal="right" vertical="center"/>
    </xf>
    <xf numFmtId="1" fontId="39" fillId="0" borderId="14" xfId="14" applyNumberFormat="1" applyFont="1" applyFill="1" applyBorder="1" applyAlignment="1" applyProtection="1">
      <alignment horizontal="right"/>
    </xf>
    <xf numFmtId="0" fontId="50" fillId="0" borderId="14" xfId="14" applyNumberFormat="1" applyFont="1" applyFill="1" applyBorder="1" applyAlignment="1" applyProtection="1">
      <alignment horizontal="right"/>
    </xf>
    <xf numFmtId="0" fontId="39" fillId="13" borderId="4" xfId="14" applyNumberFormat="1" applyFont="1" applyFill="1" applyBorder="1" applyAlignment="1" applyProtection="1">
      <alignment horizontal="right"/>
    </xf>
    <xf numFmtId="0" fontId="53" fillId="0" borderId="0" xfId="0" applyFont="1" applyAlignment="1">
      <alignment horizontal="left" vertical="center" wrapText="1"/>
    </xf>
    <xf numFmtId="0" fontId="64" fillId="0" borderId="0" xfId="12" applyFont="1" applyProtection="1"/>
    <xf numFmtId="0" fontId="76" fillId="0" borderId="0" xfId="14" applyFont="1" applyAlignment="1" applyProtection="1"/>
    <xf numFmtId="0" fontId="80" fillId="0" borderId="0" xfId="14" applyFont="1" applyBorder="1" applyAlignment="1" applyProtection="1">
      <alignment vertical="center"/>
    </xf>
    <xf numFmtId="0" fontId="8" fillId="3" borderId="0" xfId="0" applyFont="1" applyFill="1" applyBorder="1" applyAlignment="1" applyProtection="1">
      <alignment wrapText="1"/>
    </xf>
    <xf numFmtId="0" fontId="0" fillId="3" borderId="0" xfId="0" applyFill="1" applyAlignment="1" applyProtection="1">
      <alignment wrapText="1"/>
    </xf>
    <xf numFmtId="0" fontId="19" fillId="5" borderId="7" xfId="0" applyFont="1" applyFill="1" applyBorder="1" applyAlignment="1" applyProtection="1">
      <alignment horizontal="center" vertical="center" wrapText="1"/>
    </xf>
    <xf numFmtId="0" fontId="79" fillId="16" borderId="38" xfId="14" applyFont="1" applyFill="1" applyBorder="1" applyAlignment="1" applyProtection="1">
      <alignment horizontal="left" vertical="center"/>
    </xf>
    <xf numFmtId="0" fontId="36" fillId="16" borderId="42" xfId="14" applyFont="1" applyFill="1" applyBorder="1" applyAlignment="1" applyProtection="1">
      <alignment horizontal="center" vertical="center" wrapText="1"/>
    </xf>
    <xf numFmtId="0" fontId="36" fillId="16" borderId="42" xfId="14" applyFont="1" applyFill="1" applyBorder="1" applyAlignment="1" applyProtection="1">
      <alignment horizontal="left" vertical="center" wrapText="1"/>
    </xf>
    <xf numFmtId="0" fontId="36" fillId="16" borderId="42" xfId="14" applyFont="1" applyFill="1" applyBorder="1" applyAlignment="1" applyProtection="1">
      <alignment vertical="center" wrapText="1"/>
    </xf>
    <xf numFmtId="9" fontId="36" fillId="16" borderId="39" xfId="14" applyNumberFormat="1" applyFont="1" applyFill="1" applyBorder="1" applyAlignment="1" applyProtection="1">
      <alignment horizontal="center" vertical="center"/>
    </xf>
    <xf numFmtId="0" fontId="72" fillId="12" borderId="1" xfId="14" applyFont="1" applyFill="1" applyBorder="1" applyAlignment="1" applyProtection="1">
      <alignment horizontal="left" vertical="center" wrapText="1"/>
    </xf>
    <xf numFmtId="0" fontId="72" fillId="12" borderId="1" xfId="14" applyFont="1" applyFill="1" applyBorder="1" applyAlignment="1" applyProtection="1">
      <alignment vertical="center" wrapText="1"/>
    </xf>
    <xf numFmtId="9" fontId="72" fillId="16" borderId="1" xfId="14" applyNumberFormat="1" applyFont="1" applyFill="1" applyBorder="1" applyAlignment="1" applyProtection="1">
      <alignment horizontal="center" vertical="center"/>
    </xf>
    <xf numFmtId="0" fontId="36" fillId="12" borderId="1" xfId="14" applyFont="1" applyFill="1" applyBorder="1" applyAlignment="1" applyProtection="1">
      <alignment vertical="center" wrapText="1"/>
      <protection locked="0"/>
    </xf>
    <xf numFmtId="9" fontId="36" fillId="16" borderId="1" xfId="14" applyNumberFormat="1" applyFont="1" applyFill="1" applyBorder="1" applyAlignment="1" applyProtection="1">
      <alignment horizontal="center" vertical="center"/>
      <protection locked="0"/>
    </xf>
    <xf numFmtId="0" fontId="6" fillId="2" borderId="0" xfId="10" applyFont="1" applyFill="1"/>
    <xf numFmtId="0" fontId="55" fillId="2" borderId="0" xfId="0" applyFont="1" applyFill="1"/>
    <xf numFmtId="0" fontId="55" fillId="19" borderId="0" xfId="0" applyFont="1" applyFill="1"/>
    <xf numFmtId="0" fontId="55" fillId="19" borderId="0" xfId="0" applyNumberFormat="1" applyFont="1" applyFill="1"/>
    <xf numFmtId="0" fontId="6" fillId="0" borderId="0" xfId="10" applyFont="1" applyFill="1"/>
    <xf numFmtId="0" fontId="55" fillId="0" borderId="0" xfId="10" applyFont="1" applyFill="1" applyAlignment="1">
      <alignment vertical="center" wrapText="1"/>
    </xf>
    <xf numFmtId="0" fontId="82" fillId="0" borderId="0" xfId="18" applyFont="1" applyAlignment="1">
      <alignment vertical="center"/>
    </xf>
    <xf numFmtId="1" fontId="39" fillId="0" borderId="71" xfId="14" applyNumberFormat="1" applyFont="1" applyBorder="1" applyAlignment="1" applyProtection="1">
      <alignment horizontal="right"/>
    </xf>
    <xf numFmtId="1" fontId="39" fillId="0" borderId="3" xfId="14" applyNumberFormat="1" applyFont="1" applyBorder="1" applyAlignment="1" applyProtection="1">
      <alignment horizontal="right"/>
    </xf>
    <xf numFmtId="0" fontId="3" fillId="6" borderId="7" xfId="15" applyFont="1" applyFill="1" applyBorder="1" applyAlignment="1" applyProtection="1">
      <alignment vertical="center" wrapText="1"/>
      <protection locked="0"/>
    </xf>
    <xf numFmtId="0" fontId="3" fillId="3" borderId="0" xfId="15" applyFont="1" applyFill="1" applyBorder="1" applyProtection="1"/>
    <xf numFmtId="0" fontId="3" fillId="6" borderId="11" xfId="15" applyFont="1" applyFill="1" applyBorder="1" applyProtection="1">
      <protection locked="0"/>
    </xf>
    <xf numFmtId="0" fontId="3" fillId="6" borderId="4" xfId="15" applyFont="1" applyFill="1" applyBorder="1" applyProtection="1">
      <protection locked="0"/>
    </xf>
    <xf numFmtId="0" fontId="14" fillId="3" borderId="6" xfId="15" applyFont="1" applyFill="1" applyBorder="1" applyProtection="1"/>
    <xf numFmtId="2" fontId="3" fillId="5" borderId="34" xfId="2" applyNumberFormat="1" applyFont="1" applyFill="1" applyBorder="1" applyAlignment="1" applyProtection="1">
      <alignment horizontal="center" vertical="center" wrapText="1"/>
    </xf>
    <xf numFmtId="2" fontId="3" fillId="5" borderId="77" xfId="2" applyNumberFormat="1" applyFont="1" applyFill="1" applyBorder="1" applyAlignment="1" applyProtection="1">
      <alignment horizontal="center" vertical="center" wrapText="1"/>
    </xf>
    <xf numFmtId="2" fontId="3" fillId="5" borderId="36" xfId="11" applyNumberFormat="1" applyFont="1" applyFill="1" applyBorder="1" applyAlignment="1" applyProtection="1">
      <alignment horizontal="center" vertical="center" wrapText="1"/>
    </xf>
    <xf numFmtId="0" fontId="36" fillId="11" borderId="22" xfId="14" applyFont="1" applyFill="1" applyBorder="1" applyAlignment="1" applyProtection="1">
      <alignment vertical="center" wrapText="1"/>
    </xf>
    <xf numFmtId="0" fontId="36" fillId="11" borderId="2" xfId="14" applyFont="1" applyFill="1" applyBorder="1" applyAlignment="1" applyProtection="1">
      <alignment vertical="center" wrapText="1"/>
    </xf>
    <xf numFmtId="0" fontId="55" fillId="19" borderId="0" xfId="10" applyFont="1" applyFill="1" applyAlignment="1">
      <alignment horizontal="left" vertical="center" wrapText="1"/>
    </xf>
    <xf numFmtId="0" fontId="55" fillId="19" borderId="0" xfId="10" applyFont="1" applyFill="1" applyAlignment="1" applyProtection="1">
      <alignment horizontal="left" vertical="top" wrapText="1"/>
    </xf>
    <xf numFmtId="0" fontId="55" fillId="19" borderId="0" xfId="0" applyFont="1" applyFill="1" applyAlignment="1" applyProtection="1">
      <alignment horizontal="left" wrapText="1"/>
    </xf>
    <xf numFmtId="0" fontId="55" fillId="19" borderId="0" xfId="10" applyFont="1" applyFill="1" applyAlignment="1" applyProtection="1">
      <alignment horizontal="left" wrapText="1"/>
    </xf>
    <xf numFmtId="0" fontId="55" fillId="19" borderId="0" xfId="0" applyFont="1" applyFill="1" applyAlignment="1" applyProtection="1">
      <alignment horizontal="left" vertical="top" wrapText="1"/>
    </xf>
    <xf numFmtId="0" fontId="37" fillId="17" borderId="10" xfId="12" applyFont="1" applyFill="1" applyBorder="1" applyAlignment="1" applyProtection="1">
      <alignment horizontal="center" vertical="center" wrapText="1"/>
    </xf>
    <xf numFmtId="0" fontId="37" fillId="9" borderId="25" xfId="14" applyFont="1" applyFill="1" applyBorder="1" applyAlignment="1" applyProtection="1">
      <alignment horizontal="center" vertical="center" wrapText="1"/>
    </xf>
    <xf numFmtId="0" fontId="37" fillId="9" borderId="22" xfId="14" applyFont="1" applyFill="1" applyBorder="1" applyAlignment="1" applyProtection="1">
      <alignment horizontal="center" vertical="center" wrapText="1"/>
    </xf>
    <xf numFmtId="0" fontId="37" fillId="17" borderId="11" xfId="12" applyFont="1" applyFill="1" applyBorder="1" applyAlignment="1" applyProtection="1">
      <alignment horizontal="center" vertical="center" wrapText="1"/>
    </xf>
    <xf numFmtId="0" fontId="60" fillId="0" borderId="68" xfId="14" applyFont="1" applyFill="1" applyBorder="1" applyAlignment="1" applyProtection="1">
      <alignment horizontal="left" vertical="center" wrapText="1"/>
    </xf>
    <xf numFmtId="0" fontId="60" fillId="0" borderId="0" xfId="14" applyFont="1" applyFill="1" applyBorder="1" applyAlignment="1" applyProtection="1">
      <alignment horizontal="left" vertical="center" wrapText="1"/>
    </xf>
    <xf numFmtId="0" fontId="75" fillId="9" borderId="70" xfId="14" applyFont="1" applyFill="1" applyBorder="1" applyAlignment="1" applyProtection="1">
      <alignment horizontal="left"/>
    </xf>
    <xf numFmtId="0" fontId="75" fillId="9" borderId="31" xfId="14" applyFont="1" applyFill="1" applyBorder="1" applyAlignment="1" applyProtection="1">
      <alignment horizontal="left"/>
    </xf>
    <xf numFmtId="0" fontId="75" fillId="9" borderId="33" xfId="14" applyFont="1" applyFill="1" applyBorder="1" applyAlignment="1" applyProtection="1">
      <alignment horizontal="left"/>
    </xf>
    <xf numFmtId="0" fontId="37" fillId="9" borderId="61" xfId="14" applyFont="1" applyFill="1" applyBorder="1" applyAlignment="1" applyProtection="1">
      <alignment horizontal="center" vertical="center" wrapText="1"/>
    </xf>
    <xf numFmtId="0" fontId="37" fillId="9" borderId="23" xfId="14" applyFont="1" applyFill="1" applyBorder="1" applyAlignment="1" applyProtection="1">
      <alignment horizontal="center" vertical="center" wrapText="1"/>
    </xf>
    <xf numFmtId="0" fontId="36" fillId="11" borderId="63" xfId="14" applyFont="1" applyFill="1" applyBorder="1" applyAlignment="1" applyProtection="1">
      <alignment horizontal="center" vertical="center" wrapText="1"/>
      <protection locked="0"/>
    </xf>
    <xf numFmtId="0" fontId="36" fillId="11" borderId="64" xfId="14" applyFont="1" applyFill="1" applyBorder="1" applyAlignment="1" applyProtection="1">
      <alignment horizontal="center" vertical="center" wrapText="1"/>
      <protection locked="0"/>
    </xf>
    <xf numFmtId="0" fontId="36" fillId="12" borderId="37" xfId="14" applyFont="1" applyFill="1" applyBorder="1" applyAlignment="1" applyProtection="1">
      <alignment horizontal="left" vertical="center"/>
      <protection locked="0"/>
    </xf>
    <xf numFmtId="0" fontId="36" fillId="12" borderId="46" xfId="14" applyFont="1" applyFill="1" applyBorder="1" applyAlignment="1" applyProtection="1">
      <alignment horizontal="left" vertical="center"/>
      <protection locked="0"/>
    </xf>
    <xf numFmtId="0" fontId="36" fillId="11" borderId="37" xfId="14" applyFont="1" applyFill="1" applyBorder="1" applyAlignment="1" applyProtection="1">
      <alignment horizontal="center" vertical="center" wrapText="1"/>
      <protection locked="0"/>
    </xf>
    <xf numFmtId="0" fontId="36" fillId="11" borderId="46" xfId="14" applyFont="1" applyFill="1" applyBorder="1" applyAlignment="1" applyProtection="1">
      <alignment horizontal="center" vertical="center" wrapText="1"/>
      <protection locked="0"/>
    </xf>
    <xf numFmtId="0" fontId="36" fillId="9" borderId="37" xfId="14" applyFont="1" applyFill="1" applyBorder="1" applyAlignment="1" applyProtection="1">
      <alignment horizontal="left" vertical="center" wrapText="1"/>
    </xf>
    <xf numFmtId="0" fontId="36" fillId="9" borderId="47" xfId="14" applyFont="1" applyFill="1" applyBorder="1" applyAlignment="1" applyProtection="1">
      <alignment horizontal="left" vertical="center" wrapText="1"/>
    </xf>
    <xf numFmtId="0" fontId="37" fillId="9" borderId="27" xfId="14" applyFont="1" applyFill="1" applyBorder="1" applyAlignment="1" applyProtection="1">
      <alignment horizontal="center" vertical="center" wrapText="1"/>
    </xf>
    <xf numFmtId="0" fontId="37" fillId="9" borderId="21" xfId="14" applyFont="1" applyFill="1" applyBorder="1" applyAlignment="1" applyProtection="1">
      <alignment horizontal="center" vertical="center" wrapText="1"/>
    </xf>
    <xf numFmtId="0" fontId="68" fillId="9" borderId="25" xfId="14" applyFont="1" applyFill="1" applyBorder="1" applyAlignment="1" applyProtection="1">
      <alignment horizontal="center" vertical="center" wrapText="1"/>
    </xf>
    <xf numFmtId="0" fontId="68" fillId="9" borderId="22" xfId="14" applyFont="1" applyFill="1" applyBorder="1" applyAlignment="1" applyProtection="1">
      <alignment horizontal="center" vertical="center" wrapText="1"/>
    </xf>
    <xf numFmtId="0" fontId="36" fillId="12" borderId="38" xfId="14" applyFont="1" applyFill="1" applyBorder="1" applyAlignment="1" applyProtection="1">
      <alignment horizontal="center" vertical="center"/>
      <protection locked="0"/>
    </xf>
    <xf numFmtId="0" fontId="36" fillId="12" borderId="39" xfId="14" applyFont="1" applyFill="1" applyBorder="1" applyAlignment="1" applyProtection="1">
      <alignment horizontal="center" vertical="center"/>
      <protection locked="0"/>
    </xf>
    <xf numFmtId="0" fontId="37" fillId="9" borderId="10" xfId="12" applyFont="1" applyFill="1" applyBorder="1" applyAlignment="1" applyProtection="1">
      <alignment horizontal="center" vertical="center" wrapText="1"/>
    </xf>
    <xf numFmtId="49" fontId="19" fillId="12" borderId="38" xfId="14" applyNumberFormat="1" applyFont="1" applyFill="1" applyBorder="1" applyAlignment="1" applyProtection="1">
      <alignment horizontal="left" vertical="center"/>
      <protection locked="0"/>
    </xf>
    <xf numFmtId="49" fontId="19" fillId="12" borderId="42" xfId="14" applyNumberFormat="1" applyFont="1" applyFill="1" applyBorder="1" applyAlignment="1" applyProtection="1">
      <alignment horizontal="left" vertical="center"/>
      <protection locked="0"/>
    </xf>
    <xf numFmtId="49" fontId="19" fillId="12" borderId="39" xfId="14" applyNumberFormat="1" applyFont="1" applyFill="1" applyBorder="1" applyAlignment="1" applyProtection="1">
      <alignment horizontal="left" vertical="center"/>
      <protection locked="0"/>
    </xf>
    <xf numFmtId="49" fontId="72" fillId="12" borderId="38" xfId="14" applyNumberFormat="1" applyFont="1" applyFill="1" applyBorder="1" applyAlignment="1" applyProtection="1">
      <alignment horizontal="left" vertical="center"/>
    </xf>
    <xf numFmtId="49" fontId="72" fillId="12" borderId="42" xfId="14" applyNumberFormat="1" applyFont="1" applyFill="1" applyBorder="1" applyAlignment="1" applyProtection="1">
      <alignment horizontal="left" vertical="center"/>
    </xf>
    <xf numFmtId="49" fontId="72" fillId="12" borderId="39" xfId="14" applyNumberFormat="1" applyFont="1" applyFill="1" applyBorder="1" applyAlignment="1" applyProtection="1">
      <alignment horizontal="left" vertical="center"/>
    </xf>
    <xf numFmtId="0" fontId="18" fillId="2" borderId="38" xfId="13" applyFont="1" applyFill="1" applyBorder="1" applyAlignment="1" applyProtection="1">
      <alignment horizontal="left"/>
    </xf>
    <xf numFmtId="0" fontId="18" fillId="2" borderId="42" xfId="13" applyFont="1" applyFill="1" applyBorder="1" applyAlignment="1" applyProtection="1">
      <alignment horizontal="left"/>
    </xf>
    <xf numFmtId="0" fontId="18" fillId="2" borderId="39" xfId="13" applyFont="1" applyFill="1" applyBorder="1" applyAlignment="1" applyProtection="1">
      <alignment horizontal="left"/>
    </xf>
    <xf numFmtId="0" fontId="11" fillId="2" borderId="38" xfId="7" applyFont="1" applyFill="1" applyBorder="1" applyAlignment="1" applyProtection="1">
      <alignment horizontal="left"/>
    </xf>
    <xf numFmtId="0" fontId="11" fillId="2" borderId="42" xfId="7" applyFont="1" applyFill="1" applyBorder="1" applyAlignment="1" applyProtection="1">
      <alignment horizontal="left"/>
    </xf>
    <xf numFmtId="0" fontId="11" fillId="2" borderId="39" xfId="7" applyFont="1" applyFill="1" applyBorder="1" applyAlignment="1" applyProtection="1">
      <alignment horizontal="left"/>
    </xf>
    <xf numFmtId="0" fontId="40" fillId="0" borderId="0" xfId="14" applyFont="1" applyBorder="1" applyAlignment="1" applyProtection="1">
      <alignment horizontal="left" vertical="center" wrapText="1"/>
    </xf>
    <xf numFmtId="0" fontId="53" fillId="0" borderId="0" xfId="0" applyFont="1" applyAlignment="1">
      <alignment horizontal="left" vertical="center" wrapText="1"/>
    </xf>
    <xf numFmtId="0" fontId="3" fillId="2" borderId="33" xfId="15" applyFont="1" applyFill="1" applyBorder="1" applyAlignment="1" applyProtection="1">
      <alignment horizontal="center" vertical="center" wrapText="1"/>
    </xf>
    <xf numFmtId="0" fontId="3" fillId="2" borderId="50" xfId="15" applyFont="1" applyFill="1" applyBorder="1" applyAlignment="1" applyProtection="1">
      <alignment horizontal="center" vertical="center" wrapText="1"/>
    </xf>
    <xf numFmtId="1" fontId="19" fillId="12" borderId="41" xfId="0" applyNumberFormat="1" applyFont="1" applyFill="1" applyBorder="1" applyAlignment="1" applyProtection="1">
      <alignment horizontal="left" vertical="top" wrapText="1"/>
      <protection locked="0"/>
    </xf>
    <xf numFmtId="1" fontId="19" fillId="12" borderId="72" xfId="0" applyNumberFormat="1" applyFont="1" applyFill="1" applyBorder="1" applyAlignment="1" applyProtection="1">
      <alignment horizontal="left" vertical="top" wrapText="1"/>
      <protection locked="0"/>
    </xf>
    <xf numFmtId="1" fontId="19" fillId="12" borderId="73" xfId="0" applyNumberFormat="1" applyFont="1" applyFill="1" applyBorder="1" applyAlignment="1" applyProtection="1">
      <alignment horizontal="left" vertical="top" wrapText="1"/>
      <protection locked="0"/>
    </xf>
    <xf numFmtId="1" fontId="19" fillId="12" borderId="0" xfId="0" applyNumberFormat="1" applyFont="1" applyFill="1" applyBorder="1" applyAlignment="1" applyProtection="1">
      <alignment horizontal="left" vertical="top" wrapText="1"/>
      <protection locked="0"/>
    </xf>
    <xf numFmtId="1" fontId="19" fillId="12" borderId="74" xfId="0" applyNumberFormat="1" applyFont="1" applyFill="1" applyBorder="1" applyAlignment="1" applyProtection="1">
      <alignment horizontal="left" vertical="top" wrapText="1"/>
      <protection locked="0"/>
    </xf>
    <xf numFmtId="1" fontId="19" fillId="12" borderId="26" xfId="0" applyNumberFormat="1" applyFont="1" applyFill="1" applyBorder="1" applyAlignment="1" applyProtection="1">
      <alignment horizontal="left" vertical="top" wrapText="1"/>
      <protection locked="0"/>
    </xf>
    <xf numFmtId="1" fontId="19" fillId="12" borderId="32" xfId="0" applyNumberFormat="1" applyFont="1" applyFill="1" applyBorder="1" applyAlignment="1" applyProtection="1">
      <alignment horizontal="left" vertical="top" wrapText="1"/>
      <protection locked="0"/>
    </xf>
    <xf numFmtId="1" fontId="19" fillId="12" borderId="75" xfId="0" applyNumberFormat="1" applyFont="1" applyFill="1" applyBorder="1" applyAlignment="1" applyProtection="1">
      <alignment horizontal="left" vertical="top" wrapText="1"/>
      <protection locked="0"/>
    </xf>
    <xf numFmtId="0" fontId="60" fillId="3" borderId="0" xfId="15" applyFont="1" applyFill="1" applyBorder="1" applyAlignment="1" applyProtection="1">
      <alignment horizontal="left" vertical="top" wrapText="1"/>
    </xf>
    <xf numFmtId="0" fontId="32" fillId="0" borderId="0" xfId="0" applyFont="1" applyAlignment="1" applyProtection="1">
      <alignment horizontal="left" vertical="center" wrapText="1"/>
    </xf>
    <xf numFmtId="0" fontId="19" fillId="3" borderId="60" xfId="0"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4" fillId="2" borderId="30" xfId="6" applyFont="1" applyFill="1" applyBorder="1" applyAlignment="1" applyProtection="1">
      <alignment horizontal="center" vertical="center" wrapText="1"/>
    </xf>
    <xf numFmtId="0" fontId="4" fillId="2" borderId="38" xfId="6" applyFont="1" applyFill="1" applyBorder="1" applyAlignment="1" applyProtection="1">
      <alignment horizontal="center" vertical="center" wrapText="1"/>
    </xf>
    <xf numFmtId="0" fontId="4" fillId="2" borderId="12" xfId="6" applyFont="1" applyFill="1" applyBorder="1" applyAlignment="1" applyProtection="1">
      <alignment horizontal="center" vertical="center" wrapText="1"/>
    </xf>
    <xf numFmtId="0" fontId="4" fillId="2" borderId="24" xfId="6" applyFont="1" applyFill="1" applyBorder="1" applyAlignment="1" applyProtection="1">
      <alignment horizontal="center" vertical="center" wrapText="1"/>
    </xf>
    <xf numFmtId="0" fontId="4" fillId="2" borderId="9" xfId="6" applyFill="1" applyBorder="1" applyAlignment="1" applyProtection="1">
      <alignment horizontal="center" vertical="center" wrapText="1"/>
    </xf>
    <xf numFmtId="0" fontId="4" fillId="0" borderId="15" xfId="1" applyBorder="1" applyAlignment="1" applyProtection="1">
      <alignment wrapText="1"/>
    </xf>
    <xf numFmtId="0" fontId="4" fillId="0" borderId="13" xfId="1" applyBorder="1" applyAlignment="1" applyProtection="1">
      <alignment wrapText="1"/>
    </xf>
    <xf numFmtId="0" fontId="4" fillId="2" borderId="38" xfId="6" applyFill="1" applyBorder="1" applyAlignment="1" applyProtection="1">
      <alignment horizontal="center" vertical="center" wrapText="1"/>
    </xf>
    <xf numFmtId="0" fontId="4" fillId="2" borderId="76" xfId="6" applyFont="1" applyFill="1" applyBorder="1" applyAlignment="1" applyProtection="1">
      <alignment horizontal="center" vertical="center" wrapText="1"/>
    </xf>
    <xf numFmtId="0" fontId="4" fillId="2" borderId="39" xfId="6" applyFont="1" applyFill="1" applyBorder="1" applyAlignment="1" applyProtection="1">
      <alignment horizontal="center" vertical="center" wrapText="1"/>
    </xf>
    <xf numFmtId="0" fontId="4" fillId="2" borderId="10" xfId="6" applyFont="1" applyFill="1" applyBorder="1" applyAlignment="1" applyProtection="1">
      <alignment horizontal="center" vertical="center" wrapText="1"/>
    </xf>
    <xf numFmtId="0" fontId="4" fillId="2" borderId="1" xfId="6" applyFont="1" applyFill="1" applyBorder="1" applyAlignment="1" applyProtection="1">
      <alignment horizontal="center" vertical="center" wrapText="1"/>
    </xf>
    <xf numFmtId="0" fontId="4" fillId="2" borderId="12" xfId="2" applyFill="1" applyBorder="1" applyAlignment="1" applyProtection="1">
      <alignment horizontal="center" vertical="center" wrapText="1"/>
    </xf>
    <xf numFmtId="0" fontId="4" fillId="2" borderId="24" xfId="2" applyFill="1" applyBorder="1" applyAlignment="1" applyProtection="1">
      <alignment horizontal="center" vertical="center" wrapText="1"/>
    </xf>
    <xf numFmtId="0" fontId="4" fillId="2" borderId="1" xfId="6" applyFill="1" applyBorder="1" applyAlignment="1" applyProtection="1">
      <alignment horizontal="center" vertical="center" wrapText="1"/>
    </xf>
    <xf numFmtId="0" fontId="64" fillId="0" borderId="0" xfId="14" applyFont="1" applyBorder="1" applyAlignment="1" applyProtection="1">
      <alignment horizontal="left" vertical="top" wrapText="1"/>
    </xf>
    <xf numFmtId="0" fontId="64" fillId="0" borderId="0" xfId="14" applyFont="1" applyAlignment="1" applyProtection="1">
      <alignment vertical="top" wrapText="1"/>
    </xf>
    <xf numFmtId="0" fontId="40" fillId="0" borderId="0" xfId="14" applyFont="1" applyFill="1" applyBorder="1" applyAlignment="1" applyProtection="1">
      <alignment horizontal="left" vertical="center" wrapText="1"/>
      <protection locked="0"/>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3" fillId="12" borderId="38" xfId="14" applyFont="1" applyFill="1" applyBorder="1" applyAlignment="1" applyProtection="1">
      <alignment horizontal="left" vertical="center"/>
      <protection locked="0"/>
    </xf>
    <xf numFmtId="0" fontId="3" fillId="12" borderId="42" xfId="14" applyFont="1" applyFill="1" applyBorder="1" applyAlignment="1" applyProtection="1">
      <alignment horizontal="left" vertical="center"/>
      <protection locked="0"/>
    </xf>
    <xf numFmtId="0" fontId="3" fillId="12" borderId="39" xfId="14" applyFont="1" applyFill="1" applyBorder="1" applyAlignment="1" applyProtection="1">
      <alignment horizontal="left" vertical="center"/>
      <protection locked="0"/>
    </xf>
    <xf numFmtId="0" fontId="40" fillId="0" borderId="0" xfId="14" applyFont="1" applyFill="1" applyBorder="1" applyAlignment="1" applyProtection="1">
      <alignment horizontal="left" vertical="center"/>
      <protection locked="0"/>
    </xf>
    <xf numFmtId="0" fontId="3" fillId="12" borderId="38" xfId="14" applyFont="1" applyFill="1" applyBorder="1" applyAlignment="1" applyProtection="1">
      <alignment horizontal="left" vertical="center"/>
    </xf>
    <xf numFmtId="0" fontId="3" fillId="12" borderId="42" xfId="14" applyFont="1" applyFill="1" applyBorder="1" applyAlignment="1" applyProtection="1">
      <alignment horizontal="left" vertical="center"/>
    </xf>
    <xf numFmtId="0" fontId="3" fillId="12" borderId="39" xfId="14" applyFont="1" applyFill="1" applyBorder="1" applyAlignment="1" applyProtection="1">
      <alignment horizontal="left" vertical="center"/>
    </xf>
    <xf numFmtId="10" fontId="19" fillId="9" borderId="10" xfId="15" applyNumberFormat="1" applyFont="1" applyFill="1" applyBorder="1" applyAlignment="1" applyProtection="1">
      <alignment horizontal="center" vertical="center" wrapText="1"/>
    </xf>
    <xf numFmtId="10" fontId="19" fillId="9" borderId="1" xfId="15" applyNumberFormat="1" applyFont="1" applyFill="1" applyBorder="1" applyAlignment="1" applyProtection="1">
      <alignment horizontal="center" vertical="center" wrapText="1"/>
    </xf>
    <xf numFmtId="0" fontId="19" fillId="9" borderId="10" xfId="15" applyFont="1" applyFill="1" applyBorder="1" applyAlignment="1" applyProtection="1">
      <alignment horizontal="center" vertical="center" wrapText="1"/>
    </xf>
    <xf numFmtId="0" fontId="19" fillId="9" borderId="1" xfId="15" applyFont="1" applyFill="1" applyBorder="1" applyAlignment="1" applyProtection="1">
      <alignment horizontal="center" vertical="center" wrapText="1"/>
    </xf>
    <xf numFmtId="0" fontId="16" fillId="2" borderId="11" xfId="15" applyFont="1" applyFill="1" applyBorder="1" applyAlignment="1" applyProtection="1">
      <alignment horizontal="center" vertical="center" wrapText="1"/>
    </xf>
    <xf numFmtId="0" fontId="16" fillId="2" borderId="16" xfId="15" applyFont="1" applyFill="1" applyBorder="1" applyAlignment="1" applyProtection="1">
      <alignment horizontal="center" vertical="center" wrapText="1"/>
    </xf>
    <xf numFmtId="0" fontId="66" fillId="13" borderId="5" xfId="14" applyFont="1" applyFill="1" applyBorder="1" applyAlignment="1" applyProtection="1">
      <alignment horizontal="left" vertical="center"/>
    </xf>
    <xf numFmtId="0" fontId="66" fillId="13" borderId="7" xfId="14" applyFont="1" applyFill="1" applyBorder="1" applyAlignment="1" applyProtection="1">
      <alignment horizontal="left" vertical="center"/>
    </xf>
    <xf numFmtId="10" fontId="66" fillId="13" borderId="43" xfId="14" applyNumberFormat="1" applyFont="1" applyFill="1" applyBorder="1" applyAlignment="1" applyProtection="1">
      <alignment horizontal="right"/>
    </xf>
    <xf numFmtId="10" fontId="66" fillId="13" borderId="44" xfId="14" applyNumberFormat="1" applyFont="1" applyFill="1" applyBorder="1" applyAlignment="1" applyProtection="1">
      <alignment horizontal="right"/>
    </xf>
    <xf numFmtId="10" fontId="66" fillId="13" borderId="29" xfId="14" applyNumberFormat="1" applyFont="1" applyFill="1" applyBorder="1" applyAlignment="1" applyProtection="1">
      <alignment horizontal="right"/>
    </xf>
    <xf numFmtId="1" fontId="19" fillId="2" borderId="10" xfId="15" applyNumberFormat="1" applyFont="1" applyFill="1" applyBorder="1" applyAlignment="1" applyProtection="1">
      <alignment horizontal="center" vertical="center" wrapText="1"/>
    </xf>
    <xf numFmtId="1" fontId="19" fillId="2" borderId="1" xfId="15" applyNumberFormat="1" applyFont="1" applyFill="1" applyBorder="1" applyAlignment="1" applyProtection="1">
      <alignment horizontal="center" vertical="center" wrapText="1"/>
    </xf>
    <xf numFmtId="1" fontId="19" fillId="9" borderId="10" xfId="15" applyNumberFormat="1" applyFont="1" applyFill="1" applyBorder="1" applyAlignment="1" applyProtection="1">
      <alignment horizontal="center" vertical="center" wrapText="1"/>
    </xf>
    <xf numFmtId="1" fontId="19" fillId="9" borderId="1" xfId="15" applyNumberFormat="1" applyFont="1" applyFill="1" applyBorder="1" applyAlignment="1" applyProtection="1">
      <alignment horizontal="center" vertical="center" wrapText="1"/>
    </xf>
    <xf numFmtId="0" fontId="36" fillId="9" borderId="9" xfId="14" applyFont="1" applyFill="1" applyBorder="1" applyAlignment="1" applyProtection="1">
      <alignment horizontal="center" vertical="center" wrapText="1"/>
    </xf>
    <xf numFmtId="0" fontId="36" fillId="9" borderId="15" xfId="14" applyFont="1" applyFill="1" applyBorder="1" applyAlignment="1" applyProtection="1">
      <alignment horizontal="center" vertical="center" wrapText="1"/>
    </xf>
    <xf numFmtId="0" fontId="79" fillId="9" borderId="10" xfId="14" applyFont="1" applyFill="1" applyBorder="1" applyAlignment="1" applyProtection="1">
      <alignment horizontal="center" vertical="center" wrapText="1"/>
    </xf>
    <xf numFmtId="0" fontId="79" fillId="9" borderId="1" xfId="14" applyFont="1" applyFill="1" applyBorder="1" applyAlignment="1" applyProtection="1">
      <alignment horizontal="center" vertical="center" wrapText="1"/>
    </xf>
    <xf numFmtId="0" fontId="62" fillId="9" borderId="10" xfId="14" applyFont="1" applyFill="1" applyBorder="1" applyAlignment="1" applyProtection="1">
      <alignment horizontal="center" vertical="center" wrapText="1"/>
    </xf>
    <xf numFmtId="0" fontId="62" fillId="9" borderId="1" xfId="14" applyFont="1" applyFill="1" applyBorder="1" applyAlignment="1" applyProtection="1">
      <alignment horizontal="center" vertical="center" wrapText="1"/>
    </xf>
    <xf numFmtId="0" fontId="62" fillId="9" borderId="25" xfId="14" applyFont="1" applyFill="1" applyBorder="1" applyAlignment="1" applyProtection="1">
      <alignment horizontal="center" vertical="center" wrapText="1"/>
    </xf>
    <xf numFmtId="0" fontId="62" fillId="9" borderId="22" xfId="14" applyFont="1" applyFill="1" applyBorder="1" applyAlignment="1" applyProtection="1">
      <alignment horizontal="center" vertical="center" wrapText="1"/>
    </xf>
    <xf numFmtId="1" fontId="19" fillId="2" borderId="10" xfId="11" applyNumberFormat="1" applyFont="1" applyFill="1" applyBorder="1" applyAlignment="1" applyProtection="1">
      <alignment horizontal="center" vertical="center" wrapText="1"/>
    </xf>
    <xf numFmtId="1" fontId="19" fillId="2" borderId="1" xfId="11" applyNumberFormat="1"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0" fontId="17" fillId="2" borderId="28" xfId="2" applyFont="1" applyFill="1" applyBorder="1" applyAlignment="1" applyProtection="1">
      <alignment horizontal="center" vertical="center" wrapText="1"/>
    </xf>
    <xf numFmtId="0" fontId="17" fillId="2" borderId="18" xfId="2" applyFont="1" applyFill="1" applyBorder="1" applyAlignment="1" applyProtection="1">
      <alignment horizontal="center" vertical="center" wrapText="1"/>
    </xf>
    <xf numFmtId="0" fontId="21" fillId="2" borderId="12"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17" fillId="2" borderId="25" xfId="2" applyFont="1" applyFill="1" applyBorder="1" applyAlignment="1" applyProtection="1">
      <alignment horizontal="center" vertical="center" wrapText="1"/>
    </xf>
    <xf numFmtId="0" fontId="17" fillId="2" borderId="22" xfId="2" applyFont="1" applyFill="1" applyBorder="1" applyAlignment="1" applyProtection="1">
      <alignment horizontal="center" vertical="center" wrapText="1"/>
    </xf>
    <xf numFmtId="0" fontId="17" fillId="2" borderId="12" xfId="2" applyFont="1" applyFill="1" applyBorder="1" applyAlignment="1" applyProtection="1">
      <alignment horizontal="center" vertical="center" wrapText="1"/>
    </xf>
    <xf numFmtId="0" fontId="17" fillId="2" borderId="24" xfId="2" applyFont="1" applyFill="1" applyBorder="1" applyAlignment="1" applyProtection="1">
      <alignment horizontal="center" vertical="center" wrapText="1"/>
    </xf>
    <xf numFmtId="0" fontId="17" fillId="2" borderId="11" xfId="2" applyFont="1" applyFill="1" applyBorder="1" applyAlignment="1" applyProtection="1">
      <alignment horizontal="center" vertical="center" wrapText="1"/>
    </xf>
    <xf numFmtId="0" fontId="17" fillId="2" borderId="16" xfId="2" applyFont="1" applyFill="1" applyBorder="1" applyAlignment="1" applyProtection="1">
      <alignment horizontal="center" vertical="center" wrapText="1"/>
    </xf>
    <xf numFmtId="0" fontId="17" fillId="3" borderId="0" xfId="2" applyFont="1" applyFill="1" applyBorder="1" applyAlignment="1" applyProtection="1">
      <alignment horizontal="center" vertical="center" wrapText="1"/>
    </xf>
    <xf numFmtId="0" fontId="60" fillId="3" borderId="0" xfId="0" applyFont="1" applyFill="1" applyAlignment="1" applyProtection="1">
      <alignment horizontal="left" vertical="center" wrapText="1"/>
    </xf>
    <xf numFmtId="0" fontId="3" fillId="2" borderId="2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60" fillId="3" borderId="0" xfId="0" applyFont="1" applyFill="1" applyAlignment="1" applyProtection="1">
      <alignment horizontal="left" vertical="top" wrapText="1"/>
    </xf>
    <xf numFmtId="0" fontId="19" fillId="2" borderId="11"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7" fillId="2" borderId="9" xfId="4" applyFont="1" applyFill="1" applyBorder="1" applyAlignment="1" applyProtection="1">
      <alignment horizontal="center" vertical="center" wrapText="1"/>
    </xf>
    <xf numFmtId="0" fontId="17" fillId="2" borderId="15" xfId="4" applyFont="1" applyFill="1" applyBorder="1" applyAlignment="1" applyProtection="1">
      <alignment horizontal="center" vertical="center" wrapText="1"/>
    </xf>
    <xf numFmtId="0" fontId="17" fillId="2" borderId="13" xfId="4"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30" xfId="3" applyFont="1" applyFill="1" applyBorder="1" applyAlignment="1" applyProtection="1">
      <alignment horizontal="center" vertical="center" wrapText="1"/>
    </xf>
    <xf numFmtId="0" fontId="19" fillId="2" borderId="31" xfId="3" applyFont="1" applyFill="1" applyBorder="1" applyAlignment="1" applyProtection="1">
      <alignment horizontal="center" vertical="center" wrapText="1"/>
    </xf>
    <xf numFmtId="0" fontId="69" fillId="0" borderId="0" xfId="17" applyFill="1" applyAlignment="1">
      <alignment vertical="center"/>
    </xf>
    <xf numFmtId="0" fontId="83" fillId="19" borderId="0" xfId="17" applyFont="1" applyFill="1" applyAlignment="1">
      <alignment horizontal="left" vertical="center"/>
    </xf>
  </cellXfs>
  <cellStyles count="19">
    <cellStyle name="Hyperlink" xfId="17" builtinId="8"/>
    <cellStyle name="Normal" xfId="0" builtinId="0"/>
    <cellStyle name="Normal 2" xfId="1"/>
    <cellStyle name="Normal 2 2" xfId="8"/>
    <cellStyle name="Normal 2 2 2" xfId="10"/>
    <cellStyle name="Normal 2 2 3" xfId="14"/>
    <cellStyle name="Normal 3" xfId="12"/>
    <cellStyle name="Normal 4" xfId="16"/>
    <cellStyle name="Normal 5" xfId="18"/>
    <cellStyle name="Normal_KVALITET RADA" xfId="2"/>
    <cellStyle name="Normal_KVALITET RADA 2" xfId="11"/>
    <cellStyle name="Normal_OPŠTI PODACI" xfId="3"/>
    <cellStyle name="Normal_OSTALI PODACI" xfId="4"/>
    <cellStyle name="Normal_PROTOK PREDMETA " xfId="13"/>
    <cellStyle name="Normal_Sheet1" xfId="5"/>
    <cellStyle name="Normal_Sheet1 2" xfId="7"/>
    <cellStyle name="Normal_Sheet2" xfId="6"/>
    <cellStyle name="Normal_Sheet2 2 2" xfId="15"/>
    <cellStyle name="Percent 2" xfId="9"/>
  </cellStyles>
  <dxfs count="55">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
      <fill>
        <patternFill>
          <bgColor rgb="FFFF0000"/>
        </patternFill>
      </fill>
    </dxf>
    <dxf>
      <font>
        <color rgb="FF9C0006"/>
      </font>
      <fill>
        <patternFill>
          <bgColor rgb="FFFF0000"/>
        </patternFill>
      </fill>
    </dxf>
    <dxf>
      <fill>
        <patternFill>
          <bgColor rgb="FFFF0000"/>
        </patternFill>
      </fill>
    </dxf>
    <dxf>
      <fill>
        <patternFill>
          <bgColor rgb="FFFF0000"/>
        </patternFill>
      </fill>
    </dxf>
    <dxf>
      <font>
        <color rgb="FF9C0006"/>
      </font>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stv.pravosudje.ba/vstvfo/B/141/article/1063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vstv.pravosudje.ba/vstvfo/B/141/article/10639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M107"/>
  <sheetViews>
    <sheetView tabSelected="1" view="pageBreakPreview" zoomScaleNormal="100" workbookViewId="0">
      <selection activeCell="B2" sqref="B2"/>
    </sheetView>
  </sheetViews>
  <sheetFormatPr defaultRowHeight="15.75" x14ac:dyDescent="0.25"/>
  <cols>
    <col min="1" max="1" width="3.5703125" style="471" customWidth="1"/>
    <col min="2" max="12" width="9.140625" style="471"/>
    <col min="13" max="13" width="9" style="471" customWidth="1"/>
    <col min="14" max="14" width="3.5703125" style="471" customWidth="1"/>
    <col min="15" max="16384" width="9.140625" style="471"/>
  </cols>
  <sheetData>
    <row r="2" spans="2:13" ht="31.5" customHeight="1" x14ac:dyDescent="0.35">
      <c r="B2" s="469" t="s">
        <v>14</v>
      </c>
      <c r="C2" s="470"/>
      <c r="D2" s="470"/>
      <c r="E2" s="470"/>
      <c r="F2" s="470"/>
      <c r="G2" s="470"/>
      <c r="H2" s="470"/>
      <c r="I2" s="470"/>
      <c r="J2" s="470"/>
      <c r="K2" s="470"/>
      <c r="L2" s="470"/>
      <c r="M2" s="470"/>
    </row>
    <row r="3" spans="2:13" ht="12" customHeight="1" x14ac:dyDescent="0.3">
      <c r="B3" s="472" t="s">
        <v>86</v>
      </c>
      <c r="C3" s="470"/>
      <c r="D3" s="470"/>
      <c r="E3" s="470"/>
      <c r="F3" s="470"/>
      <c r="G3" s="470"/>
      <c r="H3" s="470"/>
      <c r="I3" s="470"/>
      <c r="J3" s="470"/>
      <c r="K3" s="470"/>
      <c r="L3" s="470"/>
      <c r="M3" s="470"/>
    </row>
    <row r="4" spans="2:13" s="544" customFormat="1" ht="30" customHeight="1" x14ac:dyDescent="0.25">
      <c r="B4" s="563" t="s">
        <v>248</v>
      </c>
      <c r="C4" s="563"/>
      <c r="D4" s="563"/>
      <c r="E4" s="563"/>
      <c r="F4" s="563"/>
      <c r="G4" s="563"/>
      <c r="H4" s="563"/>
      <c r="I4" s="563"/>
      <c r="J4" s="563"/>
      <c r="K4" s="563"/>
      <c r="L4" s="563"/>
      <c r="M4" s="563"/>
    </row>
    <row r="5" spans="2:13" s="544" customFormat="1" ht="30" customHeight="1" x14ac:dyDescent="0.25">
      <c r="B5" s="703" t="s">
        <v>237</v>
      </c>
      <c r="C5" s="703"/>
      <c r="D5" s="703"/>
      <c r="E5" s="703"/>
      <c r="F5" s="703"/>
      <c r="G5" s="703"/>
      <c r="H5" s="703"/>
      <c r="I5" s="703"/>
      <c r="J5" s="703"/>
      <c r="K5" s="703"/>
      <c r="L5" s="703"/>
      <c r="M5" s="703"/>
    </row>
    <row r="6" spans="2:13" s="473" customFormat="1" ht="21" customHeight="1" x14ac:dyDescent="0.25">
      <c r="B6" s="566" t="s">
        <v>0</v>
      </c>
      <c r="C6" s="566"/>
      <c r="D6" s="566"/>
      <c r="E6" s="566"/>
      <c r="F6" s="566"/>
      <c r="G6" s="566"/>
      <c r="H6" s="566"/>
      <c r="I6" s="566"/>
      <c r="J6" s="566"/>
      <c r="K6" s="566"/>
      <c r="L6" s="566"/>
      <c r="M6" s="566"/>
    </row>
    <row r="7" spans="2:13" s="473" customFormat="1" ht="16.5" customHeight="1" x14ac:dyDescent="0.25">
      <c r="B7" s="566" t="s">
        <v>192</v>
      </c>
      <c r="C7" s="566"/>
      <c r="D7" s="566"/>
      <c r="E7" s="566"/>
      <c r="F7" s="566"/>
      <c r="G7" s="566"/>
      <c r="H7" s="566"/>
      <c r="I7" s="566"/>
      <c r="J7" s="566"/>
      <c r="K7" s="566"/>
      <c r="L7" s="566"/>
      <c r="M7" s="566"/>
    </row>
    <row r="8" spans="2:13" s="473" customFormat="1" ht="9" customHeight="1" x14ac:dyDescent="0.25">
      <c r="B8" s="566"/>
      <c r="C8" s="566"/>
      <c r="D8" s="566"/>
      <c r="E8" s="566"/>
      <c r="F8" s="566"/>
      <c r="G8" s="566"/>
      <c r="H8" s="566"/>
      <c r="I8" s="566"/>
      <c r="J8" s="566"/>
      <c r="K8" s="566"/>
      <c r="L8" s="566"/>
      <c r="M8" s="566"/>
    </row>
    <row r="9" spans="2:13" s="473" customFormat="1" ht="26.25" customHeight="1" x14ac:dyDescent="0.25">
      <c r="B9" s="470" t="s">
        <v>193</v>
      </c>
      <c r="C9" s="470"/>
      <c r="D9" s="470"/>
      <c r="E9" s="470"/>
      <c r="F9" s="470"/>
      <c r="G9" s="470"/>
      <c r="H9" s="470"/>
      <c r="I9" s="470"/>
      <c r="J9" s="470"/>
      <c r="K9" s="470"/>
      <c r="L9" s="470"/>
      <c r="M9" s="470"/>
    </row>
    <row r="10" spans="2:13" s="473" customFormat="1" ht="22.5" customHeight="1" x14ac:dyDescent="0.25">
      <c r="B10" s="470" t="s">
        <v>194</v>
      </c>
      <c r="C10" s="470"/>
      <c r="D10" s="470"/>
      <c r="E10" s="470"/>
      <c r="F10" s="470"/>
      <c r="G10" s="470"/>
      <c r="H10" s="470"/>
      <c r="I10" s="470"/>
      <c r="J10" s="470"/>
      <c r="K10" s="470"/>
      <c r="L10" s="470"/>
      <c r="M10" s="470"/>
    </row>
    <row r="11" spans="2:13" s="473" customFormat="1" ht="21" customHeight="1" x14ac:dyDescent="0.25">
      <c r="B11" s="470" t="s">
        <v>249</v>
      </c>
      <c r="C11" s="470"/>
      <c r="D11" s="470"/>
      <c r="E11" s="470"/>
      <c r="F11" s="470"/>
      <c r="G11" s="470"/>
      <c r="H11" s="470"/>
      <c r="I11" s="470"/>
      <c r="J11" s="470"/>
      <c r="K11" s="470"/>
      <c r="L11" s="470"/>
      <c r="M11" s="470"/>
    </row>
    <row r="12" spans="2:13" s="473" customFormat="1" ht="21.75" customHeight="1" x14ac:dyDescent="0.25">
      <c r="B12" s="470" t="s">
        <v>1</v>
      </c>
      <c r="C12" s="470"/>
      <c r="D12" s="470"/>
      <c r="E12" s="470"/>
      <c r="F12" s="470"/>
      <c r="G12" s="470"/>
      <c r="H12" s="470"/>
      <c r="I12" s="470"/>
      <c r="J12" s="470"/>
      <c r="K12" s="470"/>
      <c r="L12" s="470"/>
      <c r="M12" s="470"/>
    </row>
    <row r="13" spans="2:13" s="473" customFormat="1" ht="21.75" customHeight="1" x14ac:dyDescent="0.25">
      <c r="B13" s="470" t="s">
        <v>227</v>
      </c>
      <c r="C13" s="470"/>
      <c r="D13" s="470"/>
      <c r="E13" s="470"/>
      <c r="F13" s="470"/>
      <c r="G13" s="470"/>
      <c r="H13" s="470"/>
      <c r="I13" s="470"/>
      <c r="J13" s="470"/>
      <c r="K13" s="470"/>
      <c r="L13" s="470"/>
      <c r="M13" s="470"/>
    </row>
    <row r="14" spans="2:13" s="473" customFormat="1" ht="9" customHeight="1" x14ac:dyDescent="0.25">
      <c r="B14" s="470"/>
      <c r="C14" s="470"/>
      <c r="D14" s="470"/>
      <c r="E14" s="470"/>
      <c r="F14" s="470"/>
      <c r="G14" s="470"/>
      <c r="H14" s="470"/>
      <c r="I14" s="470"/>
      <c r="J14" s="470"/>
      <c r="K14" s="470"/>
      <c r="L14" s="470"/>
      <c r="M14" s="470"/>
    </row>
    <row r="15" spans="2:13" s="473" customFormat="1" ht="29.25" customHeight="1" x14ac:dyDescent="0.25">
      <c r="B15" s="566" t="s">
        <v>232</v>
      </c>
      <c r="C15" s="566"/>
      <c r="D15" s="566"/>
      <c r="E15" s="566"/>
      <c r="F15" s="566"/>
      <c r="G15" s="566"/>
      <c r="H15" s="566"/>
      <c r="I15" s="566"/>
      <c r="J15" s="566"/>
      <c r="K15" s="566"/>
      <c r="L15" s="566"/>
      <c r="M15" s="566"/>
    </row>
    <row r="16" spans="2:13" s="473" customFormat="1" hidden="1" x14ac:dyDescent="0.25">
      <c r="B16" s="566"/>
      <c r="C16" s="566"/>
      <c r="D16" s="566"/>
      <c r="E16" s="566"/>
      <c r="F16" s="566"/>
      <c r="G16" s="566"/>
      <c r="H16" s="566"/>
      <c r="I16" s="566"/>
      <c r="J16" s="566"/>
      <c r="K16" s="566"/>
      <c r="L16" s="566"/>
      <c r="M16" s="566"/>
    </row>
    <row r="17" spans="2:13" s="473" customFormat="1" hidden="1" x14ac:dyDescent="0.25">
      <c r="B17" s="566"/>
      <c r="C17" s="566"/>
      <c r="D17" s="566"/>
      <c r="E17" s="566"/>
      <c r="F17" s="566"/>
      <c r="G17" s="566"/>
      <c r="H17" s="566"/>
      <c r="I17" s="566"/>
      <c r="J17" s="566"/>
      <c r="K17" s="566"/>
      <c r="L17" s="566"/>
      <c r="M17" s="566"/>
    </row>
    <row r="18" spans="2:13" s="473" customFormat="1" ht="8.25" customHeight="1" x14ac:dyDescent="0.25">
      <c r="B18" s="470"/>
      <c r="C18" s="470"/>
      <c r="D18" s="470"/>
      <c r="E18" s="470"/>
      <c r="F18" s="470"/>
      <c r="G18" s="470"/>
      <c r="H18" s="470"/>
      <c r="I18" s="470"/>
      <c r="J18" s="470"/>
      <c r="K18" s="470"/>
      <c r="L18" s="470"/>
      <c r="M18" s="470"/>
    </row>
    <row r="19" spans="2:13" s="473" customFormat="1" ht="19.5" x14ac:dyDescent="0.35">
      <c r="B19" s="474" t="s">
        <v>195</v>
      </c>
      <c r="C19" s="475"/>
      <c r="D19" s="475"/>
      <c r="E19" s="475"/>
      <c r="F19" s="475"/>
      <c r="G19" s="475"/>
      <c r="H19" s="475"/>
      <c r="I19" s="475"/>
      <c r="J19" s="470"/>
      <c r="K19" s="470"/>
      <c r="L19" s="470"/>
      <c r="M19" s="470"/>
    </row>
    <row r="20" spans="2:13" ht="6.75" customHeight="1" x14ac:dyDescent="0.25">
      <c r="B20" s="470"/>
      <c r="C20" s="470"/>
      <c r="D20" s="470"/>
      <c r="E20" s="470"/>
      <c r="F20" s="470"/>
      <c r="G20" s="470"/>
      <c r="H20" s="470"/>
      <c r="I20" s="470"/>
      <c r="J20" s="470"/>
      <c r="K20" s="470"/>
      <c r="L20" s="470"/>
      <c r="M20" s="470"/>
    </row>
    <row r="21" spans="2:13" s="545" customFormat="1" x14ac:dyDescent="0.25">
      <c r="B21" s="546" t="s">
        <v>225</v>
      </c>
      <c r="C21" s="546"/>
      <c r="D21" s="546"/>
      <c r="E21" s="546"/>
      <c r="F21" s="546"/>
      <c r="G21" s="546"/>
      <c r="H21" s="546"/>
      <c r="I21" s="546"/>
      <c r="J21" s="546"/>
      <c r="K21" s="546"/>
      <c r="L21" s="546"/>
      <c r="M21" s="546"/>
    </row>
    <row r="22" spans="2:13" s="545" customFormat="1" x14ac:dyDescent="0.25">
      <c r="B22" s="547" t="s">
        <v>226</v>
      </c>
      <c r="C22" s="546"/>
      <c r="D22" s="546"/>
      <c r="E22" s="546"/>
      <c r="F22" s="546"/>
      <c r="G22" s="546"/>
      <c r="H22" s="546"/>
      <c r="I22" s="546"/>
      <c r="J22" s="546"/>
      <c r="K22" s="546"/>
      <c r="L22" s="546"/>
      <c r="M22" s="546"/>
    </row>
    <row r="23" spans="2:13" x14ac:dyDescent="0.25">
      <c r="B23" s="476" t="s">
        <v>2</v>
      </c>
      <c r="C23" s="470"/>
      <c r="D23" s="470"/>
      <c r="E23" s="470"/>
      <c r="F23" s="470"/>
      <c r="G23" s="470"/>
      <c r="H23" s="470"/>
      <c r="I23" s="470"/>
      <c r="J23" s="470"/>
      <c r="K23" s="470"/>
      <c r="L23" s="470"/>
      <c r="M23" s="470"/>
    </row>
    <row r="24" spans="2:13" x14ac:dyDescent="0.25">
      <c r="B24" s="470" t="s">
        <v>3</v>
      </c>
      <c r="C24" s="470"/>
      <c r="D24" s="470"/>
      <c r="E24" s="470"/>
      <c r="F24" s="470"/>
      <c r="G24" s="470"/>
      <c r="H24" s="470"/>
      <c r="I24" s="470"/>
      <c r="J24" s="470"/>
      <c r="K24" s="470"/>
      <c r="L24" s="470"/>
      <c r="M24" s="470"/>
    </row>
    <row r="25" spans="2:13" x14ac:dyDescent="0.25">
      <c r="B25" s="470" t="s">
        <v>131</v>
      </c>
      <c r="C25" s="470"/>
      <c r="D25" s="470"/>
      <c r="E25" s="470"/>
      <c r="F25" s="470"/>
      <c r="G25" s="470"/>
      <c r="H25" s="470"/>
      <c r="I25" s="470"/>
      <c r="J25" s="470"/>
      <c r="K25" s="470"/>
      <c r="L25" s="470"/>
      <c r="M25" s="470"/>
    </row>
    <row r="26" spans="2:13" x14ac:dyDescent="0.25">
      <c r="B26" s="470" t="s">
        <v>132</v>
      </c>
      <c r="C26" s="470"/>
      <c r="D26" s="470"/>
      <c r="E26" s="470"/>
      <c r="F26" s="470"/>
      <c r="G26" s="470"/>
      <c r="H26" s="470"/>
      <c r="I26" s="470"/>
      <c r="J26" s="470"/>
      <c r="K26" s="470"/>
      <c r="L26" s="470"/>
      <c r="M26" s="470"/>
    </row>
    <row r="27" spans="2:13" x14ac:dyDescent="0.25">
      <c r="B27" s="470" t="s">
        <v>46</v>
      </c>
      <c r="C27" s="470"/>
      <c r="D27" s="470"/>
      <c r="E27" s="470"/>
      <c r="F27" s="470"/>
      <c r="G27" s="470"/>
      <c r="H27" s="470"/>
      <c r="I27" s="470"/>
      <c r="J27" s="470"/>
      <c r="K27" s="470"/>
      <c r="L27" s="470"/>
      <c r="M27" s="470"/>
    </row>
    <row r="28" spans="2:13" ht="9.75" customHeight="1" x14ac:dyDescent="0.25">
      <c r="B28" s="470"/>
      <c r="C28" s="470"/>
      <c r="D28" s="470"/>
      <c r="E28" s="470"/>
      <c r="F28" s="470"/>
      <c r="G28" s="470"/>
      <c r="H28" s="470"/>
      <c r="I28" s="470"/>
      <c r="J28" s="470"/>
      <c r="K28" s="470"/>
      <c r="L28" s="470"/>
      <c r="M28" s="470"/>
    </row>
    <row r="29" spans="2:13" s="477" customFormat="1" ht="60.75" customHeight="1" x14ac:dyDescent="0.25">
      <c r="B29" s="567" t="s">
        <v>210</v>
      </c>
      <c r="C29" s="567"/>
      <c r="D29" s="567"/>
      <c r="E29" s="567"/>
      <c r="F29" s="567"/>
      <c r="G29" s="567"/>
      <c r="H29" s="567"/>
      <c r="I29" s="567"/>
      <c r="J29" s="567"/>
      <c r="K29" s="567"/>
      <c r="L29" s="567"/>
      <c r="M29" s="567"/>
    </row>
    <row r="30" spans="2:13" x14ac:dyDescent="0.25">
      <c r="B30" s="565" t="s">
        <v>141</v>
      </c>
      <c r="C30" s="565"/>
      <c r="D30" s="565"/>
      <c r="E30" s="565"/>
      <c r="F30" s="565"/>
      <c r="G30" s="565"/>
      <c r="H30" s="565"/>
      <c r="I30" s="565"/>
      <c r="J30" s="565"/>
      <c r="K30" s="565"/>
      <c r="L30" s="565"/>
      <c r="M30" s="565"/>
    </row>
    <row r="31" spans="2:13" x14ac:dyDescent="0.25">
      <c r="B31" s="565"/>
      <c r="C31" s="565"/>
      <c r="D31" s="565"/>
      <c r="E31" s="565"/>
      <c r="F31" s="565"/>
      <c r="G31" s="565"/>
      <c r="H31" s="565"/>
      <c r="I31" s="565"/>
      <c r="J31" s="565"/>
      <c r="K31" s="565"/>
      <c r="L31" s="565"/>
      <c r="M31" s="565"/>
    </row>
    <row r="32" spans="2:13" x14ac:dyDescent="0.25">
      <c r="B32" s="470"/>
      <c r="C32" s="470"/>
      <c r="D32" s="470"/>
      <c r="E32" s="470"/>
      <c r="F32" s="470"/>
      <c r="G32" s="470"/>
      <c r="H32" s="470"/>
      <c r="I32" s="470"/>
      <c r="J32" s="470"/>
      <c r="K32" s="470"/>
      <c r="L32" s="470"/>
      <c r="M32" s="470"/>
    </row>
    <row r="33" spans="2:13" ht="20.100000000000001" hidden="1" customHeight="1" x14ac:dyDescent="0.25">
      <c r="B33" s="564" t="s">
        <v>211</v>
      </c>
      <c r="C33" s="564"/>
      <c r="D33" s="564"/>
      <c r="E33" s="564"/>
      <c r="F33" s="564"/>
      <c r="G33" s="564"/>
      <c r="H33" s="564"/>
      <c r="I33" s="564"/>
      <c r="J33" s="564"/>
      <c r="K33" s="564"/>
      <c r="L33" s="564"/>
      <c r="M33" s="564"/>
    </row>
    <row r="34" spans="2:13" hidden="1" x14ac:dyDescent="0.25">
      <c r="B34" s="564"/>
      <c r="C34" s="564"/>
      <c r="D34" s="564"/>
      <c r="E34" s="564"/>
      <c r="F34" s="564"/>
      <c r="G34" s="564"/>
      <c r="H34" s="564"/>
      <c r="I34" s="564"/>
      <c r="J34" s="564"/>
      <c r="K34" s="564"/>
      <c r="L34" s="564"/>
      <c r="M34" s="564"/>
    </row>
    <row r="35" spans="2:13" hidden="1" x14ac:dyDescent="0.25">
      <c r="B35" s="564"/>
      <c r="C35" s="564"/>
      <c r="D35" s="564"/>
      <c r="E35" s="564"/>
      <c r="F35" s="564"/>
      <c r="G35" s="564"/>
      <c r="H35" s="564"/>
      <c r="I35" s="564"/>
      <c r="J35" s="564"/>
      <c r="K35" s="564"/>
      <c r="L35" s="564"/>
      <c r="M35" s="564"/>
    </row>
    <row r="36" spans="2:13" hidden="1" x14ac:dyDescent="0.25">
      <c r="B36" s="564"/>
      <c r="C36" s="564"/>
      <c r="D36" s="564"/>
      <c r="E36" s="564"/>
      <c r="F36" s="564"/>
      <c r="G36" s="564"/>
      <c r="H36" s="564"/>
      <c r="I36" s="564"/>
      <c r="J36" s="564"/>
      <c r="K36" s="564"/>
      <c r="L36" s="564"/>
      <c r="M36" s="564"/>
    </row>
    <row r="37" spans="2:13" hidden="1" x14ac:dyDescent="0.25">
      <c r="B37" s="564"/>
      <c r="C37" s="564"/>
      <c r="D37" s="564"/>
      <c r="E37" s="564"/>
      <c r="F37" s="564"/>
      <c r="G37" s="564"/>
      <c r="H37" s="564"/>
      <c r="I37" s="564"/>
      <c r="J37" s="564"/>
      <c r="K37" s="564"/>
      <c r="L37" s="564"/>
      <c r="M37" s="564"/>
    </row>
    <row r="38" spans="2:13" hidden="1" x14ac:dyDescent="0.25">
      <c r="B38" s="564"/>
      <c r="C38" s="564"/>
      <c r="D38" s="564"/>
      <c r="E38" s="564"/>
      <c r="F38" s="564"/>
      <c r="G38" s="564"/>
      <c r="H38" s="564"/>
      <c r="I38" s="564"/>
      <c r="J38" s="564"/>
      <c r="K38" s="564"/>
      <c r="L38" s="564"/>
      <c r="M38" s="564"/>
    </row>
    <row r="39" spans="2:13" hidden="1" x14ac:dyDescent="0.25">
      <c r="B39" s="564"/>
      <c r="C39" s="564"/>
      <c r="D39" s="564"/>
      <c r="E39" s="564"/>
      <c r="F39" s="564"/>
      <c r="G39" s="564"/>
      <c r="H39" s="564"/>
      <c r="I39" s="564"/>
      <c r="J39" s="564"/>
      <c r="K39" s="564"/>
      <c r="L39" s="564"/>
      <c r="M39" s="564"/>
    </row>
    <row r="40" spans="2:13" hidden="1" x14ac:dyDescent="0.25">
      <c r="B40" s="564"/>
      <c r="C40" s="564"/>
      <c r="D40" s="564"/>
      <c r="E40" s="564"/>
      <c r="F40" s="564"/>
      <c r="G40" s="564"/>
      <c r="H40" s="564"/>
      <c r="I40" s="564"/>
      <c r="J40" s="564"/>
      <c r="K40" s="564"/>
      <c r="L40" s="564"/>
      <c r="M40" s="564"/>
    </row>
    <row r="41" spans="2:13" hidden="1" x14ac:dyDescent="0.25">
      <c r="B41" s="564"/>
      <c r="C41" s="564"/>
      <c r="D41" s="564"/>
      <c r="E41" s="564"/>
      <c r="F41" s="564"/>
      <c r="G41" s="564"/>
      <c r="H41" s="564"/>
      <c r="I41" s="564"/>
      <c r="J41" s="564"/>
      <c r="K41" s="564"/>
      <c r="L41" s="564"/>
      <c r="M41" s="564"/>
    </row>
    <row r="42" spans="2:13" hidden="1" x14ac:dyDescent="0.25">
      <c r="B42" s="564"/>
      <c r="C42" s="564"/>
      <c r="D42" s="564"/>
      <c r="E42" s="564"/>
      <c r="F42" s="564"/>
      <c r="G42" s="564"/>
      <c r="H42" s="564"/>
      <c r="I42" s="564"/>
      <c r="J42" s="564"/>
      <c r="K42" s="564"/>
      <c r="L42" s="564"/>
      <c r="M42" s="564"/>
    </row>
    <row r="43" spans="2:13" hidden="1" x14ac:dyDescent="0.25">
      <c r="B43" s="564"/>
      <c r="C43" s="564"/>
      <c r="D43" s="564"/>
      <c r="E43" s="564"/>
      <c r="F43" s="564"/>
      <c r="G43" s="564"/>
      <c r="H43" s="564"/>
      <c r="I43" s="564"/>
      <c r="J43" s="564"/>
      <c r="K43" s="564"/>
      <c r="L43" s="564"/>
      <c r="M43" s="564"/>
    </row>
    <row r="44" spans="2:13" hidden="1" x14ac:dyDescent="0.25">
      <c r="B44" s="564"/>
      <c r="C44" s="564"/>
      <c r="D44" s="564"/>
      <c r="E44" s="564"/>
      <c r="F44" s="564"/>
      <c r="G44" s="564"/>
      <c r="H44" s="564"/>
      <c r="I44" s="564"/>
      <c r="J44" s="564"/>
      <c r="K44" s="564"/>
      <c r="L44" s="564"/>
      <c r="M44" s="564"/>
    </row>
    <row r="45" spans="2:13" hidden="1" x14ac:dyDescent="0.25">
      <c r="B45" s="564"/>
      <c r="C45" s="564"/>
      <c r="D45" s="564"/>
      <c r="E45" s="564"/>
      <c r="F45" s="564"/>
      <c r="G45" s="564"/>
      <c r="H45" s="564"/>
      <c r="I45" s="564"/>
      <c r="J45" s="564"/>
      <c r="K45" s="564"/>
      <c r="L45" s="564"/>
      <c r="M45" s="564"/>
    </row>
    <row r="46" spans="2:13" hidden="1" x14ac:dyDescent="0.25">
      <c r="B46" s="564"/>
      <c r="C46" s="564"/>
      <c r="D46" s="564"/>
      <c r="E46" s="564"/>
      <c r="F46" s="564"/>
      <c r="G46" s="564"/>
      <c r="H46" s="564"/>
      <c r="I46" s="564"/>
      <c r="J46" s="564"/>
      <c r="K46" s="564"/>
      <c r="L46" s="564"/>
      <c r="M46" s="564"/>
    </row>
    <row r="47" spans="2:13" hidden="1" x14ac:dyDescent="0.25">
      <c r="B47" s="564"/>
      <c r="C47" s="564"/>
      <c r="D47" s="564"/>
      <c r="E47" s="564"/>
      <c r="F47" s="564"/>
      <c r="G47" s="564"/>
      <c r="H47" s="564"/>
      <c r="I47" s="564"/>
      <c r="J47" s="564"/>
      <c r="K47" s="564"/>
      <c r="L47" s="564"/>
      <c r="M47" s="564"/>
    </row>
    <row r="48" spans="2:13" hidden="1" x14ac:dyDescent="0.25">
      <c r="B48" s="564"/>
      <c r="C48" s="564"/>
      <c r="D48" s="564"/>
      <c r="E48" s="564"/>
      <c r="F48" s="564"/>
      <c r="G48" s="564"/>
      <c r="H48" s="564"/>
      <c r="I48" s="564"/>
      <c r="J48" s="564"/>
      <c r="K48" s="564"/>
      <c r="L48" s="564"/>
      <c r="M48" s="564"/>
    </row>
    <row r="49" spans="2:13" hidden="1" x14ac:dyDescent="0.25">
      <c r="B49" s="564"/>
      <c r="C49" s="564"/>
      <c r="D49" s="564"/>
      <c r="E49" s="564"/>
      <c r="F49" s="564"/>
      <c r="G49" s="564"/>
      <c r="H49" s="564"/>
      <c r="I49" s="564"/>
      <c r="J49" s="564"/>
      <c r="K49" s="564"/>
      <c r="L49" s="564"/>
      <c r="M49" s="564"/>
    </row>
    <row r="50" spans="2:13" hidden="1" x14ac:dyDescent="0.25">
      <c r="B50" s="564"/>
      <c r="C50" s="564"/>
      <c r="D50" s="564"/>
      <c r="E50" s="564"/>
      <c r="F50" s="564"/>
      <c r="G50" s="564"/>
      <c r="H50" s="564"/>
      <c r="I50" s="564"/>
      <c r="J50" s="564"/>
      <c r="K50" s="564"/>
      <c r="L50" s="564"/>
      <c r="M50" s="564"/>
    </row>
    <row r="51" spans="2:13" hidden="1" x14ac:dyDescent="0.25">
      <c r="B51" s="564"/>
      <c r="C51" s="564"/>
      <c r="D51" s="564"/>
      <c r="E51" s="564"/>
      <c r="F51" s="564"/>
      <c r="G51" s="564"/>
      <c r="H51" s="564"/>
      <c r="I51" s="564"/>
      <c r="J51" s="564"/>
      <c r="K51" s="564"/>
      <c r="L51" s="564"/>
      <c r="M51" s="564"/>
    </row>
    <row r="52" spans="2:13" hidden="1" x14ac:dyDescent="0.25">
      <c r="B52" s="564"/>
      <c r="C52" s="564"/>
      <c r="D52" s="564"/>
      <c r="E52" s="564"/>
      <c r="F52" s="564"/>
      <c r="G52" s="564"/>
      <c r="H52" s="564"/>
      <c r="I52" s="564"/>
      <c r="J52" s="564"/>
      <c r="K52" s="564"/>
      <c r="L52" s="564"/>
      <c r="M52" s="564"/>
    </row>
    <row r="53" spans="2:13" hidden="1" x14ac:dyDescent="0.25">
      <c r="B53" s="564"/>
      <c r="C53" s="564"/>
      <c r="D53" s="564"/>
      <c r="E53" s="564"/>
      <c r="F53" s="564"/>
      <c r="G53" s="564"/>
      <c r="H53" s="564"/>
      <c r="I53" s="564"/>
      <c r="J53" s="564"/>
      <c r="K53" s="564"/>
      <c r="L53" s="564"/>
      <c r="M53" s="564"/>
    </row>
    <row r="54" spans="2:13" hidden="1" x14ac:dyDescent="0.25">
      <c r="B54" s="564"/>
      <c r="C54" s="564"/>
      <c r="D54" s="564"/>
      <c r="E54" s="564"/>
      <c r="F54" s="564"/>
      <c r="G54" s="564"/>
      <c r="H54" s="564"/>
      <c r="I54" s="564"/>
      <c r="J54" s="564"/>
      <c r="K54" s="564"/>
      <c r="L54" s="564"/>
      <c r="M54" s="564"/>
    </row>
    <row r="55" spans="2:13" hidden="1" x14ac:dyDescent="0.25">
      <c r="B55" s="564"/>
      <c r="C55" s="564"/>
      <c r="D55" s="564"/>
      <c r="E55" s="564"/>
      <c r="F55" s="564"/>
      <c r="G55" s="564"/>
      <c r="H55" s="564"/>
      <c r="I55" s="564"/>
      <c r="J55" s="564"/>
      <c r="K55" s="564"/>
      <c r="L55" s="564"/>
      <c r="M55" s="564"/>
    </row>
    <row r="56" spans="2:13" hidden="1" x14ac:dyDescent="0.25">
      <c r="B56" s="564"/>
      <c r="C56" s="564"/>
      <c r="D56" s="564"/>
      <c r="E56" s="564"/>
      <c r="F56" s="564"/>
      <c r="G56" s="564"/>
      <c r="H56" s="564"/>
      <c r="I56" s="564"/>
      <c r="J56" s="564"/>
      <c r="K56" s="564"/>
      <c r="L56" s="564"/>
      <c r="M56" s="564"/>
    </row>
    <row r="57" spans="2:13" hidden="1" x14ac:dyDescent="0.25">
      <c r="B57" s="564"/>
      <c r="C57" s="564"/>
      <c r="D57" s="564"/>
      <c r="E57" s="564"/>
      <c r="F57" s="564"/>
      <c r="G57" s="564"/>
      <c r="H57" s="564"/>
      <c r="I57" s="564"/>
      <c r="J57" s="564"/>
      <c r="K57" s="564"/>
      <c r="L57" s="564"/>
      <c r="M57" s="564"/>
    </row>
    <row r="58" spans="2:13" hidden="1" x14ac:dyDescent="0.25">
      <c r="B58" s="564"/>
      <c r="C58" s="564"/>
      <c r="D58" s="564"/>
      <c r="E58" s="564"/>
      <c r="F58" s="564"/>
      <c r="G58" s="564"/>
      <c r="H58" s="564"/>
      <c r="I58" s="564"/>
      <c r="J58" s="564"/>
      <c r="K58" s="564"/>
      <c r="L58" s="564"/>
      <c r="M58" s="564"/>
    </row>
    <row r="59" spans="2:13" hidden="1" x14ac:dyDescent="0.25">
      <c r="B59" s="564"/>
      <c r="C59" s="564"/>
      <c r="D59" s="564"/>
      <c r="E59" s="564"/>
      <c r="F59" s="564"/>
      <c r="G59" s="564"/>
      <c r="H59" s="564"/>
      <c r="I59" s="564"/>
      <c r="J59" s="564"/>
      <c r="K59" s="564"/>
      <c r="L59" s="564"/>
      <c r="M59" s="564"/>
    </row>
    <row r="60" spans="2:13" hidden="1" x14ac:dyDescent="0.25">
      <c r="B60" s="564"/>
      <c r="C60" s="564"/>
      <c r="D60" s="564"/>
      <c r="E60" s="564"/>
      <c r="F60" s="564"/>
      <c r="G60" s="564"/>
      <c r="H60" s="564"/>
      <c r="I60" s="564"/>
      <c r="J60" s="564"/>
      <c r="K60" s="564"/>
      <c r="L60" s="564"/>
      <c r="M60" s="564"/>
    </row>
    <row r="61" spans="2:13" hidden="1" x14ac:dyDescent="0.25">
      <c r="B61" s="564"/>
      <c r="C61" s="564"/>
      <c r="D61" s="564"/>
      <c r="E61" s="564"/>
      <c r="F61" s="564"/>
      <c r="G61" s="564"/>
      <c r="H61" s="564"/>
      <c r="I61" s="564"/>
      <c r="J61" s="564"/>
      <c r="K61" s="564"/>
      <c r="L61" s="564"/>
      <c r="M61" s="564"/>
    </row>
    <row r="62" spans="2:13" hidden="1" x14ac:dyDescent="0.25">
      <c r="B62" s="564"/>
      <c r="C62" s="564"/>
      <c r="D62" s="564"/>
      <c r="E62" s="564"/>
      <c r="F62" s="564"/>
      <c r="G62" s="564"/>
      <c r="H62" s="564"/>
      <c r="I62" s="564"/>
      <c r="J62" s="564"/>
      <c r="K62" s="564"/>
      <c r="L62" s="564"/>
      <c r="M62" s="564"/>
    </row>
    <row r="63" spans="2:13" hidden="1" x14ac:dyDescent="0.25">
      <c r="B63" s="564"/>
      <c r="C63" s="564"/>
      <c r="D63" s="564"/>
      <c r="E63" s="564"/>
      <c r="F63" s="564"/>
      <c r="G63" s="564"/>
      <c r="H63" s="564"/>
      <c r="I63" s="564"/>
      <c r="J63" s="564"/>
      <c r="K63" s="564"/>
      <c r="L63" s="564"/>
      <c r="M63" s="564"/>
    </row>
    <row r="64" spans="2:13" hidden="1" x14ac:dyDescent="0.25">
      <c r="B64" s="564"/>
      <c r="C64" s="564"/>
      <c r="D64" s="564"/>
      <c r="E64" s="564"/>
      <c r="F64" s="564"/>
      <c r="G64" s="564"/>
      <c r="H64" s="564"/>
      <c r="I64" s="564"/>
      <c r="J64" s="564"/>
      <c r="K64" s="564"/>
      <c r="L64" s="564"/>
      <c r="M64" s="564"/>
    </row>
    <row r="65" spans="2:13" hidden="1" x14ac:dyDescent="0.25">
      <c r="B65" s="564"/>
      <c r="C65" s="564"/>
      <c r="D65" s="564"/>
      <c r="E65" s="564"/>
      <c r="F65" s="564"/>
      <c r="G65" s="564"/>
      <c r="H65" s="564"/>
      <c r="I65" s="564"/>
      <c r="J65" s="564"/>
      <c r="K65" s="564"/>
      <c r="L65" s="564"/>
      <c r="M65" s="564"/>
    </row>
    <row r="66" spans="2:13" hidden="1" x14ac:dyDescent="0.25">
      <c r="B66" s="564"/>
      <c r="C66" s="564"/>
      <c r="D66" s="564"/>
      <c r="E66" s="564"/>
      <c r="F66" s="564"/>
      <c r="G66" s="564"/>
      <c r="H66" s="564"/>
      <c r="I66" s="564"/>
      <c r="J66" s="564"/>
      <c r="K66" s="564"/>
      <c r="L66" s="564"/>
      <c r="M66" s="564"/>
    </row>
    <row r="67" spans="2:13" hidden="1" x14ac:dyDescent="0.25">
      <c r="B67" s="564"/>
      <c r="C67" s="564"/>
      <c r="D67" s="564"/>
      <c r="E67" s="564"/>
      <c r="F67" s="564"/>
      <c r="G67" s="564"/>
      <c r="H67" s="564"/>
      <c r="I67" s="564"/>
      <c r="J67" s="564"/>
      <c r="K67" s="564"/>
      <c r="L67" s="564"/>
      <c r="M67" s="564"/>
    </row>
    <row r="68" spans="2:13" hidden="1" x14ac:dyDescent="0.25">
      <c r="B68" s="564"/>
      <c r="C68" s="564"/>
      <c r="D68" s="564"/>
      <c r="E68" s="564"/>
      <c r="F68" s="564"/>
      <c r="G68" s="564"/>
      <c r="H68" s="564"/>
      <c r="I68" s="564"/>
      <c r="J68" s="564"/>
      <c r="K68" s="564"/>
      <c r="L68" s="564"/>
      <c r="M68" s="564"/>
    </row>
    <row r="69" spans="2:13" hidden="1" x14ac:dyDescent="0.25">
      <c r="B69" s="564"/>
      <c r="C69" s="564"/>
      <c r="D69" s="564"/>
      <c r="E69" s="564"/>
      <c r="F69" s="564"/>
      <c r="G69" s="564"/>
      <c r="H69" s="564"/>
      <c r="I69" s="564"/>
      <c r="J69" s="564"/>
      <c r="K69" s="564"/>
      <c r="L69" s="564"/>
      <c r="M69" s="564"/>
    </row>
    <row r="70" spans="2:13" hidden="1" x14ac:dyDescent="0.25">
      <c r="B70" s="564"/>
      <c r="C70" s="564"/>
      <c r="D70" s="564"/>
      <c r="E70" s="564"/>
      <c r="F70" s="564"/>
      <c r="G70" s="564"/>
      <c r="H70" s="564"/>
      <c r="I70" s="564"/>
      <c r="J70" s="564"/>
      <c r="K70" s="564"/>
      <c r="L70" s="564"/>
      <c r="M70" s="564"/>
    </row>
    <row r="71" spans="2:13" hidden="1" x14ac:dyDescent="0.25">
      <c r="B71" s="564"/>
      <c r="C71" s="564"/>
      <c r="D71" s="564"/>
      <c r="E71" s="564"/>
      <c r="F71" s="564"/>
      <c r="G71" s="564"/>
      <c r="H71" s="564"/>
      <c r="I71" s="564"/>
      <c r="J71" s="564"/>
      <c r="K71" s="564"/>
      <c r="L71" s="564"/>
      <c r="M71" s="564"/>
    </row>
    <row r="72" spans="2:13" hidden="1" x14ac:dyDescent="0.25">
      <c r="B72" s="564"/>
      <c r="C72" s="564"/>
      <c r="D72" s="564"/>
      <c r="E72" s="564"/>
      <c r="F72" s="564"/>
      <c r="G72" s="564"/>
      <c r="H72" s="564"/>
      <c r="I72" s="564"/>
      <c r="J72" s="564"/>
      <c r="K72" s="564"/>
      <c r="L72" s="564"/>
      <c r="M72" s="564"/>
    </row>
    <row r="73" spans="2:13" hidden="1" x14ac:dyDescent="0.25">
      <c r="B73" s="564"/>
      <c r="C73" s="564"/>
      <c r="D73" s="564"/>
      <c r="E73" s="564"/>
      <c r="F73" s="564"/>
      <c r="G73" s="564"/>
      <c r="H73" s="564"/>
      <c r="I73" s="564"/>
      <c r="J73" s="564"/>
      <c r="K73" s="564"/>
      <c r="L73" s="564"/>
      <c r="M73" s="564"/>
    </row>
    <row r="74" spans="2:13" hidden="1" x14ac:dyDescent="0.25">
      <c r="B74" s="564"/>
      <c r="C74" s="564"/>
      <c r="D74" s="564"/>
      <c r="E74" s="564"/>
      <c r="F74" s="564"/>
      <c r="G74" s="564"/>
      <c r="H74" s="564"/>
      <c r="I74" s="564"/>
      <c r="J74" s="564"/>
      <c r="K74" s="564"/>
      <c r="L74" s="564"/>
      <c r="M74" s="564"/>
    </row>
    <row r="75" spans="2:13" hidden="1" x14ac:dyDescent="0.25">
      <c r="B75" s="564"/>
      <c r="C75" s="564"/>
      <c r="D75" s="564"/>
      <c r="E75" s="564"/>
      <c r="F75" s="564"/>
      <c r="G75" s="564"/>
      <c r="H75" s="564"/>
      <c r="I75" s="564"/>
      <c r="J75" s="564"/>
      <c r="K75" s="564"/>
      <c r="L75" s="564"/>
      <c r="M75" s="564"/>
    </row>
    <row r="76" spans="2:13" hidden="1" x14ac:dyDescent="0.25">
      <c r="B76" s="564"/>
      <c r="C76" s="564"/>
      <c r="D76" s="564"/>
      <c r="E76" s="564"/>
      <c r="F76" s="564"/>
      <c r="G76" s="564"/>
      <c r="H76" s="564"/>
      <c r="I76" s="564"/>
      <c r="J76" s="564"/>
      <c r="K76" s="564"/>
      <c r="L76" s="564"/>
      <c r="M76" s="564"/>
    </row>
    <row r="77" spans="2:13" hidden="1" x14ac:dyDescent="0.25">
      <c r="B77" s="564"/>
      <c r="C77" s="564"/>
      <c r="D77" s="564"/>
      <c r="E77" s="564"/>
      <c r="F77" s="564"/>
      <c r="G77" s="564"/>
      <c r="H77" s="564"/>
      <c r="I77" s="564"/>
      <c r="J77" s="564"/>
      <c r="K77" s="564"/>
      <c r="L77" s="564"/>
      <c r="M77" s="564"/>
    </row>
    <row r="78" spans="2:13" hidden="1" x14ac:dyDescent="0.25">
      <c r="B78" s="564"/>
      <c r="C78" s="564"/>
      <c r="D78" s="564"/>
      <c r="E78" s="564"/>
      <c r="F78" s="564"/>
      <c r="G78" s="564"/>
      <c r="H78" s="564"/>
      <c r="I78" s="564"/>
      <c r="J78" s="564"/>
      <c r="K78" s="564"/>
      <c r="L78" s="564"/>
      <c r="M78" s="564"/>
    </row>
    <row r="79" spans="2:13" hidden="1" x14ac:dyDescent="0.25">
      <c r="B79" s="564"/>
      <c r="C79" s="564"/>
      <c r="D79" s="564"/>
      <c r="E79" s="564"/>
      <c r="F79" s="564"/>
      <c r="G79" s="564"/>
      <c r="H79" s="564"/>
      <c r="I79" s="564"/>
      <c r="J79" s="564"/>
      <c r="K79" s="564"/>
      <c r="L79" s="564"/>
      <c r="M79" s="564"/>
    </row>
    <row r="80" spans="2:13" hidden="1" x14ac:dyDescent="0.25">
      <c r="B80" s="564"/>
      <c r="C80" s="564"/>
      <c r="D80" s="564"/>
      <c r="E80" s="564"/>
      <c r="F80" s="564"/>
      <c r="G80" s="564"/>
      <c r="H80" s="564"/>
      <c r="I80" s="564"/>
      <c r="J80" s="564"/>
      <c r="K80" s="564"/>
      <c r="L80" s="564"/>
      <c r="M80" s="564"/>
    </row>
    <row r="81" spans="2:13" hidden="1" x14ac:dyDescent="0.25">
      <c r="B81" s="564"/>
      <c r="C81" s="564"/>
      <c r="D81" s="564"/>
      <c r="E81" s="564"/>
      <c r="F81" s="564"/>
      <c r="G81" s="564"/>
      <c r="H81" s="564"/>
      <c r="I81" s="564"/>
      <c r="J81" s="564"/>
      <c r="K81" s="564"/>
      <c r="L81" s="564"/>
      <c r="M81" s="564"/>
    </row>
    <row r="82" spans="2:13" hidden="1" x14ac:dyDescent="0.25">
      <c r="B82" s="564"/>
      <c r="C82" s="564"/>
      <c r="D82" s="564"/>
      <c r="E82" s="564"/>
      <c r="F82" s="564"/>
      <c r="G82" s="564"/>
      <c r="H82" s="564"/>
      <c r="I82" s="564"/>
      <c r="J82" s="564"/>
      <c r="K82" s="564"/>
      <c r="L82" s="564"/>
      <c r="M82" s="564"/>
    </row>
    <row r="83" spans="2:13" hidden="1" x14ac:dyDescent="0.25">
      <c r="B83" s="564"/>
      <c r="C83" s="564"/>
      <c r="D83" s="564"/>
      <c r="E83" s="564"/>
      <c r="F83" s="564"/>
      <c r="G83" s="564"/>
      <c r="H83" s="564"/>
      <c r="I83" s="564"/>
      <c r="J83" s="564"/>
      <c r="K83" s="564"/>
      <c r="L83" s="564"/>
      <c r="M83" s="564"/>
    </row>
    <row r="84" spans="2:13" hidden="1" x14ac:dyDescent="0.25">
      <c r="B84" s="478"/>
      <c r="C84" s="478"/>
      <c r="D84" s="478"/>
      <c r="E84" s="478"/>
      <c r="F84" s="478"/>
      <c r="G84" s="478"/>
      <c r="H84" s="478"/>
      <c r="I84" s="478"/>
      <c r="J84" s="478"/>
      <c r="K84" s="478"/>
      <c r="L84" s="478"/>
      <c r="M84" s="478"/>
    </row>
    <row r="86" spans="2:13" x14ac:dyDescent="0.25">
      <c r="B86" s="479"/>
      <c r="C86" s="479"/>
      <c r="D86" s="479"/>
      <c r="E86" s="479"/>
      <c r="F86" s="479"/>
      <c r="G86" s="479"/>
      <c r="H86" s="479"/>
      <c r="I86" s="479"/>
      <c r="J86" s="479"/>
      <c r="K86" s="479"/>
      <c r="L86" s="479"/>
      <c r="M86" s="479"/>
    </row>
    <row r="87" spans="2:13" x14ac:dyDescent="0.25">
      <c r="B87" s="479"/>
      <c r="C87" s="479"/>
      <c r="D87" s="479"/>
      <c r="E87" s="479"/>
      <c r="F87" s="479"/>
      <c r="G87" s="479"/>
      <c r="H87" s="479"/>
      <c r="I87" s="479"/>
      <c r="J87" s="479"/>
      <c r="K87" s="479"/>
      <c r="L87" s="479"/>
      <c r="M87" s="479"/>
    </row>
    <row r="88" spans="2:13" x14ac:dyDescent="0.25">
      <c r="B88" s="479"/>
      <c r="C88" s="479"/>
      <c r="D88" s="479"/>
      <c r="E88" s="479"/>
      <c r="F88" s="479"/>
      <c r="G88" s="479"/>
      <c r="H88" s="479"/>
      <c r="I88" s="479"/>
      <c r="J88" s="479"/>
      <c r="K88" s="479"/>
      <c r="L88" s="479"/>
      <c r="M88" s="479"/>
    </row>
    <row r="89" spans="2:13" x14ac:dyDescent="0.25">
      <c r="B89" s="479"/>
      <c r="C89" s="479"/>
      <c r="D89" s="479"/>
      <c r="E89" s="479"/>
      <c r="F89" s="479"/>
      <c r="G89" s="479"/>
      <c r="H89" s="479"/>
      <c r="I89" s="479"/>
      <c r="J89" s="479"/>
      <c r="K89" s="479"/>
      <c r="L89" s="479"/>
      <c r="M89" s="479"/>
    </row>
    <row r="90" spans="2:13" x14ac:dyDescent="0.25">
      <c r="B90" s="479"/>
      <c r="C90" s="479"/>
      <c r="D90" s="479"/>
      <c r="E90" s="479"/>
      <c r="F90" s="479"/>
      <c r="G90" s="479"/>
      <c r="H90" s="479"/>
      <c r="I90" s="479"/>
      <c r="J90" s="479"/>
      <c r="K90" s="479"/>
      <c r="L90" s="479"/>
      <c r="M90" s="479"/>
    </row>
    <row r="91" spans="2:13" x14ac:dyDescent="0.25">
      <c r="B91" s="479"/>
      <c r="C91" s="479"/>
      <c r="D91" s="479"/>
      <c r="E91" s="479"/>
      <c r="F91" s="479"/>
      <c r="G91" s="479"/>
      <c r="H91" s="479"/>
      <c r="I91" s="479"/>
      <c r="J91" s="479"/>
      <c r="K91" s="479"/>
      <c r="L91" s="479"/>
      <c r="M91" s="479"/>
    </row>
    <row r="92" spans="2:13" x14ac:dyDescent="0.25">
      <c r="B92" s="479"/>
      <c r="C92" s="479"/>
      <c r="D92" s="479"/>
      <c r="E92" s="479"/>
      <c r="F92" s="479"/>
      <c r="G92" s="479"/>
      <c r="H92" s="479"/>
      <c r="I92" s="479"/>
      <c r="J92" s="479"/>
      <c r="K92" s="479"/>
      <c r="L92" s="479"/>
      <c r="M92" s="479"/>
    </row>
    <row r="93" spans="2:13" x14ac:dyDescent="0.25">
      <c r="B93" s="479"/>
      <c r="C93" s="479"/>
      <c r="D93" s="479"/>
      <c r="E93" s="479"/>
      <c r="F93" s="479"/>
      <c r="G93" s="479"/>
      <c r="H93" s="479"/>
      <c r="I93" s="479"/>
      <c r="J93" s="479"/>
      <c r="K93" s="479"/>
      <c r="L93" s="479"/>
      <c r="M93" s="479"/>
    </row>
    <row r="94" spans="2:13" x14ac:dyDescent="0.25">
      <c r="B94" s="479"/>
      <c r="C94" s="479"/>
      <c r="D94" s="479"/>
      <c r="E94" s="479"/>
      <c r="F94" s="479"/>
      <c r="G94" s="479"/>
      <c r="H94" s="479"/>
      <c r="I94" s="479"/>
      <c r="J94" s="479"/>
      <c r="K94" s="479"/>
      <c r="L94" s="479"/>
      <c r="M94" s="479"/>
    </row>
    <row r="95" spans="2:13" x14ac:dyDescent="0.25">
      <c r="B95" s="479"/>
      <c r="C95" s="479"/>
      <c r="D95" s="479"/>
      <c r="E95" s="479"/>
      <c r="F95" s="479"/>
      <c r="G95" s="479"/>
      <c r="H95" s="479"/>
      <c r="I95" s="479"/>
      <c r="J95" s="479"/>
      <c r="K95" s="479"/>
      <c r="L95" s="479"/>
      <c r="M95" s="479"/>
    </row>
    <row r="96" spans="2:13" x14ac:dyDescent="0.25">
      <c r="B96" s="479"/>
      <c r="C96" s="479"/>
      <c r="D96" s="479"/>
      <c r="E96" s="479"/>
      <c r="F96" s="479"/>
      <c r="G96" s="479"/>
      <c r="H96" s="479"/>
      <c r="I96" s="479"/>
      <c r="J96" s="479"/>
      <c r="K96" s="479"/>
      <c r="L96" s="479"/>
      <c r="M96" s="479"/>
    </row>
    <row r="97" spans="2:13" x14ac:dyDescent="0.25">
      <c r="B97" s="479"/>
      <c r="C97" s="479"/>
      <c r="D97" s="479"/>
      <c r="E97" s="479"/>
      <c r="F97" s="479"/>
      <c r="G97" s="479"/>
      <c r="H97" s="479"/>
      <c r="I97" s="479"/>
      <c r="J97" s="479"/>
      <c r="K97" s="479"/>
      <c r="L97" s="479"/>
      <c r="M97" s="479"/>
    </row>
    <row r="98" spans="2:13" x14ac:dyDescent="0.25">
      <c r="B98" s="479"/>
      <c r="C98" s="479"/>
      <c r="D98" s="479"/>
      <c r="E98" s="479"/>
      <c r="F98" s="479"/>
      <c r="G98" s="479"/>
      <c r="H98" s="479"/>
      <c r="I98" s="479"/>
      <c r="J98" s="479"/>
      <c r="K98" s="479"/>
      <c r="L98" s="479"/>
      <c r="M98" s="479"/>
    </row>
    <row r="99" spans="2:13" x14ac:dyDescent="0.25">
      <c r="B99" s="480"/>
      <c r="C99" s="480"/>
      <c r="D99" s="480"/>
      <c r="E99" s="480"/>
      <c r="F99" s="480"/>
      <c r="G99" s="480"/>
      <c r="H99" s="480"/>
      <c r="I99" s="480"/>
      <c r="J99" s="480"/>
      <c r="K99" s="480"/>
      <c r="L99" s="480"/>
      <c r="M99" s="480"/>
    </row>
    <row r="100" spans="2:13" x14ac:dyDescent="0.25">
      <c r="B100" s="480"/>
      <c r="C100" s="480"/>
      <c r="D100" s="480"/>
      <c r="E100" s="480"/>
      <c r="F100" s="480"/>
      <c r="G100" s="480"/>
      <c r="H100" s="480"/>
      <c r="I100" s="480"/>
      <c r="J100" s="480"/>
      <c r="K100" s="480"/>
      <c r="L100" s="480"/>
      <c r="M100" s="480"/>
    </row>
    <row r="101" spans="2:13" x14ac:dyDescent="0.25">
      <c r="B101" s="480"/>
      <c r="C101" s="480"/>
      <c r="D101" s="480"/>
      <c r="E101" s="480"/>
      <c r="F101" s="480"/>
      <c r="G101" s="480"/>
      <c r="H101" s="480"/>
      <c r="I101" s="480"/>
      <c r="J101" s="480"/>
      <c r="K101" s="480"/>
      <c r="L101" s="480"/>
      <c r="M101" s="480"/>
    </row>
    <row r="102" spans="2:13" x14ac:dyDescent="0.25">
      <c r="B102" s="480"/>
      <c r="C102" s="480"/>
      <c r="D102" s="480"/>
      <c r="E102" s="480"/>
      <c r="F102" s="480"/>
      <c r="G102" s="480"/>
      <c r="H102" s="480"/>
      <c r="I102" s="480"/>
      <c r="J102" s="480"/>
      <c r="K102" s="480"/>
      <c r="L102" s="480"/>
      <c r="M102" s="480"/>
    </row>
    <row r="103" spans="2:13" x14ac:dyDescent="0.25">
      <c r="B103" s="480"/>
      <c r="C103" s="480"/>
      <c r="D103" s="480"/>
      <c r="E103" s="480"/>
      <c r="F103" s="480"/>
      <c r="G103" s="480"/>
      <c r="H103" s="480"/>
      <c r="I103" s="480"/>
      <c r="J103" s="480"/>
      <c r="K103" s="480"/>
      <c r="L103" s="480"/>
      <c r="M103" s="480"/>
    </row>
    <row r="104" spans="2:13" x14ac:dyDescent="0.25">
      <c r="B104" s="480"/>
      <c r="C104" s="480"/>
      <c r="D104" s="480"/>
      <c r="E104" s="480"/>
      <c r="F104" s="480"/>
      <c r="G104" s="480"/>
      <c r="H104" s="480"/>
      <c r="I104" s="480"/>
      <c r="J104" s="480"/>
      <c r="K104" s="480"/>
      <c r="L104" s="480"/>
      <c r="M104" s="480"/>
    </row>
    <row r="105" spans="2:13" x14ac:dyDescent="0.25">
      <c r="B105" s="480"/>
      <c r="C105" s="480"/>
      <c r="D105" s="480"/>
      <c r="E105" s="480"/>
      <c r="F105" s="480"/>
      <c r="G105" s="480"/>
      <c r="H105" s="480"/>
      <c r="I105" s="480"/>
      <c r="J105" s="480"/>
      <c r="K105" s="480"/>
      <c r="L105" s="480"/>
      <c r="M105" s="480"/>
    </row>
    <row r="106" spans="2:13" x14ac:dyDescent="0.25">
      <c r="B106" s="480"/>
      <c r="C106" s="480"/>
      <c r="D106" s="480"/>
      <c r="E106" s="480"/>
      <c r="F106" s="480"/>
      <c r="G106" s="480"/>
      <c r="H106" s="480"/>
      <c r="I106" s="480"/>
      <c r="J106" s="480"/>
      <c r="K106" s="480"/>
      <c r="L106" s="480"/>
      <c r="M106" s="480"/>
    </row>
    <row r="107" spans="2:13" x14ac:dyDescent="0.25">
      <c r="B107" s="480"/>
      <c r="C107" s="480"/>
      <c r="D107" s="480"/>
      <c r="E107" s="480"/>
      <c r="F107" s="480"/>
      <c r="G107" s="480"/>
      <c r="H107" s="480"/>
      <c r="I107" s="480"/>
      <c r="J107" s="480"/>
      <c r="K107" s="480"/>
      <c r="L107" s="480"/>
      <c r="M107" s="480"/>
    </row>
  </sheetData>
  <sheetProtection password="CCF6" sheet="1" objects="1" scenarios="1"/>
  <mergeCells count="8">
    <mergeCell ref="B4:M4"/>
    <mergeCell ref="B33:M83"/>
    <mergeCell ref="B30:M31"/>
    <mergeCell ref="B6:M6"/>
    <mergeCell ref="B7:M8"/>
    <mergeCell ref="B15:M17"/>
    <mergeCell ref="B29:M29"/>
    <mergeCell ref="B5:M5"/>
  </mergeCells>
  <hyperlinks>
    <hyperlink ref="B5" r:id="rId1"/>
  </hyperlinks>
  <pageMargins left="0.75" right="0.75" top="1" bottom="1" header="0.5" footer="0.5"/>
  <pageSetup scale="46" orientation="portrait" r:id="rId2"/>
  <headerFooter differentOddEven="1" differentFirst="1" alignWithMargins="0">
    <oddHeader>&amp;R </oddHeader>
    <evenHeader>&amp;R </evenHeader>
    <firstHeader>&amp;R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4"/>
  <sheetViews>
    <sheetView workbookViewId="0">
      <selection activeCell="G20" sqref="G20"/>
    </sheetView>
  </sheetViews>
  <sheetFormatPr defaultRowHeight="12.75" x14ac:dyDescent="0.2"/>
  <cols>
    <col min="1" max="2" width="9.140625" style="130"/>
    <col min="3" max="4" width="13" style="130" customWidth="1"/>
    <col min="5" max="5" width="12.5703125" style="130" customWidth="1"/>
    <col min="6" max="6" width="11.28515625" style="130" customWidth="1"/>
    <col min="7" max="8" width="15.28515625" style="130" customWidth="1"/>
    <col min="9" max="9" width="11.7109375" style="130" customWidth="1"/>
    <col min="10" max="10" width="12.28515625" style="130" customWidth="1"/>
    <col min="11" max="16384" width="9.140625" style="130"/>
  </cols>
  <sheetData>
    <row r="1" spans="1:10" ht="12.75" customHeight="1" x14ac:dyDescent="0.2">
      <c r="A1" s="129" t="s">
        <v>11</v>
      </c>
      <c r="B1" s="129" t="s">
        <v>12</v>
      </c>
      <c r="C1" s="129" t="s">
        <v>87</v>
      </c>
      <c r="D1" s="129" t="s">
        <v>88</v>
      </c>
      <c r="E1" s="129" t="s">
        <v>35</v>
      </c>
      <c r="F1" s="129" t="s">
        <v>36</v>
      </c>
      <c r="G1" s="129" t="s">
        <v>37</v>
      </c>
      <c r="H1" s="129" t="s">
        <v>89</v>
      </c>
      <c r="I1" s="129" t="s">
        <v>38</v>
      </c>
      <c r="J1" s="129" t="s">
        <v>90</v>
      </c>
    </row>
    <row r="2" spans="1:10" x14ac:dyDescent="0.2">
      <c r="A2" s="131">
        <f>+'Tabela I'!K2</f>
        <v>160</v>
      </c>
      <c r="B2" s="131">
        <f>+'Tabela I'!K1</f>
        <v>2022</v>
      </c>
      <c r="C2" s="7">
        <v>35</v>
      </c>
      <c r="D2" s="132">
        <f>'Tabela II'!B8</f>
        <v>0</v>
      </c>
      <c r="E2" s="132">
        <f>'Tabela II'!D8</f>
        <v>0</v>
      </c>
      <c r="F2" s="132">
        <f>'Tabela II'!E8</f>
        <v>0</v>
      </c>
      <c r="G2" s="132">
        <f>'Tabela II'!F8</f>
        <v>0</v>
      </c>
      <c r="H2" s="132">
        <f>'Tabela II'!G8</f>
        <v>0</v>
      </c>
      <c r="I2" s="132">
        <f>'Tabela II'!H8</f>
        <v>0</v>
      </c>
      <c r="J2" s="132">
        <f>'Tabela II'!I8</f>
        <v>0</v>
      </c>
    </row>
    <row r="3" spans="1:10" x14ac:dyDescent="0.2">
      <c r="A3" s="131">
        <f>+'Tabela I'!K2</f>
        <v>160</v>
      </c>
      <c r="B3" s="131">
        <f>+'Tabela I'!K1</f>
        <v>2022</v>
      </c>
      <c r="C3" s="7">
        <v>36</v>
      </c>
      <c r="D3" s="132">
        <f>'Tabela II'!B9</f>
        <v>0</v>
      </c>
      <c r="E3" s="132">
        <f>'Tabela II'!D9</f>
        <v>0</v>
      </c>
      <c r="F3" s="132">
        <f>'Tabela II'!E9</f>
        <v>0</v>
      </c>
      <c r="G3" s="132">
        <f>'Tabela II'!F9</f>
        <v>0</v>
      </c>
      <c r="H3" s="132">
        <f>'Tabela II'!G9</f>
        <v>0</v>
      </c>
      <c r="I3" s="132">
        <f>'Tabela II'!H9</f>
        <v>0</v>
      </c>
      <c r="J3" s="132">
        <f>'Tabela II'!I9</f>
        <v>0</v>
      </c>
    </row>
    <row r="4" spans="1:10" x14ac:dyDescent="0.2">
      <c r="D4" s="130">
        <f t="shared" ref="D4:J4" si="0">SUM(D2:D3)</f>
        <v>0</v>
      </c>
      <c r="E4" s="130">
        <f t="shared" si="0"/>
        <v>0</v>
      </c>
      <c r="F4" s="130">
        <f t="shared" si="0"/>
        <v>0</v>
      </c>
      <c r="G4" s="130">
        <f t="shared" si="0"/>
        <v>0</v>
      </c>
      <c r="H4" s="130">
        <f t="shared" si="0"/>
        <v>0</v>
      </c>
      <c r="I4" s="130">
        <f t="shared" si="0"/>
        <v>0</v>
      </c>
      <c r="J4" s="130">
        <f t="shared" si="0"/>
        <v>0</v>
      </c>
    </row>
  </sheetData>
  <sheetProtection password="CCF6" sheet="1" objects="1" scenarios="1"/>
  <pageMargins left="0.75" right="0.75" top="1" bottom="1" header="0.5" footer="0.5"/>
  <pageSetup orientation="portrait" verticalDpi="0" r:id="rId1"/>
  <headerFooter differentOddEven="1" differentFirst="1" alignWithMargins="0">
    <oddHeader>&amp;R </oddHeader>
    <evenHeader>&amp;R </evenHeader>
    <firstHeader>&amp;R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4"/>
  <sheetViews>
    <sheetView workbookViewId="0">
      <selection activeCell="A5" sqref="A5"/>
    </sheetView>
  </sheetViews>
  <sheetFormatPr defaultRowHeight="12.75" x14ac:dyDescent="0.2"/>
  <cols>
    <col min="3" max="3" width="10.7109375" customWidth="1"/>
    <col min="4" max="4" width="12.42578125" customWidth="1"/>
    <col min="5" max="5" width="13.7109375" customWidth="1"/>
    <col min="6" max="6" width="12.42578125" customWidth="1"/>
    <col min="7" max="8" width="13.7109375" customWidth="1"/>
    <col min="9" max="9" width="19.7109375" customWidth="1"/>
    <col min="10" max="10" width="13.7109375" customWidth="1"/>
  </cols>
  <sheetData>
    <row r="1" spans="1:10" x14ac:dyDescent="0.2">
      <c r="A1" t="s">
        <v>11</v>
      </c>
      <c r="B1" t="s">
        <v>12</v>
      </c>
      <c r="C1" t="s">
        <v>13</v>
      </c>
      <c r="D1" s="51" t="s">
        <v>39</v>
      </c>
      <c r="E1" s="51" t="s">
        <v>40</v>
      </c>
      <c r="F1" s="51" t="s">
        <v>41</v>
      </c>
      <c r="G1" s="51" t="s">
        <v>42</v>
      </c>
      <c r="H1" s="51" t="s">
        <v>43</v>
      </c>
      <c r="I1" s="51" t="s">
        <v>44</v>
      </c>
      <c r="J1" s="51" t="s">
        <v>45</v>
      </c>
    </row>
    <row r="2" spans="1:10" x14ac:dyDescent="0.2">
      <c r="A2" s="105">
        <f>+'Tabela I'!K2</f>
        <v>160</v>
      </c>
      <c r="B2" s="105">
        <f>+'Tabela I'!K1</f>
        <v>2022</v>
      </c>
      <c r="C2" s="7">
        <v>35</v>
      </c>
      <c r="D2" s="6">
        <f>'Tabela III'!B8</f>
        <v>0</v>
      </c>
      <c r="E2" s="6">
        <f>'Tabela III'!C8</f>
        <v>0</v>
      </c>
      <c r="F2" s="6">
        <f>'Tabela III'!D8</f>
        <v>0</v>
      </c>
      <c r="G2" s="6">
        <f>'Tabela III'!E8</f>
        <v>0</v>
      </c>
      <c r="H2" s="6">
        <f>'Tabela III'!F8</f>
        <v>0</v>
      </c>
      <c r="I2" s="6">
        <f>'Tabela III'!H8</f>
        <v>0</v>
      </c>
      <c r="J2" s="6">
        <f>'Tabela III'!J8</f>
        <v>0</v>
      </c>
    </row>
    <row r="3" spans="1:10" x14ac:dyDescent="0.2">
      <c r="A3" s="105">
        <f>+'Tabela I'!K2</f>
        <v>160</v>
      </c>
      <c r="B3" s="105">
        <f>+'Tabela I'!K1</f>
        <v>2022</v>
      </c>
      <c r="C3" s="7">
        <v>36</v>
      </c>
      <c r="D3" s="6">
        <f>'Tabela III'!B9</f>
        <v>0</v>
      </c>
      <c r="E3" s="6">
        <f>'Tabela III'!C9</f>
        <v>0</v>
      </c>
      <c r="F3" s="6">
        <f>'Tabela III'!D9</f>
        <v>0</v>
      </c>
      <c r="G3" s="6">
        <f>'Tabela III'!E9</f>
        <v>0</v>
      </c>
      <c r="H3" s="6">
        <f>'Tabela III'!F9</f>
        <v>0</v>
      </c>
      <c r="I3" s="6">
        <f>'Tabela III'!H9</f>
        <v>0</v>
      </c>
      <c r="J3" s="6">
        <f>'Tabela III'!J9</f>
        <v>0</v>
      </c>
    </row>
    <row r="4" spans="1:10" x14ac:dyDescent="0.2">
      <c r="D4">
        <f t="shared" ref="D4:J4" si="0">SUM(D2:D3)</f>
        <v>0</v>
      </c>
      <c r="E4">
        <f t="shared" si="0"/>
        <v>0</v>
      </c>
      <c r="F4">
        <f t="shared" si="0"/>
        <v>0</v>
      </c>
      <c r="G4">
        <f t="shared" si="0"/>
        <v>0</v>
      </c>
      <c r="H4">
        <f t="shared" si="0"/>
        <v>0</v>
      </c>
      <c r="I4">
        <f t="shared" si="0"/>
        <v>0</v>
      </c>
      <c r="J4">
        <f t="shared" si="0"/>
        <v>0</v>
      </c>
    </row>
  </sheetData>
  <sheetProtection password="CCF6" sheet="1" objects="1" scenarios="1"/>
  <phoneticPr fontId="5" type="noConversion"/>
  <pageMargins left="0.75" right="0.75" top="1" bottom="1" header="0.5" footer="0.5"/>
  <pageSetup orientation="portrait" r:id="rId1"/>
  <headerFooter differentOddEven="1" differentFirst="1" alignWithMargins="0">
    <oddHeader>&amp;R </oddHeader>
    <evenHeader>&amp;R </evenHeader>
    <firstHeader>&amp;R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34"/>
  </sheetPr>
  <dimension ref="A1:H20"/>
  <sheetViews>
    <sheetView workbookViewId="0">
      <selection activeCell="C26" sqref="C26"/>
    </sheetView>
  </sheetViews>
  <sheetFormatPr defaultRowHeight="12.75" x14ac:dyDescent="0.2"/>
  <cols>
    <col min="3" max="3" width="17.85546875" customWidth="1"/>
    <col min="4" max="4" width="15.85546875" customWidth="1"/>
    <col min="5" max="5" width="12.85546875" customWidth="1"/>
    <col min="6" max="6" width="13.140625" style="106" customWidth="1"/>
    <col min="7" max="7" width="17.28515625" style="106" customWidth="1"/>
    <col min="8" max="8" width="15.28515625" style="106" customWidth="1"/>
  </cols>
  <sheetData>
    <row r="1" spans="1:8" x14ac:dyDescent="0.2">
      <c r="A1" s="103" t="s">
        <v>11</v>
      </c>
      <c r="B1" s="103" t="s">
        <v>12</v>
      </c>
      <c r="C1" s="103" t="s">
        <v>70</v>
      </c>
      <c r="D1" s="103" t="s">
        <v>71</v>
      </c>
      <c r="E1" s="103" t="s">
        <v>72</v>
      </c>
      <c r="F1" s="104"/>
      <c r="G1" s="104"/>
      <c r="H1" s="104"/>
    </row>
    <row r="2" spans="1:8" x14ac:dyDescent="0.2">
      <c r="A2" s="131">
        <f>+'Tabela I'!$K$2</f>
        <v>160</v>
      </c>
      <c r="B2" s="131">
        <f>+'Tabela I'!$K$1</f>
        <v>2022</v>
      </c>
      <c r="C2" s="105">
        <f>'Tabela V'!A7</f>
        <v>0</v>
      </c>
      <c r="D2" s="105">
        <f>'Tabela V'!B7</f>
        <v>0</v>
      </c>
      <c r="E2" s="105">
        <f>'Tabela V'!C7</f>
        <v>0</v>
      </c>
    </row>
    <row r="5" spans="1:8" x14ac:dyDescent="0.2">
      <c r="A5" s="103" t="s">
        <v>11</v>
      </c>
      <c r="B5" s="103" t="s">
        <v>12</v>
      </c>
      <c r="C5" s="103" t="s">
        <v>51</v>
      </c>
      <c r="D5" s="103" t="s">
        <v>73</v>
      </c>
      <c r="E5" s="103" t="s">
        <v>74</v>
      </c>
      <c r="F5" s="103" t="s">
        <v>75</v>
      </c>
      <c r="G5" s="104"/>
      <c r="H5" s="104"/>
    </row>
    <row r="6" spans="1:8" x14ac:dyDescent="0.2">
      <c r="A6" s="131">
        <f>+'Tabela I'!$K$2</f>
        <v>160</v>
      </c>
      <c r="B6" s="131">
        <f>+'Tabela I'!$K$1</f>
        <v>2022</v>
      </c>
      <c r="C6" s="107">
        <v>1</v>
      </c>
      <c r="D6" s="105">
        <f>'Tabela V'!B12</f>
        <v>0</v>
      </c>
      <c r="E6" s="105">
        <f>'Tabela V'!C12</f>
        <v>0</v>
      </c>
      <c r="F6" s="105">
        <f>'Tabela V'!D12</f>
        <v>0</v>
      </c>
    </row>
    <row r="7" spans="1:8" x14ac:dyDescent="0.2">
      <c r="A7" s="131">
        <f>+'Tabela I'!$K$2</f>
        <v>160</v>
      </c>
      <c r="B7" s="131">
        <f>+'Tabela I'!$K$1</f>
        <v>2022</v>
      </c>
      <c r="C7" s="107">
        <v>2</v>
      </c>
      <c r="D7" s="105">
        <f>'Tabela V'!B13</f>
        <v>0</v>
      </c>
      <c r="E7" s="105">
        <f>'Tabela V'!C13</f>
        <v>0</v>
      </c>
      <c r="F7" s="105">
        <f>'Tabela V'!D13</f>
        <v>0</v>
      </c>
    </row>
    <row r="8" spans="1:8" x14ac:dyDescent="0.2">
      <c r="A8" s="131">
        <f>+'Tabela I'!$K$2</f>
        <v>160</v>
      </c>
      <c r="B8" s="131">
        <f>+'Tabela I'!$K$1</f>
        <v>2022</v>
      </c>
      <c r="C8" s="107">
        <v>3</v>
      </c>
      <c r="D8" s="105">
        <f>'Tabela V'!B14</f>
        <v>0</v>
      </c>
      <c r="E8" s="105">
        <f>'Tabela V'!C14</f>
        <v>0</v>
      </c>
      <c r="F8" s="105">
        <f>'Tabela V'!D14</f>
        <v>0</v>
      </c>
    </row>
    <row r="9" spans="1:8" x14ac:dyDescent="0.2">
      <c r="A9" s="131">
        <f>+'Tabela I'!$K$2</f>
        <v>160</v>
      </c>
      <c r="B9" s="131">
        <f>+'Tabela I'!$K$1</f>
        <v>2022</v>
      </c>
      <c r="C9" s="107">
        <v>4</v>
      </c>
      <c r="D9" s="105">
        <f>'Tabela V'!B15</f>
        <v>0</v>
      </c>
      <c r="E9" s="105">
        <f>'Tabela V'!C15</f>
        <v>0</v>
      </c>
      <c r="F9" s="105">
        <f>'Tabela V'!D15</f>
        <v>0</v>
      </c>
    </row>
    <row r="10" spans="1:8" x14ac:dyDescent="0.2">
      <c r="A10" s="131">
        <f>+'Tabela I'!$K$2</f>
        <v>160</v>
      </c>
      <c r="B10" s="131">
        <f>+'Tabela I'!$K$1</f>
        <v>2022</v>
      </c>
      <c r="C10" s="107">
        <v>5</v>
      </c>
      <c r="D10" s="105">
        <f>'Tabela V'!B16</f>
        <v>0</v>
      </c>
      <c r="E10" s="105">
        <f>'Tabela V'!C16</f>
        <v>0</v>
      </c>
      <c r="F10" s="105">
        <f>'Tabela V'!D16</f>
        <v>0</v>
      </c>
    </row>
    <row r="11" spans="1:8" x14ac:dyDescent="0.2">
      <c r="A11" s="131">
        <f>+'Tabela I'!$K$2</f>
        <v>160</v>
      </c>
      <c r="B11" s="131">
        <f>+'Tabela I'!$K$1</f>
        <v>2022</v>
      </c>
      <c r="C11" s="107">
        <v>6</v>
      </c>
      <c r="D11" s="105">
        <f>'Tabela V'!B17</f>
        <v>0</v>
      </c>
      <c r="E11" s="105">
        <f>'Tabela V'!C17</f>
        <v>0</v>
      </c>
      <c r="F11" s="105">
        <f>'Tabela V'!D17</f>
        <v>0</v>
      </c>
    </row>
    <row r="12" spans="1:8" x14ac:dyDescent="0.2">
      <c r="A12" s="131">
        <f>+'Tabela I'!$K$2</f>
        <v>160</v>
      </c>
      <c r="B12" s="131">
        <f>+'Tabela I'!$K$1</f>
        <v>2022</v>
      </c>
      <c r="C12" s="107">
        <v>7</v>
      </c>
      <c r="D12" s="105">
        <f>'Tabela V'!B18</f>
        <v>0</v>
      </c>
      <c r="E12" s="105">
        <f>'Tabela V'!C18</f>
        <v>0</v>
      </c>
      <c r="F12" s="105">
        <f>'Tabela V'!D18</f>
        <v>0</v>
      </c>
    </row>
    <row r="13" spans="1:8" x14ac:dyDescent="0.2">
      <c r="A13" s="106"/>
      <c r="B13" s="106"/>
      <c r="C13" s="108"/>
      <c r="D13" s="106"/>
      <c r="E13" s="106"/>
    </row>
    <row r="15" spans="1:8" x14ac:dyDescent="0.2">
      <c r="A15" s="103" t="s">
        <v>11</v>
      </c>
      <c r="B15" s="103" t="s">
        <v>12</v>
      </c>
      <c r="C15" s="103" t="s">
        <v>51</v>
      </c>
      <c r="D15" s="103" t="s">
        <v>76</v>
      </c>
      <c r="E15" s="103" t="s">
        <v>77</v>
      </c>
      <c r="F15" s="103" t="s">
        <v>78</v>
      </c>
      <c r="G15" s="103" t="s">
        <v>16</v>
      </c>
      <c r="H15" s="104"/>
    </row>
    <row r="16" spans="1:8" x14ac:dyDescent="0.2">
      <c r="A16" s="131">
        <f>+'Tabela I'!$K$2</f>
        <v>160</v>
      </c>
      <c r="B16" s="131">
        <f>+'Tabela I'!$K$1</f>
        <v>2022</v>
      </c>
      <c r="C16" s="107">
        <v>3</v>
      </c>
      <c r="D16" s="105">
        <f>'Tabela V'!B23</f>
        <v>0</v>
      </c>
      <c r="E16" s="105">
        <f>'Tabela V'!C23</f>
        <v>0</v>
      </c>
      <c r="F16" s="105">
        <f>'Tabela V'!D23</f>
        <v>0</v>
      </c>
      <c r="G16" s="105">
        <f>'Tabela V'!E23</f>
        <v>0</v>
      </c>
    </row>
    <row r="19" spans="1:4" x14ac:dyDescent="0.2">
      <c r="A19" s="103" t="s">
        <v>11</v>
      </c>
      <c r="B19" s="103" t="s">
        <v>12</v>
      </c>
      <c r="C19" s="103" t="s">
        <v>79</v>
      </c>
      <c r="D19" s="103" t="s">
        <v>80</v>
      </c>
    </row>
    <row r="20" spans="1:4" x14ac:dyDescent="0.2">
      <c r="A20" s="131">
        <f>+'Tabela I'!$K$2</f>
        <v>160</v>
      </c>
      <c r="B20" s="131">
        <f>+'Tabela I'!$K$1</f>
        <v>2022</v>
      </c>
      <c r="C20" s="105">
        <f>'Tabela V'!B25</f>
        <v>0</v>
      </c>
      <c r="D20" s="105">
        <f>'Tabela V'!B26</f>
        <v>0</v>
      </c>
    </row>
  </sheetData>
  <sheetProtection password="CCF6" sheet="1" objects="1" scenarios="1"/>
  <phoneticPr fontId="5" type="noConversion"/>
  <pageMargins left="0.75" right="0.75" top="1" bottom="1" header="0.5" footer="0.5"/>
  <pageSetup orientation="portrait" verticalDpi="0" r:id="rId1"/>
  <headerFooter differentOddEven="1" differentFirst="1" alignWithMargins="0">
    <oddHeader>&amp;R </oddHeader>
    <evenHeader>&amp;R </evenHeader>
    <firstHeader>&amp;R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pageSetUpPr fitToPage="1"/>
  </sheetPr>
  <dimension ref="A1:AF149"/>
  <sheetViews>
    <sheetView showGridLines="0" view="pageBreakPreview" zoomScale="84" zoomScaleNormal="100" zoomScaleSheetLayoutView="84" workbookViewId="0">
      <pane ySplit="11" topLeftCell="A12" activePane="bottomLeft" state="frozen"/>
      <selection activeCell="B7" sqref="B7:B8"/>
      <selection pane="bottomLeft" activeCell="B12" sqref="B12:B13"/>
    </sheetView>
  </sheetViews>
  <sheetFormatPr defaultRowHeight="15" x14ac:dyDescent="0.25"/>
  <cols>
    <col min="1" max="1" width="6.28515625" style="346" customWidth="1"/>
    <col min="2" max="2" width="18.42578125" style="348" customWidth="1"/>
    <col min="3" max="3" width="11" style="348" customWidth="1"/>
    <col min="4" max="4" width="20.42578125" style="348" customWidth="1"/>
    <col min="5" max="5" width="22" style="349" customWidth="1"/>
    <col min="6" max="6" width="7.140625" style="349" hidden="1" customWidth="1"/>
    <col min="7" max="7" width="21.7109375" style="346" customWidth="1"/>
    <col min="8" max="8" width="11.42578125" style="350" customWidth="1"/>
    <col min="9" max="9" width="11" style="350" customWidth="1"/>
    <col min="10" max="10" width="12.140625" style="351" customWidth="1"/>
    <col min="11" max="11" width="13" style="346" customWidth="1"/>
    <col min="12" max="12" width="14.7109375" style="346" customWidth="1"/>
    <col min="13" max="13" width="13.5703125" style="346" customWidth="1"/>
    <col min="14" max="14" width="14.42578125" style="346" customWidth="1"/>
    <col min="15" max="15" width="14.7109375" style="346" customWidth="1"/>
    <col min="16" max="16" width="15.5703125" style="346" customWidth="1"/>
    <col min="17" max="17" width="10.42578125" style="346" customWidth="1"/>
    <col min="18" max="18" width="10.7109375" style="346" customWidth="1"/>
    <col min="19" max="20" width="15.5703125" style="346" customWidth="1"/>
    <col min="21" max="21" width="12.28515625" style="346" customWidth="1"/>
    <col min="22" max="22" width="12.85546875" style="346" customWidth="1"/>
    <col min="23" max="23" width="7.42578125" style="346" hidden="1" customWidth="1"/>
    <col min="24" max="24" width="6.85546875" style="346" hidden="1" customWidth="1"/>
    <col min="25" max="26" width="6.140625" style="346" hidden="1" customWidth="1"/>
    <col min="27" max="30" width="9.140625" style="346" hidden="1" customWidth="1"/>
    <col min="31" max="31" width="9.140625" style="346" customWidth="1"/>
    <col min="32" max="16384" width="9.140625" style="346"/>
  </cols>
  <sheetData>
    <row r="1" spans="1:31" s="165" customFormat="1" ht="21" customHeight="1" x14ac:dyDescent="0.25">
      <c r="A1" s="164" t="s">
        <v>15</v>
      </c>
      <c r="C1" s="177"/>
      <c r="D1" s="185"/>
      <c r="E1" s="166"/>
      <c r="F1" s="167"/>
      <c r="G1" s="148"/>
      <c r="H1" s="149"/>
      <c r="I1" s="168"/>
      <c r="K1" s="178">
        <v>2022</v>
      </c>
      <c r="V1" s="169"/>
    </row>
    <row r="2" spans="1:31" s="165" customFormat="1" ht="18" customHeight="1" x14ac:dyDescent="0.25">
      <c r="A2" s="170" t="s">
        <v>4</v>
      </c>
      <c r="C2" s="171" t="s">
        <v>250</v>
      </c>
      <c r="E2" s="166"/>
      <c r="F2" s="172"/>
      <c r="G2" s="148"/>
      <c r="H2" s="149"/>
      <c r="I2" s="168"/>
      <c r="K2" s="178">
        <v>160</v>
      </c>
    </row>
    <row r="3" spans="1:31" s="165" customFormat="1" ht="4.5" customHeight="1" x14ac:dyDescent="0.25">
      <c r="A3" s="170"/>
      <c r="C3" s="171"/>
      <c r="E3" s="166"/>
      <c r="F3" s="172"/>
      <c r="G3" s="148"/>
      <c r="H3" s="149"/>
      <c r="I3" s="168"/>
    </row>
    <row r="4" spans="1:31" s="3" customFormat="1" ht="18" customHeight="1" x14ac:dyDescent="0.25">
      <c r="A4" s="600" t="s">
        <v>251</v>
      </c>
      <c r="B4" s="601"/>
      <c r="C4" s="601"/>
      <c r="D4" s="602"/>
      <c r="E4" s="192" t="str">
        <f>P83</f>
        <v/>
      </c>
      <c r="F4" s="193"/>
      <c r="G4" s="193"/>
      <c r="H4" s="193"/>
      <c r="J4" s="194"/>
    </row>
    <row r="5" spans="1:31" s="3" customFormat="1" ht="18" customHeight="1" x14ac:dyDescent="0.25">
      <c r="A5" s="603" t="s">
        <v>191</v>
      </c>
      <c r="B5" s="604"/>
      <c r="C5" s="605"/>
      <c r="D5" s="195" t="str">
        <f>'Tabela II'!J11</f>
        <v/>
      </c>
      <c r="F5" s="193"/>
      <c r="G5" s="193"/>
      <c r="H5" s="193"/>
      <c r="J5" s="194"/>
    </row>
    <row r="6" spans="1:31" s="3" customFormat="1" ht="4.5" customHeight="1" x14ac:dyDescent="0.25">
      <c r="A6" s="368"/>
      <c r="B6" s="368"/>
      <c r="C6" s="368"/>
      <c r="D6" s="367"/>
      <c r="F6" s="193"/>
      <c r="G6" s="193"/>
      <c r="H6" s="193"/>
      <c r="J6" s="194"/>
    </row>
    <row r="7" spans="1:31" s="165" customFormat="1" ht="21" customHeight="1" x14ac:dyDescent="0.2">
      <c r="A7" s="482" t="s">
        <v>228</v>
      </c>
      <c r="B7" s="148"/>
      <c r="C7" s="150"/>
      <c r="D7" s="150"/>
      <c r="E7" s="150"/>
      <c r="F7" s="148"/>
      <c r="G7" s="148"/>
      <c r="H7" s="149"/>
      <c r="I7" s="168"/>
    </row>
    <row r="8" spans="1:31" s="165" customFormat="1" ht="3" customHeight="1" thickBot="1" x14ac:dyDescent="0.3">
      <c r="A8" s="481"/>
      <c r="B8" s="148"/>
      <c r="C8" s="150"/>
      <c r="D8" s="150"/>
      <c r="E8" s="150"/>
      <c r="F8" s="148"/>
      <c r="G8" s="148"/>
      <c r="H8" s="149"/>
      <c r="I8" s="168"/>
    </row>
    <row r="9" spans="1:31" s="197" customFormat="1" ht="83.25" customHeight="1" x14ac:dyDescent="0.25">
      <c r="A9" s="587" t="s">
        <v>96</v>
      </c>
      <c r="B9" s="589" t="s">
        <v>219</v>
      </c>
      <c r="C9" s="569" t="s">
        <v>98</v>
      </c>
      <c r="D9" s="569" t="s">
        <v>99</v>
      </c>
      <c r="E9" s="569" t="s">
        <v>100</v>
      </c>
      <c r="F9" s="569"/>
      <c r="G9" s="569" t="s">
        <v>212</v>
      </c>
      <c r="H9" s="593" t="s">
        <v>196</v>
      </c>
      <c r="I9" s="593"/>
      <c r="J9" s="569" t="s">
        <v>213</v>
      </c>
      <c r="K9" s="569" t="s">
        <v>238</v>
      </c>
      <c r="L9" s="569" t="s">
        <v>229</v>
      </c>
      <c r="M9" s="569" t="s">
        <v>214</v>
      </c>
      <c r="N9" s="569" t="s">
        <v>215</v>
      </c>
      <c r="O9" s="569" t="s">
        <v>252</v>
      </c>
      <c r="P9" s="569" t="s">
        <v>253</v>
      </c>
      <c r="Q9" s="568" t="s">
        <v>216</v>
      </c>
      <c r="R9" s="568"/>
      <c r="S9" s="568"/>
      <c r="T9" s="568"/>
      <c r="U9" s="568"/>
      <c r="V9" s="577" t="s">
        <v>101</v>
      </c>
      <c r="W9" s="241" t="s">
        <v>102</v>
      </c>
      <c r="X9" s="241" t="s">
        <v>103</v>
      </c>
      <c r="Y9" s="241" t="s">
        <v>104</v>
      </c>
      <c r="Z9" s="242" t="s">
        <v>105</v>
      </c>
      <c r="AA9" s="243"/>
      <c r="AB9" s="243"/>
      <c r="AC9" s="243"/>
      <c r="AD9" s="243"/>
    </row>
    <row r="10" spans="1:31" s="197" customFormat="1" ht="74.25" customHeight="1" x14ac:dyDescent="0.25">
      <c r="A10" s="588"/>
      <c r="B10" s="590"/>
      <c r="C10" s="570"/>
      <c r="D10" s="570"/>
      <c r="E10" s="570"/>
      <c r="F10" s="570"/>
      <c r="G10" s="570"/>
      <c r="H10" s="244" t="s">
        <v>106</v>
      </c>
      <c r="I10" s="244" t="s">
        <v>107</v>
      </c>
      <c r="J10" s="570"/>
      <c r="K10" s="570"/>
      <c r="L10" s="570"/>
      <c r="M10" s="570"/>
      <c r="N10" s="570"/>
      <c r="O10" s="570"/>
      <c r="P10" s="570"/>
      <c r="Q10" s="466" t="s">
        <v>147</v>
      </c>
      <c r="R10" s="466" t="s">
        <v>148</v>
      </c>
      <c r="S10" s="466" t="s">
        <v>149</v>
      </c>
      <c r="T10" s="466" t="s">
        <v>150</v>
      </c>
      <c r="U10" s="466" t="s">
        <v>151</v>
      </c>
      <c r="V10" s="578"/>
      <c r="W10" s="241"/>
      <c r="X10" s="241"/>
      <c r="Y10" s="241"/>
      <c r="Z10" s="242"/>
      <c r="AA10" s="243"/>
      <c r="AB10" s="243"/>
      <c r="AC10" s="243"/>
      <c r="AD10" s="243"/>
    </row>
    <row r="11" spans="1:31" s="252" customFormat="1" ht="13.5" customHeight="1" x14ac:dyDescent="0.25">
      <c r="A11" s="483" t="s">
        <v>6</v>
      </c>
      <c r="B11" s="245" t="s">
        <v>7</v>
      </c>
      <c r="C11" s="245" t="s">
        <v>21</v>
      </c>
      <c r="D11" s="245" t="s">
        <v>8</v>
      </c>
      <c r="E11" s="245" t="s">
        <v>22</v>
      </c>
      <c r="F11" s="245"/>
      <c r="G11" s="245" t="s">
        <v>31</v>
      </c>
      <c r="H11" s="245" t="s">
        <v>32</v>
      </c>
      <c r="I11" s="245" t="s">
        <v>94</v>
      </c>
      <c r="J11" s="245" t="s">
        <v>108</v>
      </c>
      <c r="K11" s="245" t="s">
        <v>109</v>
      </c>
      <c r="L11" s="245" t="s">
        <v>110</v>
      </c>
      <c r="M11" s="245" t="s">
        <v>111</v>
      </c>
      <c r="N11" s="245" t="s">
        <v>112</v>
      </c>
      <c r="O11" s="245" t="s">
        <v>113</v>
      </c>
      <c r="P11" s="246" t="s">
        <v>114</v>
      </c>
      <c r="Q11" s="247" t="s">
        <v>125</v>
      </c>
      <c r="R11" s="248" t="s">
        <v>126</v>
      </c>
      <c r="S11" s="248" t="s">
        <v>152</v>
      </c>
      <c r="T11" s="248" t="s">
        <v>153</v>
      </c>
      <c r="U11" s="246" t="s">
        <v>154</v>
      </c>
      <c r="V11" s="249" t="s">
        <v>155</v>
      </c>
      <c r="W11" s="157">
        <v>1</v>
      </c>
      <c r="X11" s="157">
        <v>0.9</v>
      </c>
      <c r="Y11" s="157">
        <v>0.8</v>
      </c>
      <c r="Z11" s="157">
        <v>0.5</v>
      </c>
      <c r="AA11" s="157">
        <v>0.25</v>
      </c>
      <c r="AB11" s="250" t="s">
        <v>115</v>
      </c>
      <c r="AC11" s="251"/>
      <c r="AD11" s="251"/>
      <c r="AE11" s="251"/>
    </row>
    <row r="12" spans="1:31" s="264" customFormat="1" x14ac:dyDescent="0.25">
      <c r="A12" s="579">
        <v>1</v>
      </c>
      <c r="B12" s="581"/>
      <c r="C12" s="583"/>
      <c r="D12" s="585"/>
      <c r="E12" s="244" t="s">
        <v>116</v>
      </c>
      <c r="F12" s="253"/>
      <c r="G12" s="254"/>
      <c r="H12" s="255"/>
      <c r="I12" s="255"/>
      <c r="J12" s="256">
        <v>260</v>
      </c>
      <c r="K12" s="257"/>
      <c r="L12" s="258"/>
      <c r="M12" s="258"/>
      <c r="N12" s="258"/>
      <c r="O12" s="158" t="str">
        <f t="shared" ref="O12:O14" si="0">IF(G12="","",IF(G12="Ne treba raditi na predm.",1+SUM(L12:N12),(SUM(L12:N12)/G12)))</f>
        <v/>
      </c>
      <c r="P12" s="259" t="str">
        <f>IF(K12&gt;0,IF(G12="Ne treba raditi na predm.",O12,O12*(J12/(J12-K12))),O12)</f>
        <v/>
      </c>
      <c r="Q12" s="260"/>
      <c r="R12" s="261"/>
      <c r="S12" s="261"/>
      <c r="T12" s="261"/>
      <c r="U12" s="262" t="str">
        <f>IF(Q12="","",R12/(Q12-S12))</f>
        <v/>
      </c>
      <c r="V12" s="263" t="str">
        <f>IF(P12="","",IF(C12="Ne","",IF(G12="Ne treba raditi na predm.","",IF(P12&gt;1,20,IF(U12="",IF(P12&gt;0.95,18,IF(P12&gt;0.9,15,IF(P12&gt;0.85,13,IF(P12&gt;0.8,10,IF(P12&gt;0.75,8,IF(P12&gt;0.7,5,IF(P12&gt;0.5,3,0))))))),IF(U12=1,20,IF(U12&gt;0.95,18,IF(U12&gt;0.9,15,IF(U12&gt;0.85,13,IF(U12&gt;0.8,10,IF(U12&gt;0.75,8,IF(U12&gt;0.7,5,IF(U12&gt;0.5,3,0)))))))))))))</f>
        <v/>
      </c>
      <c r="W12" s="159">
        <v>0.7</v>
      </c>
      <c r="X12" s="159">
        <v>0.5</v>
      </c>
      <c r="Y12" s="159">
        <v>0.4</v>
      </c>
      <c r="Z12" s="159">
        <v>0.3</v>
      </c>
      <c r="AA12" s="250" t="s">
        <v>115</v>
      </c>
      <c r="AB12" s="241"/>
      <c r="AC12" s="243"/>
      <c r="AD12" s="243"/>
      <c r="AE12" s="243"/>
    </row>
    <row r="13" spans="1:31" s="264" customFormat="1" ht="15.75" thickBot="1" x14ac:dyDescent="0.3">
      <c r="A13" s="580"/>
      <c r="B13" s="582"/>
      <c r="C13" s="584"/>
      <c r="D13" s="586"/>
      <c r="E13" s="265" t="s">
        <v>116</v>
      </c>
      <c r="F13" s="266"/>
      <c r="G13" s="267"/>
      <c r="H13" s="268"/>
      <c r="I13" s="268"/>
      <c r="J13" s="269">
        <v>260</v>
      </c>
      <c r="K13" s="270"/>
      <c r="L13" s="271"/>
      <c r="M13" s="271"/>
      <c r="N13" s="272"/>
      <c r="O13" s="160" t="str">
        <f t="shared" si="0"/>
        <v/>
      </c>
      <c r="P13" s="273" t="str">
        <f t="shared" ref="P13:P76" si="1">IF(K13&gt;0,IF(G13="Ne treba raditi na predm.",O13,O13*(J13/(J13-K13))),O13)</f>
        <v/>
      </c>
      <c r="Q13" s="274"/>
      <c r="R13" s="275"/>
      <c r="S13" s="275"/>
      <c r="T13" s="275"/>
      <c r="U13" s="273" t="str">
        <f t="shared" ref="U13:U76" si="2">IF(Q13="","",R13/(Q13-S13))</f>
        <v/>
      </c>
      <c r="V13" s="551" t="str">
        <f>IF(P13="","",IF(C13="Ne","",IF(G13="Ne treba raditi na predm.","",IF(P13&gt;1,20,IF(U13="",IF(P13&gt;0.95,18,IF(P13&gt;0.9,15,IF(P13&gt;0.85,13,IF(P13&gt;0.8,10,IF(P13&gt;0.75,8,IF(P13&gt;0.7,5,IF(P13&gt;0.5,3,0))))))),IF(U13=1,20,IF(U13&gt;0.95,18,IF(U13&gt;0.9,15,IF(U13&gt;0.85,13,IF(U13&gt;0.8,10,IF(U13&gt;0.75,8,IF(U13&gt;0.7,5,IF(U13&gt;0.5,3,0)))))))))))))</f>
        <v/>
      </c>
      <c r="W13" s="159"/>
      <c r="X13" s="159"/>
      <c r="Y13" s="159"/>
      <c r="Z13" s="159"/>
      <c r="AA13" s="250"/>
      <c r="AB13" s="241"/>
      <c r="AC13" s="243"/>
      <c r="AD13" s="243"/>
      <c r="AE13" s="243"/>
    </row>
    <row r="14" spans="1:31" s="241" customFormat="1" ht="15.75" thickTop="1" x14ac:dyDescent="0.2">
      <c r="A14" s="484">
        <v>2</v>
      </c>
      <c r="B14" s="276"/>
      <c r="C14" s="277"/>
      <c r="D14" s="278"/>
      <c r="E14" s="279"/>
      <c r="F14" s="561" t="str">
        <f t="shared" ref="F14:F77" si="3">IF(E14="Sudija",1,IF(E14="Stručni saradnik",1,""))</f>
        <v/>
      </c>
      <c r="G14" s="280"/>
      <c r="H14" s="255"/>
      <c r="I14" s="255"/>
      <c r="J14" s="281">
        <v>260</v>
      </c>
      <c r="K14" s="282"/>
      <c r="L14" s="283"/>
      <c r="M14" s="283"/>
      <c r="N14" s="283"/>
      <c r="O14" s="161" t="str">
        <f t="shared" si="0"/>
        <v/>
      </c>
      <c r="P14" s="259" t="str">
        <f t="shared" si="1"/>
        <v/>
      </c>
      <c r="Q14" s="284"/>
      <c r="R14" s="285"/>
      <c r="S14" s="285"/>
      <c r="T14" s="285"/>
      <c r="U14" s="259" t="str">
        <f t="shared" si="2"/>
        <v/>
      </c>
      <c r="V14" s="286" t="str">
        <f>IF(P14="","",IF(C14="Ne","",IF(G14="Ne treba raditi na predm.","",IF(P14&gt;1,40,IF(U14="",IF(P14&gt;0.95,35,IF(P14&gt;0.9,30,IF(P14&gt;0.85,25,IF(P14&gt;0.8,20,IF(P14&gt;0.75,15,IF(P14&gt;0.7,10,IF(P14&gt;0.5,5,0))))))),IF(U14=1,40,IF(U14&gt;0.95,35,IF(U14&gt;0.9,30,IF(U14&gt;0.85,25,IF(U14&gt;0.8,20,IF(U14&gt;0.75,15,IF(U14&gt;0.7,10,IF(U14&gt;0.5,5,0)))))))))))))</f>
        <v/>
      </c>
      <c r="W14" s="241" t="s">
        <v>117</v>
      </c>
      <c r="X14" s="241" t="s">
        <v>118</v>
      </c>
    </row>
    <row r="15" spans="1:31" s="241" customFormat="1" x14ac:dyDescent="0.2">
      <c r="A15" s="485">
        <v>3</v>
      </c>
      <c r="B15" s="287"/>
      <c r="C15" s="277"/>
      <c r="D15" s="276"/>
      <c r="E15" s="279"/>
      <c r="F15" s="328" t="str">
        <f t="shared" si="3"/>
        <v/>
      </c>
      <c r="G15" s="280"/>
      <c r="H15" s="255"/>
      <c r="I15" s="255"/>
      <c r="J15" s="256">
        <v>260</v>
      </c>
      <c r="K15" s="282"/>
      <c r="L15" s="283"/>
      <c r="M15" s="283"/>
      <c r="N15" s="283"/>
      <c r="O15" s="158" t="str">
        <f>IF(G15="","",IF(G15="Ne treba raditi na predm.",1+SUM(L15:N15),(SUM(L15:N15)/G15)))</f>
        <v/>
      </c>
      <c r="P15" s="259" t="str">
        <f t="shared" si="1"/>
        <v/>
      </c>
      <c r="Q15" s="260"/>
      <c r="R15" s="261"/>
      <c r="S15" s="261"/>
      <c r="T15" s="261"/>
      <c r="U15" s="262" t="str">
        <f t="shared" si="2"/>
        <v/>
      </c>
      <c r="V15" s="286" t="str">
        <f t="shared" ref="V15:V78" si="4">IF(P15="","",IF(C15="Ne","",IF(G15="Ne treba raditi na predm.","",IF(P15&gt;1,40,IF(U15="",IF(P15&gt;0.95,35,IF(P15&gt;0.9,30,IF(P15&gt;0.85,25,IF(P15&gt;0.8,20,IF(P15&gt;0.75,15,IF(P15&gt;0.7,10,IF(P15&gt;0.5,5,0))))))),IF(U15=1,40,IF(U15&gt;0.95,35,IF(U15&gt;0.9,30,IF(U15&gt;0.85,25,IF(U15&gt;0.8,20,IF(U15&gt;0.75,15,IF(U15&gt;0.7,10,IF(U15&gt;0.5,5,0)))))))))))))</f>
        <v/>
      </c>
    </row>
    <row r="16" spans="1:31" s="241" customFormat="1" x14ac:dyDescent="0.2">
      <c r="A16" s="485">
        <v>4</v>
      </c>
      <c r="B16" s="287"/>
      <c r="C16" s="277"/>
      <c r="D16" s="276"/>
      <c r="E16" s="279"/>
      <c r="F16" s="328" t="str">
        <f t="shared" si="3"/>
        <v/>
      </c>
      <c r="G16" s="280"/>
      <c r="H16" s="255"/>
      <c r="I16" s="255"/>
      <c r="J16" s="256">
        <v>260</v>
      </c>
      <c r="K16" s="282"/>
      <c r="L16" s="283"/>
      <c r="M16" s="283"/>
      <c r="N16" s="283"/>
      <c r="O16" s="158" t="str">
        <f t="shared" ref="O16:O79" si="5">IF(G16="","",IF(G16="Ne treba raditi na predm.",1+SUM(L16:N16),(SUM(L16:N16)/G16)))</f>
        <v/>
      </c>
      <c r="P16" s="259" t="str">
        <f t="shared" si="1"/>
        <v/>
      </c>
      <c r="Q16" s="260"/>
      <c r="R16" s="261"/>
      <c r="S16" s="261"/>
      <c r="T16" s="261"/>
      <c r="U16" s="262" t="str">
        <f t="shared" si="2"/>
        <v/>
      </c>
      <c r="V16" s="286" t="str">
        <f t="shared" si="4"/>
        <v/>
      </c>
    </row>
    <row r="17" spans="1:22" s="241" customFormat="1" x14ac:dyDescent="0.2">
      <c r="A17" s="485">
        <v>5</v>
      </c>
      <c r="B17" s="287"/>
      <c r="C17" s="277"/>
      <c r="D17" s="276"/>
      <c r="E17" s="279"/>
      <c r="F17" s="328" t="str">
        <f t="shared" si="3"/>
        <v/>
      </c>
      <c r="G17" s="280"/>
      <c r="H17" s="255"/>
      <c r="I17" s="255"/>
      <c r="J17" s="256">
        <v>260</v>
      </c>
      <c r="K17" s="282"/>
      <c r="L17" s="283"/>
      <c r="M17" s="283"/>
      <c r="N17" s="283"/>
      <c r="O17" s="158" t="str">
        <f>IF(G17="","",IF(G17="Ne treba raditi na predm.",1+SUM(L17:N17),(SUM(L17:N17)/G17)))</f>
        <v/>
      </c>
      <c r="P17" s="259" t="str">
        <f t="shared" si="1"/>
        <v/>
      </c>
      <c r="Q17" s="260"/>
      <c r="R17" s="261"/>
      <c r="S17" s="261"/>
      <c r="T17" s="261"/>
      <c r="U17" s="262" t="str">
        <f t="shared" si="2"/>
        <v/>
      </c>
      <c r="V17" s="286" t="str">
        <f t="shared" si="4"/>
        <v/>
      </c>
    </row>
    <row r="18" spans="1:22" s="241" customFormat="1" x14ac:dyDescent="0.2">
      <c r="A18" s="485">
        <v>6</v>
      </c>
      <c r="B18" s="287"/>
      <c r="C18" s="289"/>
      <c r="D18" s="276"/>
      <c r="E18" s="279"/>
      <c r="F18" s="328" t="str">
        <f t="shared" si="3"/>
        <v/>
      </c>
      <c r="G18" s="280"/>
      <c r="H18" s="255"/>
      <c r="I18" s="255"/>
      <c r="J18" s="256">
        <v>260</v>
      </c>
      <c r="K18" s="282"/>
      <c r="L18" s="283"/>
      <c r="M18" s="283"/>
      <c r="N18" s="283"/>
      <c r="O18" s="158" t="str">
        <f t="shared" si="5"/>
        <v/>
      </c>
      <c r="P18" s="259" t="str">
        <f t="shared" si="1"/>
        <v/>
      </c>
      <c r="Q18" s="260"/>
      <c r="R18" s="261"/>
      <c r="S18" s="261"/>
      <c r="T18" s="261"/>
      <c r="U18" s="262" t="str">
        <f t="shared" si="2"/>
        <v/>
      </c>
      <c r="V18" s="286" t="str">
        <f t="shared" si="4"/>
        <v/>
      </c>
    </row>
    <row r="19" spans="1:22" s="241" customFormat="1" x14ac:dyDescent="0.2">
      <c r="A19" s="485">
        <v>7</v>
      </c>
      <c r="B19" s="287"/>
      <c r="C19" s="289"/>
      <c r="D19" s="276"/>
      <c r="E19" s="279"/>
      <c r="F19" s="328" t="str">
        <f t="shared" si="3"/>
        <v/>
      </c>
      <c r="G19" s="280"/>
      <c r="H19" s="255"/>
      <c r="I19" s="255"/>
      <c r="J19" s="256">
        <v>260</v>
      </c>
      <c r="K19" s="282"/>
      <c r="L19" s="283"/>
      <c r="M19" s="283"/>
      <c r="N19" s="283"/>
      <c r="O19" s="158" t="str">
        <f t="shared" si="5"/>
        <v/>
      </c>
      <c r="P19" s="259" t="str">
        <f t="shared" si="1"/>
        <v/>
      </c>
      <c r="Q19" s="260"/>
      <c r="R19" s="261"/>
      <c r="S19" s="261"/>
      <c r="T19" s="261"/>
      <c r="U19" s="262" t="str">
        <f t="shared" si="2"/>
        <v/>
      </c>
      <c r="V19" s="286" t="str">
        <f t="shared" si="4"/>
        <v/>
      </c>
    </row>
    <row r="20" spans="1:22" s="241" customFormat="1" x14ac:dyDescent="0.2">
      <c r="A20" s="485">
        <v>8</v>
      </c>
      <c r="B20" s="287"/>
      <c r="C20" s="289"/>
      <c r="D20" s="276"/>
      <c r="E20" s="279"/>
      <c r="F20" s="328" t="str">
        <f t="shared" si="3"/>
        <v/>
      </c>
      <c r="G20" s="280"/>
      <c r="H20" s="255"/>
      <c r="I20" s="255"/>
      <c r="J20" s="256">
        <v>260</v>
      </c>
      <c r="K20" s="282"/>
      <c r="L20" s="283"/>
      <c r="M20" s="283"/>
      <c r="N20" s="283"/>
      <c r="O20" s="158" t="str">
        <f t="shared" si="5"/>
        <v/>
      </c>
      <c r="P20" s="259" t="str">
        <f t="shared" si="1"/>
        <v/>
      </c>
      <c r="Q20" s="260"/>
      <c r="R20" s="261"/>
      <c r="S20" s="261"/>
      <c r="T20" s="261"/>
      <c r="U20" s="262" t="str">
        <f t="shared" si="2"/>
        <v/>
      </c>
      <c r="V20" s="286" t="str">
        <f t="shared" si="4"/>
        <v/>
      </c>
    </row>
    <row r="21" spans="1:22" s="241" customFormat="1" x14ac:dyDescent="0.2">
      <c r="A21" s="485">
        <v>9</v>
      </c>
      <c r="B21" s="287"/>
      <c r="C21" s="289"/>
      <c r="D21" s="276"/>
      <c r="E21" s="279"/>
      <c r="F21" s="328" t="str">
        <f t="shared" si="3"/>
        <v/>
      </c>
      <c r="G21" s="280"/>
      <c r="H21" s="255"/>
      <c r="I21" s="255"/>
      <c r="J21" s="256">
        <v>260</v>
      </c>
      <c r="K21" s="282"/>
      <c r="L21" s="283"/>
      <c r="M21" s="283"/>
      <c r="N21" s="283"/>
      <c r="O21" s="158" t="str">
        <f t="shared" si="5"/>
        <v/>
      </c>
      <c r="P21" s="259" t="str">
        <f t="shared" si="1"/>
        <v/>
      </c>
      <c r="Q21" s="260"/>
      <c r="R21" s="261"/>
      <c r="S21" s="261"/>
      <c r="T21" s="261"/>
      <c r="U21" s="262" t="str">
        <f t="shared" si="2"/>
        <v/>
      </c>
      <c r="V21" s="286" t="str">
        <f t="shared" si="4"/>
        <v/>
      </c>
    </row>
    <row r="22" spans="1:22" s="241" customFormat="1" x14ac:dyDescent="0.2">
      <c r="A22" s="485">
        <v>10</v>
      </c>
      <c r="B22" s="287"/>
      <c r="C22" s="289"/>
      <c r="D22" s="276"/>
      <c r="E22" s="279"/>
      <c r="F22" s="328" t="str">
        <f t="shared" si="3"/>
        <v/>
      </c>
      <c r="G22" s="280"/>
      <c r="H22" s="255"/>
      <c r="I22" s="255"/>
      <c r="J22" s="256">
        <v>260</v>
      </c>
      <c r="K22" s="282"/>
      <c r="L22" s="283"/>
      <c r="M22" s="283"/>
      <c r="N22" s="283"/>
      <c r="O22" s="158" t="str">
        <f t="shared" si="5"/>
        <v/>
      </c>
      <c r="P22" s="259" t="str">
        <f t="shared" si="1"/>
        <v/>
      </c>
      <c r="Q22" s="260"/>
      <c r="R22" s="261"/>
      <c r="S22" s="261"/>
      <c r="T22" s="261"/>
      <c r="U22" s="262" t="str">
        <f t="shared" si="2"/>
        <v/>
      </c>
      <c r="V22" s="286" t="str">
        <f t="shared" si="4"/>
        <v/>
      </c>
    </row>
    <row r="23" spans="1:22" s="241" customFormat="1" x14ac:dyDescent="0.2">
      <c r="A23" s="485">
        <v>11</v>
      </c>
      <c r="B23" s="287"/>
      <c r="C23" s="289"/>
      <c r="D23" s="276"/>
      <c r="E23" s="279"/>
      <c r="F23" s="328" t="str">
        <f t="shared" si="3"/>
        <v/>
      </c>
      <c r="G23" s="280"/>
      <c r="H23" s="255"/>
      <c r="I23" s="255"/>
      <c r="J23" s="256">
        <v>260</v>
      </c>
      <c r="K23" s="282"/>
      <c r="L23" s="283"/>
      <c r="M23" s="283"/>
      <c r="N23" s="283"/>
      <c r="O23" s="158" t="str">
        <f t="shared" si="5"/>
        <v/>
      </c>
      <c r="P23" s="259" t="str">
        <f t="shared" si="1"/>
        <v/>
      </c>
      <c r="Q23" s="260"/>
      <c r="R23" s="261"/>
      <c r="S23" s="261"/>
      <c r="T23" s="261"/>
      <c r="U23" s="262" t="str">
        <f t="shared" si="2"/>
        <v/>
      </c>
      <c r="V23" s="286" t="str">
        <f t="shared" si="4"/>
        <v/>
      </c>
    </row>
    <row r="24" spans="1:22" s="241" customFormat="1" x14ac:dyDescent="0.2">
      <c r="A24" s="485">
        <v>12</v>
      </c>
      <c r="B24" s="287"/>
      <c r="C24" s="289"/>
      <c r="D24" s="276"/>
      <c r="E24" s="279"/>
      <c r="F24" s="328" t="str">
        <f t="shared" si="3"/>
        <v/>
      </c>
      <c r="G24" s="280"/>
      <c r="H24" s="255"/>
      <c r="I24" s="255"/>
      <c r="J24" s="256">
        <v>260</v>
      </c>
      <c r="K24" s="282"/>
      <c r="L24" s="283"/>
      <c r="M24" s="283"/>
      <c r="N24" s="283"/>
      <c r="O24" s="158" t="str">
        <f t="shared" si="5"/>
        <v/>
      </c>
      <c r="P24" s="259" t="str">
        <f t="shared" si="1"/>
        <v/>
      </c>
      <c r="Q24" s="260"/>
      <c r="R24" s="261"/>
      <c r="S24" s="261"/>
      <c r="T24" s="261"/>
      <c r="U24" s="262" t="str">
        <f t="shared" si="2"/>
        <v/>
      </c>
      <c r="V24" s="286" t="str">
        <f t="shared" si="4"/>
        <v/>
      </c>
    </row>
    <row r="25" spans="1:22" s="241" customFormat="1" x14ac:dyDescent="0.2">
      <c r="A25" s="485">
        <v>13</v>
      </c>
      <c r="B25" s="287"/>
      <c r="C25" s="289"/>
      <c r="D25" s="276"/>
      <c r="E25" s="279"/>
      <c r="F25" s="328" t="str">
        <f t="shared" si="3"/>
        <v/>
      </c>
      <c r="G25" s="280"/>
      <c r="H25" s="255"/>
      <c r="I25" s="255"/>
      <c r="J25" s="256">
        <v>260</v>
      </c>
      <c r="K25" s="282"/>
      <c r="L25" s="283"/>
      <c r="M25" s="283"/>
      <c r="N25" s="283"/>
      <c r="O25" s="158" t="str">
        <f t="shared" si="5"/>
        <v/>
      </c>
      <c r="P25" s="259" t="str">
        <f t="shared" si="1"/>
        <v/>
      </c>
      <c r="Q25" s="260"/>
      <c r="R25" s="261"/>
      <c r="S25" s="261"/>
      <c r="T25" s="261"/>
      <c r="U25" s="262" t="str">
        <f t="shared" si="2"/>
        <v/>
      </c>
      <c r="V25" s="286" t="str">
        <f t="shared" si="4"/>
        <v/>
      </c>
    </row>
    <row r="26" spans="1:22" s="241" customFormat="1" x14ac:dyDescent="0.2">
      <c r="A26" s="485">
        <v>14</v>
      </c>
      <c r="B26" s="287"/>
      <c r="C26" s="289"/>
      <c r="D26" s="276"/>
      <c r="E26" s="279"/>
      <c r="F26" s="328" t="str">
        <f t="shared" si="3"/>
        <v/>
      </c>
      <c r="G26" s="280"/>
      <c r="H26" s="255"/>
      <c r="I26" s="255"/>
      <c r="J26" s="256">
        <v>260</v>
      </c>
      <c r="K26" s="282"/>
      <c r="L26" s="283"/>
      <c r="M26" s="283"/>
      <c r="N26" s="283"/>
      <c r="O26" s="158" t="str">
        <f t="shared" si="5"/>
        <v/>
      </c>
      <c r="P26" s="259" t="str">
        <f t="shared" si="1"/>
        <v/>
      </c>
      <c r="Q26" s="260"/>
      <c r="R26" s="261"/>
      <c r="S26" s="261"/>
      <c r="T26" s="261"/>
      <c r="U26" s="262" t="str">
        <f t="shared" si="2"/>
        <v/>
      </c>
      <c r="V26" s="286" t="str">
        <f t="shared" si="4"/>
        <v/>
      </c>
    </row>
    <row r="27" spans="1:22" s="241" customFormat="1" x14ac:dyDescent="0.2">
      <c r="A27" s="485">
        <v>15</v>
      </c>
      <c r="B27" s="287"/>
      <c r="C27" s="289"/>
      <c r="D27" s="276"/>
      <c r="E27" s="279"/>
      <c r="F27" s="328" t="str">
        <f t="shared" si="3"/>
        <v/>
      </c>
      <c r="G27" s="280"/>
      <c r="H27" s="255"/>
      <c r="I27" s="255"/>
      <c r="J27" s="256">
        <v>260</v>
      </c>
      <c r="K27" s="282"/>
      <c r="L27" s="283"/>
      <c r="M27" s="283"/>
      <c r="N27" s="283"/>
      <c r="O27" s="158" t="str">
        <f t="shared" si="5"/>
        <v/>
      </c>
      <c r="P27" s="259" t="str">
        <f t="shared" si="1"/>
        <v/>
      </c>
      <c r="Q27" s="260"/>
      <c r="R27" s="261"/>
      <c r="S27" s="261"/>
      <c r="T27" s="261"/>
      <c r="U27" s="262" t="str">
        <f t="shared" si="2"/>
        <v/>
      </c>
      <c r="V27" s="286" t="str">
        <f t="shared" si="4"/>
        <v/>
      </c>
    </row>
    <row r="28" spans="1:22" s="241" customFormat="1" x14ac:dyDescent="0.2">
      <c r="A28" s="485">
        <v>16</v>
      </c>
      <c r="B28" s="287"/>
      <c r="C28" s="289"/>
      <c r="D28" s="276"/>
      <c r="E28" s="279"/>
      <c r="F28" s="328" t="str">
        <f t="shared" si="3"/>
        <v/>
      </c>
      <c r="G28" s="280"/>
      <c r="H28" s="255"/>
      <c r="I28" s="255"/>
      <c r="J28" s="256">
        <v>260</v>
      </c>
      <c r="K28" s="282"/>
      <c r="L28" s="283"/>
      <c r="M28" s="283"/>
      <c r="N28" s="283"/>
      <c r="O28" s="158" t="str">
        <f t="shared" si="5"/>
        <v/>
      </c>
      <c r="P28" s="259" t="str">
        <f t="shared" si="1"/>
        <v/>
      </c>
      <c r="Q28" s="260"/>
      <c r="R28" s="261"/>
      <c r="S28" s="261"/>
      <c r="T28" s="261"/>
      <c r="U28" s="262" t="str">
        <f t="shared" si="2"/>
        <v/>
      </c>
      <c r="V28" s="286" t="str">
        <f t="shared" si="4"/>
        <v/>
      </c>
    </row>
    <row r="29" spans="1:22" s="241" customFormat="1" x14ac:dyDescent="0.2">
      <c r="A29" s="485">
        <v>17</v>
      </c>
      <c r="B29" s="287"/>
      <c r="C29" s="289"/>
      <c r="D29" s="276"/>
      <c r="E29" s="279"/>
      <c r="F29" s="328" t="str">
        <f t="shared" si="3"/>
        <v/>
      </c>
      <c r="G29" s="280"/>
      <c r="H29" s="255"/>
      <c r="I29" s="255"/>
      <c r="J29" s="256">
        <v>260</v>
      </c>
      <c r="K29" s="282"/>
      <c r="L29" s="283"/>
      <c r="M29" s="283"/>
      <c r="N29" s="283"/>
      <c r="O29" s="158" t="str">
        <f t="shared" si="5"/>
        <v/>
      </c>
      <c r="P29" s="259" t="str">
        <f t="shared" si="1"/>
        <v/>
      </c>
      <c r="Q29" s="260"/>
      <c r="R29" s="261"/>
      <c r="S29" s="261"/>
      <c r="T29" s="261"/>
      <c r="U29" s="262" t="str">
        <f t="shared" si="2"/>
        <v/>
      </c>
      <c r="V29" s="286" t="str">
        <f t="shared" si="4"/>
        <v/>
      </c>
    </row>
    <row r="30" spans="1:22" s="241" customFormat="1" x14ac:dyDescent="0.2">
      <c r="A30" s="485">
        <v>18</v>
      </c>
      <c r="B30" s="287"/>
      <c r="C30" s="289"/>
      <c r="D30" s="276"/>
      <c r="E30" s="279"/>
      <c r="F30" s="328" t="str">
        <f t="shared" si="3"/>
        <v/>
      </c>
      <c r="G30" s="280"/>
      <c r="H30" s="255"/>
      <c r="I30" s="255"/>
      <c r="J30" s="256">
        <v>260</v>
      </c>
      <c r="K30" s="282"/>
      <c r="L30" s="283"/>
      <c r="M30" s="283"/>
      <c r="N30" s="283"/>
      <c r="O30" s="158" t="str">
        <f t="shared" si="5"/>
        <v/>
      </c>
      <c r="P30" s="259" t="str">
        <f t="shared" si="1"/>
        <v/>
      </c>
      <c r="Q30" s="260"/>
      <c r="R30" s="261"/>
      <c r="S30" s="261"/>
      <c r="T30" s="261"/>
      <c r="U30" s="262" t="str">
        <f t="shared" si="2"/>
        <v/>
      </c>
      <c r="V30" s="286" t="str">
        <f t="shared" si="4"/>
        <v/>
      </c>
    </row>
    <row r="31" spans="1:22" s="241" customFormat="1" x14ac:dyDescent="0.2">
      <c r="A31" s="485">
        <v>19</v>
      </c>
      <c r="B31" s="287"/>
      <c r="C31" s="289"/>
      <c r="D31" s="276"/>
      <c r="E31" s="279"/>
      <c r="F31" s="328" t="str">
        <f t="shared" si="3"/>
        <v/>
      </c>
      <c r="G31" s="280"/>
      <c r="H31" s="255"/>
      <c r="I31" s="255"/>
      <c r="J31" s="256">
        <v>260</v>
      </c>
      <c r="K31" s="282"/>
      <c r="L31" s="283"/>
      <c r="M31" s="283"/>
      <c r="N31" s="283"/>
      <c r="O31" s="158" t="str">
        <f t="shared" si="5"/>
        <v/>
      </c>
      <c r="P31" s="259" t="str">
        <f t="shared" si="1"/>
        <v/>
      </c>
      <c r="Q31" s="260"/>
      <c r="R31" s="261"/>
      <c r="S31" s="261"/>
      <c r="T31" s="261"/>
      <c r="U31" s="262" t="str">
        <f t="shared" si="2"/>
        <v/>
      </c>
      <c r="V31" s="286" t="str">
        <f t="shared" si="4"/>
        <v/>
      </c>
    </row>
    <row r="32" spans="1:22" s="241" customFormat="1" x14ac:dyDescent="0.2">
      <c r="A32" s="485">
        <v>20</v>
      </c>
      <c r="B32" s="287"/>
      <c r="C32" s="289"/>
      <c r="D32" s="276"/>
      <c r="E32" s="279"/>
      <c r="F32" s="328" t="str">
        <f t="shared" si="3"/>
        <v/>
      </c>
      <c r="G32" s="280"/>
      <c r="H32" s="255"/>
      <c r="I32" s="255"/>
      <c r="J32" s="256">
        <v>260</v>
      </c>
      <c r="K32" s="282"/>
      <c r="L32" s="283"/>
      <c r="M32" s="283"/>
      <c r="N32" s="283"/>
      <c r="O32" s="158" t="str">
        <f t="shared" si="5"/>
        <v/>
      </c>
      <c r="P32" s="259" t="str">
        <f t="shared" si="1"/>
        <v/>
      </c>
      <c r="Q32" s="260"/>
      <c r="R32" s="261"/>
      <c r="S32" s="261"/>
      <c r="T32" s="261"/>
      <c r="U32" s="262" t="str">
        <f t="shared" si="2"/>
        <v/>
      </c>
      <c r="V32" s="286" t="str">
        <f t="shared" si="4"/>
        <v/>
      </c>
    </row>
    <row r="33" spans="1:22" s="241" customFormat="1" x14ac:dyDescent="0.2">
      <c r="A33" s="485">
        <v>21</v>
      </c>
      <c r="B33" s="287"/>
      <c r="C33" s="289"/>
      <c r="D33" s="276"/>
      <c r="E33" s="279"/>
      <c r="F33" s="328" t="str">
        <f t="shared" si="3"/>
        <v/>
      </c>
      <c r="G33" s="280"/>
      <c r="H33" s="255"/>
      <c r="I33" s="255"/>
      <c r="J33" s="256">
        <v>260</v>
      </c>
      <c r="K33" s="282"/>
      <c r="L33" s="283"/>
      <c r="M33" s="283"/>
      <c r="N33" s="283"/>
      <c r="O33" s="158" t="str">
        <f t="shared" si="5"/>
        <v/>
      </c>
      <c r="P33" s="259" t="str">
        <f t="shared" si="1"/>
        <v/>
      </c>
      <c r="Q33" s="260"/>
      <c r="R33" s="261"/>
      <c r="S33" s="261"/>
      <c r="T33" s="261"/>
      <c r="U33" s="262" t="str">
        <f t="shared" si="2"/>
        <v/>
      </c>
      <c r="V33" s="286" t="str">
        <f t="shared" si="4"/>
        <v/>
      </c>
    </row>
    <row r="34" spans="1:22" s="241" customFormat="1" x14ac:dyDescent="0.2">
      <c r="A34" s="485">
        <v>22</v>
      </c>
      <c r="B34" s="287"/>
      <c r="C34" s="289"/>
      <c r="D34" s="276"/>
      <c r="E34" s="279"/>
      <c r="F34" s="328" t="str">
        <f t="shared" si="3"/>
        <v/>
      </c>
      <c r="G34" s="280"/>
      <c r="H34" s="255"/>
      <c r="I34" s="255"/>
      <c r="J34" s="256">
        <v>260</v>
      </c>
      <c r="K34" s="282"/>
      <c r="L34" s="283"/>
      <c r="M34" s="283"/>
      <c r="N34" s="283"/>
      <c r="O34" s="158" t="str">
        <f t="shared" si="5"/>
        <v/>
      </c>
      <c r="P34" s="259" t="str">
        <f t="shared" si="1"/>
        <v/>
      </c>
      <c r="Q34" s="260"/>
      <c r="R34" s="261"/>
      <c r="S34" s="261"/>
      <c r="T34" s="261"/>
      <c r="U34" s="262" t="str">
        <f t="shared" si="2"/>
        <v/>
      </c>
      <c r="V34" s="286" t="str">
        <f t="shared" si="4"/>
        <v/>
      </c>
    </row>
    <row r="35" spans="1:22" s="241" customFormat="1" x14ac:dyDescent="0.2">
      <c r="A35" s="485">
        <v>23</v>
      </c>
      <c r="B35" s="287"/>
      <c r="C35" s="289"/>
      <c r="D35" s="276"/>
      <c r="E35" s="279"/>
      <c r="F35" s="328" t="str">
        <f t="shared" si="3"/>
        <v/>
      </c>
      <c r="G35" s="280"/>
      <c r="H35" s="255"/>
      <c r="I35" s="255"/>
      <c r="J35" s="256">
        <v>260</v>
      </c>
      <c r="K35" s="282"/>
      <c r="L35" s="283"/>
      <c r="M35" s="283"/>
      <c r="N35" s="283"/>
      <c r="O35" s="158" t="str">
        <f t="shared" si="5"/>
        <v/>
      </c>
      <c r="P35" s="259" t="str">
        <f t="shared" si="1"/>
        <v/>
      </c>
      <c r="Q35" s="260"/>
      <c r="R35" s="261"/>
      <c r="S35" s="261"/>
      <c r="T35" s="261"/>
      <c r="U35" s="262" t="str">
        <f t="shared" si="2"/>
        <v/>
      </c>
      <c r="V35" s="286" t="str">
        <f t="shared" si="4"/>
        <v/>
      </c>
    </row>
    <row r="36" spans="1:22" s="241" customFormat="1" x14ac:dyDescent="0.2">
      <c r="A36" s="485">
        <v>24</v>
      </c>
      <c r="B36" s="287"/>
      <c r="C36" s="289"/>
      <c r="D36" s="276"/>
      <c r="E36" s="279"/>
      <c r="F36" s="328" t="str">
        <f t="shared" si="3"/>
        <v/>
      </c>
      <c r="G36" s="280"/>
      <c r="H36" s="255"/>
      <c r="I36" s="255"/>
      <c r="J36" s="256">
        <v>260</v>
      </c>
      <c r="K36" s="282"/>
      <c r="L36" s="283"/>
      <c r="M36" s="283"/>
      <c r="N36" s="283"/>
      <c r="O36" s="158" t="str">
        <f t="shared" si="5"/>
        <v/>
      </c>
      <c r="P36" s="259" t="str">
        <f t="shared" si="1"/>
        <v/>
      </c>
      <c r="Q36" s="260"/>
      <c r="R36" s="261"/>
      <c r="S36" s="261"/>
      <c r="T36" s="261"/>
      <c r="U36" s="262" t="str">
        <f t="shared" si="2"/>
        <v/>
      </c>
      <c r="V36" s="286" t="str">
        <f t="shared" si="4"/>
        <v/>
      </c>
    </row>
    <row r="37" spans="1:22" s="241" customFormat="1" x14ac:dyDescent="0.2">
      <c r="A37" s="485">
        <v>25</v>
      </c>
      <c r="B37" s="287"/>
      <c r="C37" s="289"/>
      <c r="D37" s="276"/>
      <c r="E37" s="279"/>
      <c r="F37" s="328" t="str">
        <f t="shared" si="3"/>
        <v/>
      </c>
      <c r="G37" s="280"/>
      <c r="H37" s="255"/>
      <c r="I37" s="255"/>
      <c r="J37" s="256">
        <v>260</v>
      </c>
      <c r="K37" s="282"/>
      <c r="L37" s="283"/>
      <c r="M37" s="283"/>
      <c r="N37" s="283"/>
      <c r="O37" s="158" t="str">
        <f t="shared" si="5"/>
        <v/>
      </c>
      <c r="P37" s="259" t="str">
        <f t="shared" si="1"/>
        <v/>
      </c>
      <c r="Q37" s="260"/>
      <c r="R37" s="261"/>
      <c r="S37" s="261"/>
      <c r="T37" s="261"/>
      <c r="U37" s="262" t="str">
        <f t="shared" si="2"/>
        <v/>
      </c>
      <c r="V37" s="286" t="str">
        <f t="shared" si="4"/>
        <v/>
      </c>
    </row>
    <row r="38" spans="1:22" s="241" customFormat="1" x14ac:dyDescent="0.2">
      <c r="A38" s="485">
        <v>26</v>
      </c>
      <c r="B38" s="287"/>
      <c r="C38" s="289"/>
      <c r="D38" s="276"/>
      <c r="E38" s="279"/>
      <c r="F38" s="328" t="str">
        <f t="shared" si="3"/>
        <v/>
      </c>
      <c r="G38" s="280"/>
      <c r="H38" s="255"/>
      <c r="I38" s="255"/>
      <c r="J38" s="256">
        <v>260</v>
      </c>
      <c r="K38" s="282"/>
      <c r="L38" s="283"/>
      <c r="M38" s="283"/>
      <c r="N38" s="283"/>
      <c r="O38" s="158" t="str">
        <f t="shared" si="5"/>
        <v/>
      </c>
      <c r="P38" s="259" t="str">
        <f t="shared" si="1"/>
        <v/>
      </c>
      <c r="Q38" s="260"/>
      <c r="R38" s="261"/>
      <c r="S38" s="261"/>
      <c r="T38" s="261"/>
      <c r="U38" s="262" t="str">
        <f t="shared" si="2"/>
        <v/>
      </c>
      <c r="V38" s="286" t="str">
        <f t="shared" si="4"/>
        <v/>
      </c>
    </row>
    <row r="39" spans="1:22" s="241" customFormat="1" x14ac:dyDescent="0.2">
      <c r="A39" s="485">
        <v>27</v>
      </c>
      <c r="B39" s="287"/>
      <c r="C39" s="289"/>
      <c r="D39" s="276"/>
      <c r="E39" s="279"/>
      <c r="F39" s="328" t="str">
        <f t="shared" si="3"/>
        <v/>
      </c>
      <c r="G39" s="280"/>
      <c r="H39" s="255"/>
      <c r="I39" s="255"/>
      <c r="J39" s="256">
        <v>260</v>
      </c>
      <c r="K39" s="282"/>
      <c r="L39" s="283"/>
      <c r="M39" s="283"/>
      <c r="N39" s="283"/>
      <c r="O39" s="158" t="str">
        <f t="shared" si="5"/>
        <v/>
      </c>
      <c r="P39" s="259" t="str">
        <f t="shared" si="1"/>
        <v/>
      </c>
      <c r="Q39" s="260"/>
      <c r="R39" s="261"/>
      <c r="S39" s="261"/>
      <c r="T39" s="261"/>
      <c r="U39" s="262" t="str">
        <f t="shared" si="2"/>
        <v/>
      </c>
      <c r="V39" s="286" t="str">
        <f t="shared" si="4"/>
        <v/>
      </c>
    </row>
    <row r="40" spans="1:22" s="241" customFormat="1" x14ac:dyDescent="0.2">
      <c r="A40" s="485">
        <v>28</v>
      </c>
      <c r="B40" s="287"/>
      <c r="C40" s="289"/>
      <c r="D40" s="276"/>
      <c r="E40" s="279"/>
      <c r="F40" s="328" t="str">
        <f t="shared" si="3"/>
        <v/>
      </c>
      <c r="G40" s="280"/>
      <c r="H40" s="255"/>
      <c r="I40" s="255"/>
      <c r="J40" s="256">
        <v>260</v>
      </c>
      <c r="K40" s="282"/>
      <c r="L40" s="283"/>
      <c r="M40" s="283"/>
      <c r="N40" s="283"/>
      <c r="O40" s="158" t="str">
        <f t="shared" si="5"/>
        <v/>
      </c>
      <c r="P40" s="259" t="str">
        <f t="shared" si="1"/>
        <v/>
      </c>
      <c r="Q40" s="260"/>
      <c r="R40" s="261"/>
      <c r="S40" s="261"/>
      <c r="T40" s="261"/>
      <c r="U40" s="262" t="str">
        <f t="shared" si="2"/>
        <v/>
      </c>
      <c r="V40" s="286" t="str">
        <f t="shared" si="4"/>
        <v/>
      </c>
    </row>
    <row r="41" spans="1:22" s="241" customFormat="1" x14ac:dyDescent="0.2">
      <c r="A41" s="485">
        <v>29</v>
      </c>
      <c r="B41" s="287"/>
      <c r="C41" s="289"/>
      <c r="D41" s="276"/>
      <c r="E41" s="279"/>
      <c r="F41" s="328" t="str">
        <f t="shared" si="3"/>
        <v/>
      </c>
      <c r="G41" s="280"/>
      <c r="H41" s="255"/>
      <c r="I41" s="255"/>
      <c r="J41" s="256">
        <v>260</v>
      </c>
      <c r="K41" s="282"/>
      <c r="L41" s="283"/>
      <c r="M41" s="283"/>
      <c r="N41" s="283"/>
      <c r="O41" s="158" t="str">
        <f t="shared" si="5"/>
        <v/>
      </c>
      <c r="P41" s="259" t="str">
        <f t="shared" si="1"/>
        <v/>
      </c>
      <c r="Q41" s="260"/>
      <c r="R41" s="261"/>
      <c r="S41" s="261"/>
      <c r="T41" s="261"/>
      <c r="U41" s="262" t="str">
        <f t="shared" si="2"/>
        <v/>
      </c>
      <c r="V41" s="286" t="str">
        <f t="shared" si="4"/>
        <v/>
      </c>
    </row>
    <row r="42" spans="1:22" s="241" customFormat="1" x14ac:dyDescent="0.2">
      <c r="A42" s="485">
        <v>30</v>
      </c>
      <c r="B42" s="287"/>
      <c r="C42" s="289"/>
      <c r="D42" s="276"/>
      <c r="E42" s="279"/>
      <c r="F42" s="328" t="str">
        <f t="shared" si="3"/>
        <v/>
      </c>
      <c r="G42" s="280"/>
      <c r="H42" s="255"/>
      <c r="I42" s="255"/>
      <c r="J42" s="256">
        <v>260</v>
      </c>
      <c r="K42" s="282"/>
      <c r="L42" s="283"/>
      <c r="M42" s="283"/>
      <c r="N42" s="283"/>
      <c r="O42" s="158" t="str">
        <f t="shared" si="5"/>
        <v/>
      </c>
      <c r="P42" s="259" t="str">
        <f t="shared" si="1"/>
        <v/>
      </c>
      <c r="Q42" s="260"/>
      <c r="R42" s="261"/>
      <c r="S42" s="261"/>
      <c r="T42" s="261"/>
      <c r="U42" s="262" t="str">
        <f t="shared" si="2"/>
        <v/>
      </c>
      <c r="V42" s="286" t="str">
        <f t="shared" si="4"/>
        <v/>
      </c>
    </row>
    <row r="43" spans="1:22" s="241" customFormat="1" x14ac:dyDescent="0.2">
      <c r="A43" s="485">
        <v>31</v>
      </c>
      <c r="B43" s="287"/>
      <c r="C43" s="289"/>
      <c r="D43" s="276"/>
      <c r="E43" s="279"/>
      <c r="F43" s="328" t="str">
        <f t="shared" si="3"/>
        <v/>
      </c>
      <c r="G43" s="280"/>
      <c r="H43" s="255"/>
      <c r="I43" s="255"/>
      <c r="J43" s="256">
        <v>260</v>
      </c>
      <c r="K43" s="282"/>
      <c r="L43" s="283"/>
      <c r="M43" s="283"/>
      <c r="N43" s="283"/>
      <c r="O43" s="158" t="str">
        <f t="shared" si="5"/>
        <v/>
      </c>
      <c r="P43" s="259" t="str">
        <f t="shared" si="1"/>
        <v/>
      </c>
      <c r="Q43" s="260"/>
      <c r="R43" s="261"/>
      <c r="S43" s="261"/>
      <c r="T43" s="261"/>
      <c r="U43" s="262" t="str">
        <f t="shared" si="2"/>
        <v/>
      </c>
      <c r="V43" s="286" t="str">
        <f t="shared" si="4"/>
        <v/>
      </c>
    </row>
    <row r="44" spans="1:22" s="241" customFormat="1" x14ac:dyDescent="0.2">
      <c r="A44" s="485">
        <v>32</v>
      </c>
      <c r="B44" s="287"/>
      <c r="C44" s="289"/>
      <c r="D44" s="276"/>
      <c r="E44" s="279"/>
      <c r="F44" s="328" t="str">
        <f t="shared" si="3"/>
        <v/>
      </c>
      <c r="G44" s="280"/>
      <c r="H44" s="255"/>
      <c r="I44" s="255"/>
      <c r="J44" s="256">
        <v>260</v>
      </c>
      <c r="K44" s="282"/>
      <c r="L44" s="283"/>
      <c r="M44" s="283"/>
      <c r="N44" s="283"/>
      <c r="O44" s="158" t="str">
        <f t="shared" si="5"/>
        <v/>
      </c>
      <c r="P44" s="259" t="str">
        <f t="shared" si="1"/>
        <v/>
      </c>
      <c r="Q44" s="260"/>
      <c r="R44" s="261"/>
      <c r="S44" s="261"/>
      <c r="T44" s="261"/>
      <c r="U44" s="262" t="str">
        <f t="shared" si="2"/>
        <v/>
      </c>
      <c r="V44" s="286" t="str">
        <f t="shared" si="4"/>
        <v/>
      </c>
    </row>
    <row r="45" spans="1:22" s="241" customFormat="1" x14ac:dyDescent="0.2">
      <c r="A45" s="485">
        <v>33</v>
      </c>
      <c r="B45" s="287"/>
      <c r="C45" s="289"/>
      <c r="D45" s="276"/>
      <c r="E45" s="279"/>
      <c r="F45" s="328" t="str">
        <f t="shared" si="3"/>
        <v/>
      </c>
      <c r="G45" s="280"/>
      <c r="H45" s="255"/>
      <c r="I45" s="255"/>
      <c r="J45" s="256">
        <v>260</v>
      </c>
      <c r="K45" s="282"/>
      <c r="L45" s="283"/>
      <c r="M45" s="283"/>
      <c r="N45" s="283"/>
      <c r="O45" s="158" t="str">
        <f t="shared" si="5"/>
        <v/>
      </c>
      <c r="P45" s="259" t="str">
        <f t="shared" si="1"/>
        <v/>
      </c>
      <c r="Q45" s="260"/>
      <c r="R45" s="261"/>
      <c r="S45" s="261"/>
      <c r="T45" s="261"/>
      <c r="U45" s="262" t="str">
        <f t="shared" si="2"/>
        <v/>
      </c>
      <c r="V45" s="286" t="str">
        <f t="shared" si="4"/>
        <v/>
      </c>
    </row>
    <row r="46" spans="1:22" s="241" customFormat="1" x14ac:dyDescent="0.2">
      <c r="A46" s="485">
        <v>34</v>
      </c>
      <c r="B46" s="287"/>
      <c r="C46" s="289"/>
      <c r="D46" s="276"/>
      <c r="E46" s="279"/>
      <c r="F46" s="328" t="str">
        <f t="shared" si="3"/>
        <v/>
      </c>
      <c r="G46" s="280"/>
      <c r="H46" s="255"/>
      <c r="I46" s="255"/>
      <c r="J46" s="256">
        <v>260</v>
      </c>
      <c r="K46" s="282"/>
      <c r="L46" s="283"/>
      <c r="M46" s="283"/>
      <c r="N46" s="283"/>
      <c r="O46" s="158" t="str">
        <f t="shared" si="5"/>
        <v/>
      </c>
      <c r="P46" s="259" t="str">
        <f t="shared" si="1"/>
        <v/>
      </c>
      <c r="Q46" s="260"/>
      <c r="R46" s="261"/>
      <c r="S46" s="261"/>
      <c r="T46" s="261"/>
      <c r="U46" s="262" t="str">
        <f t="shared" si="2"/>
        <v/>
      </c>
      <c r="V46" s="286" t="str">
        <f t="shared" si="4"/>
        <v/>
      </c>
    </row>
    <row r="47" spans="1:22" s="241" customFormat="1" x14ac:dyDescent="0.2">
      <c r="A47" s="485">
        <v>35</v>
      </c>
      <c r="B47" s="287"/>
      <c r="C47" s="289"/>
      <c r="D47" s="276"/>
      <c r="E47" s="279"/>
      <c r="F47" s="328" t="str">
        <f t="shared" si="3"/>
        <v/>
      </c>
      <c r="G47" s="280"/>
      <c r="H47" s="255"/>
      <c r="I47" s="255"/>
      <c r="J47" s="256">
        <v>260</v>
      </c>
      <c r="K47" s="282"/>
      <c r="L47" s="283"/>
      <c r="M47" s="283"/>
      <c r="N47" s="283"/>
      <c r="O47" s="158" t="str">
        <f t="shared" si="5"/>
        <v/>
      </c>
      <c r="P47" s="259" t="str">
        <f t="shared" si="1"/>
        <v/>
      </c>
      <c r="Q47" s="260"/>
      <c r="R47" s="261"/>
      <c r="S47" s="261"/>
      <c r="T47" s="261"/>
      <c r="U47" s="262" t="str">
        <f t="shared" si="2"/>
        <v/>
      </c>
      <c r="V47" s="286" t="str">
        <f t="shared" si="4"/>
        <v/>
      </c>
    </row>
    <row r="48" spans="1:22" s="241" customFormat="1" x14ac:dyDescent="0.2">
      <c r="A48" s="485">
        <v>36</v>
      </c>
      <c r="B48" s="287"/>
      <c r="C48" s="289"/>
      <c r="D48" s="276"/>
      <c r="E48" s="279"/>
      <c r="F48" s="328" t="str">
        <f t="shared" si="3"/>
        <v/>
      </c>
      <c r="G48" s="280"/>
      <c r="H48" s="255"/>
      <c r="I48" s="255"/>
      <c r="J48" s="256">
        <v>260</v>
      </c>
      <c r="K48" s="282"/>
      <c r="L48" s="283"/>
      <c r="M48" s="283"/>
      <c r="N48" s="283"/>
      <c r="O48" s="158" t="str">
        <f t="shared" si="5"/>
        <v/>
      </c>
      <c r="P48" s="259" t="str">
        <f t="shared" si="1"/>
        <v/>
      </c>
      <c r="Q48" s="260"/>
      <c r="R48" s="261"/>
      <c r="S48" s="261"/>
      <c r="T48" s="261"/>
      <c r="U48" s="262" t="str">
        <f t="shared" si="2"/>
        <v/>
      </c>
      <c r="V48" s="286" t="str">
        <f t="shared" si="4"/>
        <v/>
      </c>
    </row>
    <row r="49" spans="1:22" s="241" customFormat="1" x14ac:dyDescent="0.2">
      <c r="A49" s="485">
        <v>37</v>
      </c>
      <c r="B49" s="287"/>
      <c r="C49" s="289"/>
      <c r="D49" s="276"/>
      <c r="E49" s="279"/>
      <c r="F49" s="328" t="str">
        <f t="shared" si="3"/>
        <v/>
      </c>
      <c r="G49" s="280"/>
      <c r="H49" s="255"/>
      <c r="I49" s="255"/>
      <c r="J49" s="256">
        <v>260</v>
      </c>
      <c r="K49" s="282"/>
      <c r="L49" s="283"/>
      <c r="M49" s="283"/>
      <c r="N49" s="283"/>
      <c r="O49" s="158" t="str">
        <f t="shared" si="5"/>
        <v/>
      </c>
      <c r="P49" s="259" t="str">
        <f t="shared" si="1"/>
        <v/>
      </c>
      <c r="Q49" s="260"/>
      <c r="R49" s="261"/>
      <c r="S49" s="261"/>
      <c r="T49" s="261"/>
      <c r="U49" s="262" t="str">
        <f t="shared" si="2"/>
        <v/>
      </c>
      <c r="V49" s="286" t="str">
        <f t="shared" si="4"/>
        <v/>
      </c>
    </row>
    <row r="50" spans="1:22" s="241" customFormat="1" x14ac:dyDescent="0.2">
      <c r="A50" s="485">
        <v>38</v>
      </c>
      <c r="B50" s="287"/>
      <c r="C50" s="289"/>
      <c r="D50" s="276"/>
      <c r="E50" s="279"/>
      <c r="F50" s="328" t="str">
        <f t="shared" si="3"/>
        <v/>
      </c>
      <c r="G50" s="280"/>
      <c r="H50" s="255"/>
      <c r="I50" s="255"/>
      <c r="J50" s="256">
        <v>260</v>
      </c>
      <c r="K50" s="282"/>
      <c r="L50" s="283"/>
      <c r="M50" s="283"/>
      <c r="N50" s="283"/>
      <c r="O50" s="158" t="str">
        <f t="shared" si="5"/>
        <v/>
      </c>
      <c r="P50" s="259" t="str">
        <f t="shared" si="1"/>
        <v/>
      </c>
      <c r="Q50" s="260"/>
      <c r="R50" s="261"/>
      <c r="S50" s="261"/>
      <c r="T50" s="261"/>
      <c r="U50" s="262" t="str">
        <f t="shared" si="2"/>
        <v/>
      </c>
      <c r="V50" s="286" t="str">
        <f t="shared" si="4"/>
        <v/>
      </c>
    </row>
    <row r="51" spans="1:22" s="241" customFormat="1" x14ac:dyDescent="0.2">
      <c r="A51" s="485">
        <v>39</v>
      </c>
      <c r="B51" s="287"/>
      <c r="C51" s="289"/>
      <c r="D51" s="276"/>
      <c r="E51" s="279"/>
      <c r="F51" s="328" t="str">
        <f t="shared" si="3"/>
        <v/>
      </c>
      <c r="G51" s="280"/>
      <c r="H51" s="255"/>
      <c r="I51" s="255"/>
      <c r="J51" s="256">
        <v>260</v>
      </c>
      <c r="K51" s="282"/>
      <c r="L51" s="283"/>
      <c r="M51" s="283"/>
      <c r="N51" s="283"/>
      <c r="O51" s="158" t="str">
        <f t="shared" si="5"/>
        <v/>
      </c>
      <c r="P51" s="259" t="str">
        <f t="shared" si="1"/>
        <v/>
      </c>
      <c r="Q51" s="260"/>
      <c r="R51" s="261"/>
      <c r="S51" s="261"/>
      <c r="T51" s="261"/>
      <c r="U51" s="262" t="str">
        <f t="shared" si="2"/>
        <v/>
      </c>
      <c r="V51" s="286" t="str">
        <f t="shared" si="4"/>
        <v/>
      </c>
    </row>
    <row r="52" spans="1:22" s="241" customFormat="1" x14ac:dyDescent="0.2">
      <c r="A52" s="485">
        <v>40</v>
      </c>
      <c r="B52" s="287"/>
      <c r="C52" s="289"/>
      <c r="D52" s="276"/>
      <c r="E52" s="279"/>
      <c r="F52" s="328" t="str">
        <f t="shared" si="3"/>
        <v/>
      </c>
      <c r="G52" s="280"/>
      <c r="H52" s="255"/>
      <c r="I52" s="255"/>
      <c r="J52" s="256">
        <v>260</v>
      </c>
      <c r="K52" s="282"/>
      <c r="L52" s="283"/>
      <c r="M52" s="283"/>
      <c r="N52" s="283"/>
      <c r="O52" s="158" t="str">
        <f t="shared" si="5"/>
        <v/>
      </c>
      <c r="P52" s="259" t="str">
        <f t="shared" si="1"/>
        <v/>
      </c>
      <c r="Q52" s="260"/>
      <c r="R52" s="261"/>
      <c r="S52" s="261"/>
      <c r="T52" s="261"/>
      <c r="U52" s="262" t="str">
        <f t="shared" si="2"/>
        <v/>
      </c>
      <c r="V52" s="286" t="str">
        <f t="shared" si="4"/>
        <v/>
      </c>
    </row>
    <row r="53" spans="1:22" s="241" customFormat="1" x14ac:dyDescent="0.2">
      <c r="A53" s="485">
        <v>41</v>
      </c>
      <c r="B53" s="287"/>
      <c r="C53" s="289"/>
      <c r="D53" s="276"/>
      <c r="E53" s="279"/>
      <c r="F53" s="328" t="str">
        <f t="shared" si="3"/>
        <v/>
      </c>
      <c r="G53" s="280"/>
      <c r="H53" s="255"/>
      <c r="I53" s="255"/>
      <c r="J53" s="256">
        <v>260</v>
      </c>
      <c r="K53" s="282"/>
      <c r="L53" s="283"/>
      <c r="M53" s="283"/>
      <c r="N53" s="283"/>
      <c r="O53" s="158" t="str">
        <f t="shared" si="5"/>
        <v/>
      </c>
      <c r="P53" s="259" t="str">
        <f t="shared" si="1"/>
        <v/>
      </c>
      <c r="Q53" s="260"/>
      <c r="R53" s="261"/>
      <c r="S53" s="261"/>
      <c r="T53" s="261"/>
      <c r="U53" s="262" t="str">
        <f t="shared" si="2"/>
        <v/>
      </c>
      <c r="V53" s="286" t="str">
        <f t="shared" si="4"/>
        <v/>
      </c>
    </row>
    <row r="54" spans="1:22" s="241" customFormat="1" x14ac:dyDescent="0.2">
      <c r="A54" s="485">
        <v>42</v>
      </c>
      <c r="B54" s="287"/>
      <c r="C54" s="289"/>
      <c r="D54" s="276"/>
      <c r="E54" s="279"/>
      <c r="F54" s="328" t="str">
        <f t="shared" si="3"/>
        <v/>
      </c>
      <c r="G54" s="280"/>
      <c r="H54" s="255"/>
      <c r="I54" s="255"/>
      <c r="J54" s="256">
        <v>260</v>
      </c>
      <c r="K54" s="282"/>
      <c r="L54" s="283"/>
      <c r="M54" s="283"/>
      <c r="N54" s="283"/>
      <c r="O54" s="158" t="str">
        <f t="shared" si="5"/>
        <v/>
      </c>
      <c r="P54" s="259" t="str">
        <f t="shared" si="1"/>
        <v/>
      </c>
      <c r="Q54" s="260"/>
      <c r="R54" s="261"/>
      <c r="S54" s="261"/>
      <c r="T54" s="261"/>
      <c r="U54" s="262" t="str">
        <f t="shared" si="2"/>
        <v/>
      </c>
      <c r="V54" s="286" t="str">
        <f t="shared" si="4"/>
        <v/>
      </c>
    </row>
    <row r="55" spans="1:22" s="241" customFormat="1" x14ac:dyDescent="0.2">
      <c r="A55" s="485">
        <v>43</v>
      </c>
      <c r="B55" s="287"/>
      <c r="C55" s="289"/>
      <c r="D55" s="276"/>
      <c r="E55" s="279"/>
      <c r="F55" s="328" t="str">
        <f t="shared" si="3"/>
        <v/>
      </c>
      <c r="G55" s="280"/>
      <c r="H55" s="255"/>
      <c r="I55" s="255"/>
      <c r="J55" s="256">
        <v>260</v>
      </c>
      <c r="K55" s="282"/>
      <c r="L55" s="283"/>
      <c r="M55" s="283"/>
      <c r="N55" s="283"/>
      <c r="O55" s="158" t="str">
        <f t="shared" si="5"/>
        <v/>
      </c>
      <c r="P55" s="259" t="str">
        <f t="shared" si="1"/>
        <v/>
      </c>
      <c r="Q55" s="260"/>
      <c r="R55" s="261"/>
      <c r="S55" s="261"/>
      <c r="T55" s="261"/>
      <c r="U55" s="262" t="str">
        <f t="shared" si="2"/>
        <v/>
      </c>
      <c r="V55" s="286" t="str">
        <f t="shared" si="4"/>
        <v/>
      </c>
    </row>
    <row r="56" spans="1:22" s="241" customFormat="1" x14ac:dyDescent="0.2">
      <c r="A56" s="485">
        <v>44</v>
      </c>
      <c r="B56" s="287"/>
      <c r="C56" s="289"/>
      <c r="D56" s="276"/>
      <c r="E56" s="279"/>
      <c r="F56" s="328" t="str">
        <f t="shared" si="3"/>
        <v/>
      </c>
      <c r="G56" s="280"/>
      <c r="H56" s="255"/>
      <c r="I56" s="255"/>
      <c r="J56" s="256">
        <v>260</v>
      </c>
      <c r="K56" s="282"/>
      <c r="L56" s="283"/>
      <c r="M56" s="283"/>
      <c r="N56" s="283"/>
      <c r="O56" s="158" t="str">
        <f t="shared" si="5"/>
        <v/>
      </c>
      <c r="P56" s="259" t="str">
        <f t="shared" si="1"/>
        <v/>
      </c>
      <c r="Q56" s="260"/>
      <c r="R56" s="261"/>
      <c r="S56" s="261"/>
      <c r="T56" s="261"/>
      <c r="U56" s="262" t="str">
        <f t="shared" si="2"/>
        <v/>
      </c>
      <c r="V56" s="286" t="str">
        <f t="shared" si="4"/>
        <v/>
      </c>
    </row>
    <row r="57" spans="1:22" s="241" customFormat="1" x14ac:dyDescent="0.2">
      <c r="A57" s="485">
        <v>45</v>
      </c>
      <c r="B57" s="287"/>
      <c r="C57" s="289"/>
      <c r="D57" s="276"/>
      <c r="E57" s="279"/>
      <c r="F57" s="328" t="str">
        <f t="shared" si="3"/>
        <v/>
      </c>
      <c r="G57" s="280"/>
      <c r="H57" s="255"/>
      <c r="I57" s="255"/>
      <c r="J57" s="256">
        <v>260</v>
      </c>
      <c r="K57" s="282"/>
      <c r="L57" s="283"/>
      <c r="M57" s="283"/>
      <c r="N57" s="283"/>
      <c r="O57" s="158" t="str">
        <f t="shared" si="5"/>
        <v/>
      </c>
      <c r="P57" s="259" t="str">
        <f t="shared" si="1"/>
        <v/>
      </c>
      <c r="Q57" s="260"/>
      <c r="R57" s="261"/>
      <c r="S57" s="261"/>
      <c r="T57" s="261"/>
      <c r="U57" s="262" t="str">
        <f t="shared" si="2"/>
        <v/>
      </c>
      <c r="V57" s="286" t="str">
        <f t="shared" si="4"/>
        <v/>
      </c>
    </row>
    <row r="58" spans="1:22" s="241" customFormat="1" x14ac:dyDescent="0.2">
      <c r="A58" s="485">
        <v>46</v>
      </c>
      <c r="B58" s="287"/>
      <c r="C58" s="289"/>
      <c r="D58" s="276"/>
      <c r="E58" s="279"/>
      <c r="F58" s="328" t="str">
        <f t="shared" si="3"/>
        <v/>
      </c>
      <c r="G58" s="280"/>
      <c r="H58" s="255"/>
      <c r="I58" s="255"/>
      <c r="J58" s="256">
        <v>260</v>
      </c>
      <c r="K58" s="282"/>
      <c r="L58" s="283"/>
      <c r="M58" s="283"/>
      <c r="N58" s="283"/>
      <c r="O58" s="158" t="str">
        <f t="shared" si="5"/>
        <v/>
      </c>
      <c r="P58" s="259" t="str">
        <f t="shared" si="1"/>
        <v/>
      </c>
      <c r="Q58" s="260"/>
      <c r="R58" s="261"/>
      <c r="S58" s="261"/>
      <c r="T58" s="261"/>
      <c r="U58" s="262" t="str">
        <f t="shared" si="2"/>
        <v/>
      </c>
      <c r="V58" s="286" t="str">
        <f t="shared" si="4"/>
        <v/>
      </c>
    </row>
    <row r="59" spans="1:22" s="241" customFormat="1" x14ac:dyDescent="0.2">
      <c r="A59" s="485">
        <v>47</v>
      </c>
      <c r="B59" s="287"/>
      <c r="C59" s="289"/>
      <c r="D59" s="276"/>
      <c r="E59" s="279"/>
      <c r="F59" s="328" t="str">
        <f t="shared" si="3"/>
        <v/>
      </c>
      <c r="G59" s="280"/>
      <c r="H59" s="255"/>
      <c r="I59" s="255"/>
      <c r="J59" s="256">
        <v>260</v>
      </c>
      <c r="K59" s="282"/>
      <c r="L59" s="283"/>
      <c r="M59" s="283"/>
      <c r="N59" s="283"/>
      <c r="O59" s="158" t="str">
        <f t="shared" si="5"/>
        <v/>
      </c>
      <c r="P59" s="259" t="str">
        <f t="shared" si="1"/>
        <v/>
      </c>
      <c r="Q59" s="260"/>
      <c r="R59" s="261"/>
      <c r="S59" s="261"/>
      <c r="T59" s="261"/>
      <c r="U59" s="262" t="str">
        <f t="shared" si="2"/>
        <v/>
      </c>
      <c r="V59" s="286" t="str">
        <f t="shared" si="4"/>
        <v/>
      </c>
    </row>
    <row r="60" spans="1:22" s="241" customFormat="1" x14ac:dyDescent="0.2">
      <c r="A60" s="485">
        <v>48</v>
      </c>
      <c r="B60" s="287"/>
      <c r="C60" s="289"/>
      <c r="D60" s="276"/>
      <c r="E60" s="279"/>
      <c r="F60" s="328" t="str">
        <f t="shared" si="3"/>
        <v/>
      </c>
      <c r="G60" s="280"/>
      <c r="H60" s="255"/>
      <c r="I60" s="255"/>
      <c r="J60" s="256">
        <v>260</v>
      </c>
      <c r="K60" s="282"/>
      <c r="L60" s="283"/>
      <c r="M60" s="283"/>
      <c r="N60" s="283"/>
      <c r="O60" s="158" t="str">
        <f t="shared" si="5"/>
        <v/>
      </c>
      <c r="P60" s="259" t="str">
        <f t="shared" si="1"/>
        <v/>
      </c>
      <c r="Q60" s="260"/>
      <c r="R60" s="261"/>
      <c r="S60" s="261"/>
      <c r="T60" s="261"/>
      <c r="U60" s="262" t="str">
        <f t="shared" si="2"/>
        <v/>
      </c>
      <c r="V60" s="286" t="str">
        <f t="shared" si="4"/>
        <v/>
      </c>
    </row>
    <row r="61" spans="1:22" s="241" customFormat="1" x14ac:dyDescent="0.2">
      <c r="A61" s="485">
        <v>49</v>
      </c>
      <c r="B61" s="287"/>
      <c r="C61" s="289"/>
      <c r="D61" s="276"/>
      <c r="E61" s="279"/>
      <c r="F61" s="328" t="str">
        <f t="shared" si="3"/>
        <v/>
      </c>
      <c r="G61" s="280"/>
      <c r="H61" s="255"/>
      <c r="I61" s="255"/>
      <c r="J61" s="256">
        <v>260</v>
      </c>
      <c r="K61" s="282"/>
      <c r="L61" s="283"/>
      <c r="M61" s="283"/>
      <c r="N61" s="283"/>
      <c r="O61" s="158" t="str">
        <f t="shared" si="5"/>
        <v/>
      </c>
      <c r="P61" s="259" t="str">
        <f t="shared" si="1"/>
        <v/>
      </c>
      <c r="Q61" s="260"/>
      <c r="R61" s="261"/>
      <c r="S61" s="261"/>
      <c r="T61" s="261"/>
      <c r="U61" s="262" t="str">
        <f t="shared" si="2"/>
        <v/>
      </c>
      <c r="V61" s="286" t="str">
        <f t="shared" si="4"/>
        <v/>
      </c>
    </row>
    <row r="62" spans="1:22" s="241" customFormat="1" x14ac:dyDescent="0.2">
      <c r="A62" s="485">
        <v>50</v>
      </c>
      <c r="B62" s="287"/>
      <c r="C62" s="289"/>
      <c r="D62" s="276"/>
      <c r="E62" s="279"/>
      <c r="F62" s="328" t="str">
        <f t="shared" si="3"/>
        <v/>
      </c>
      <c r="G62" s="280"/>
      <c r="H62" s="255"/>
      <c r="I62" s="255"/>
      <c r="J62" s="256">
        <v>260</v>
      </c>
      <c r="K62" s="282"/>
      <c r="L62" s="283"/>
      <c r="M62" s="283"/>
      <c r="N62" s="283"/>
      <c r="O62" s="158" t="str">
        <f t="shared" si="5"/>
        <v/>
      </c>
      <c r="P62" s="259" t="str">
        <f t="shared" si="1"/>
        <v/>
      </c>
      <c r="Q62" s="260"/>
      <c r="R62" s="261"/>
      <c r="S62" s="261"/>
      <c r="T62" s="261"/>
      <c r="U62" s="262" t="str">
        <f t="shared" si="2"/>
        <v/>
      </c>
      <c r="V62" s="286" t="str">
        <f t="shared" si="4"/>
        <v/>
      </c>
    </row>
    <row r="63" spans="1:22" s="241" customFormat="1" x14ac:dyDescent="0.2">
      <c r="A63" s="485">
        <v>51</v>
      </c>
      <c r="B63" s="287"/>
      <c r="C63" s="289"/>
      <c r="D63" s="276"/>
      <c r="E63" s="279"/>
      <c r="F63" s="328" t="str">
        <f t="shared" si="3"/>
        <v/>
      </c>
      <c r="G63" s="280"/>
      <c r="H63" s="255"/>
      <c r="I63" s="255"/>
      <c r="J63" s="256">
        <v>260</v>
      </c>
      <c r="K63" s="282"/>
      <c r="L63" s="283"/>
      <c r="M63" s="283"/>
      <c r="N63" s="283"/>
      <c r="O63" s="158" t="str">
        <f t="shared" si="5"/>
        <v/>
      </c>
      <c r="P63" s="259" t="str">
        <f t="shared" si="1"/>
        <v/>
      </c>
      <c r="Q63" s="260"/>
      <c r="R63" s="261"/>
      <c r="S63" s="261"/>
      <c r="T63" s="261"/>
      <c r="U63" s="262" t="str">
        <f t="shared" si="2"/>
        <v/>
      </c>
      <c r="V63" s="286" t="str">
        <f t="shared" si="4"/>
        <v/>
      </c>
    </row>
    <row r="64" spans="1:22" s="241" customFormat="1" x14ac:dyDescent="0.2">
      <c r="A64" s="485">
        <v>52</v>
      </c>
      <c r="B64" s="287"/>
      <c r="C64" s="289"/>
      <c r="D64" s="276"/>
      <c r="E64" s="279"/>
      <c r="F64" s="328" t="str">
        <f t="shared" si="3"/>
        <v/>
      </c>
      <c r="G64" s="280"/>
      <c r="H64" s="255"/>
      <c r="I64" s="255"/>
      <c r="J64" s="256">
        <v>260</v>
      </c>
      <c r="K64" s="282"/>
      <c r="L64" s="283"/>
      <c r="M64" s="283"/>
      <c r="N64" s="283"/>
      <c r="O64" s="158" t="str">
        <f t="shared" si="5"/>
        <v/>
      </c>
      <c r="P64" s="259" t="str">
        <f t="shared" si="1"/>
        <v/>
      </c>
      <c r="Q64" s="260"/>
      <c r="R64" s="261"/>
      <c r="S64" s="261"/>
      <c r="T64" s="261"/>
      <c r="U64" s="262" t="str">
        <f t="shared" si="2"/>
        <v/>
      </c>
      <c r="V64" s="286" t="str">
        <f t="shared" si="4"/>
        <v/>
      </c>
    </row>
    <row r="65" spans="1:24" s="241" customFormat="1" x14ac:dyDescent="0.2">
      <c r="A65" s="485">
        <v>53</v>
      </c>
      <c r="B65" s="287"/>
      <c r="C65" s="289"/>
      <c r="D65" s="276"/>
      <c r="E65" s="279"/>
      <c r="F65" s="328" t="str">
        <f t="shared" si="3"/>
        <v/>
      </c>
      <c r="G65" s="280"/>
      <c r="H65" s="255"/>
      <c r="I65" s="255"/>
      <c r="J65" s="256">
        <v>260</v>
      </c>
      <c r="K65" s="282"/>
      <c r="L65" s="283"/>
      <c r="M65" s="283"/>
      <c r="N65" s="283"/>
      <c r="O65" s="158" t="str">
        <f t="shared" si="5"/>
        <v/>
      </c>
      <c r="P65" s="259" t="str">
        <f t="shared" si="1"/>
        <v/>
      </c>
      <c r="Q65" s="260"/>
      <c r="R65" s="261"/>
      <c r="S65" s="261"/>
      <c r="T65" s="261"/>
      <c r="U65" s="262" t="str">
        <f t="shared" si="2"/>
        <v/>
      </c>
      <c r="V65" s="286" t="str">
        <f t="shared" si="4"/>
        <v/>
      </c>
    </row>
    <row r="66" spans="1:24" s="241" customFormat="1" x14ac:dyDescent="0.2">
      <c r="A66" s="485">
        <v>54</v>
      </c>
      <c r="B66" s="287"/>
      <c r="C66" s="289"/>
      <c r="D66" s="276"/>
      <c r="E66" s="279"/>
      <c r="F66" s="328" t="str">
        <f t="shared" si="3"/>
        <v/>
      </c>
      <c r="G66" s="280"/>
      <c r="H66" s="255"/>
      <c r="I66" s="255"/>
      <c r="J66" s="256">
        <v>260</v>
      </c>
      <c r="K66" s="282"/>
      <c r="L66" s="283"/>
      <c r="M66" s="283"/>
      <c r="N66" s="283"/>
      <c r="O66" s="158" t="str">
        <f t="shared" si="5"/>
        <v/>
      </c>
      <c r="P66" s="259" t="str">
        <f t="shared" si="1"/>
        <v/>
      </c>
      <c r="Q66" s="260"/>
      <c r="R66" s="261"/>
      <c r="S66" s="261"/>
      <c r="T66" s="261"/>
      <c r="U66" s="262" t="str">
        <f t="shared" si="2"/>
        <v/>
      </c>
      <c r="V66" s="286" t="str">
        <f t="shared" si="4"/>
        <v/>
      </c>
    </row>
    <row r="67" spans="1:24" s="241" customFormat="1" x14ac:dyDescent="0.2">
      <c r="A67" s="485">
        <v>55</v>
      </c>
      <c r="B67" s="287"/>
      <c r="C67" s="289"/>
      <c r="D67" s="276"/>
      <c r="E67" s="279"/>
      <c r="F67" s="328" t="str">
        <f t="shared" si="3"/>
        <v/>
      </c>
      <c r="G67" s="280"/>
      <c r="H67" s="255"/>
      <c r="I67" s="255"/>
      <c r="J67" s="256">
        <v>260</v>
      </c>
      <c r="K67" s="282"/>
      <c r="L67" s="283"/>
      <c r="M67" s="283"/>
      <c r="N67" s="283"/>
      <c r="O67" s="158" t="str">
        <f t="shared" si="5"/>
        <v/>
      </c>
      <c r="P67" s="259" t="str">
        <f t="shared" si="1"/>
        <v/>
      </c>
      <c r="Q67" s="260"/>
      <c r="R67" s="261"/>
      <c r="S67" s="261"/>
      <c r="T67" s="261"/>
      <c r="U67" s="262" t="str">
        <f t="shared" si="2"/>
        <v/>
      </c>
      <c r="V67" s="286" t="str">
        <f t="shared" si="4"/>
        <v/>
      </c>
    </row>
    <row r="68" spans="1:24" s="241" customFormat="1" x14ac:dyDescent="0.2">
      <c r="A68" s="485">
        <v>56</v>
      </c>
      <c r="B68" s="287"/>
      <c r="C68" s="289"/>
      <c r="D68" s="276"/>
      <c r="E68" s="279"/>
      <c r="F68" s="328" t="str">
        <f t="shared" si="3"/>
        <v/>
      </c>
      <c r="G68" s="280"/>
      <c r="H68" s="255"/>
      <c r="I68" s="255"/>
      <c r="J68" s="256">
        <v>260</v>
      </c>
      <c r="K68" s="282"/>
      <c r="L68" s="283"/>
      <c r="M68" s="283"/>
      <c r="N68" s="283"/>
      <c r="O68" s="158" t="str">
        <f t="shared" si="5"/>
        <v/>
      </c>
      <c r="P68" s="259" t="str">
        <f t="shared" si="1"/>
        <v/>
      </c>
      <c r="Q68" s="260"/>
      <c r="R68" s="261"/>
      <c r="S68" s="261"/>
      <c r="T68" s="261"/>
      <c r="U68" s="262" t="str">
        <f t="shared" si="2"/>
        <v/>
      </c>
      <c r="V68" s="286" t="str">
        <f t="shared" si="4"/>
        <v/>
      </c>
    </row>
    <row r="69" spans="1:24" s="241" customFormat="1" x14ac:dyDescent="0.2">
      <c r="A69" s="485">
        <v>57</v>
      </c>
      <c r="B69" s="287"/>
      <c r="C69" s="289"/>
      <c r="D69" s="276"/>
      <c r="E69" s="279"/>
      <c r="F69" s="328" t="str">
        <f t="shared" si="3"/>
        <v/>
      </c>
      <c r="G69" s="280"/>
      <c r="H69" s="255"/>
      <c r="I69" s="255"/>
      <c r="J69" s="256">
        <v>260</v>
      </c>
      <c r="K69" s="282"/>
      <c r="L69" s="283"/>
      <c r="M69" s="283"/>
      <c r="N69" s="283"/>
      <c r="O69" s="158" t="str">
        <f t="shared" si="5"/>
        <v/>
      </c>
      <c r="P69" s="259" t="str">
        <f t="shared" si="1"/>
        <v/>
      </c>
      <c r="Q69" s="260"/>
      <c r="R69" s="261"/>
      <c r="S69" s="261"/>
      <c r="T69" s="261"/>
      <c r="U69" s="262" t="str">
        <f t="shared" si="2"/>
        <v/>
      </c>
      <c r="V69" s="286" t="str">
        <f t="shared" si="4"/>
        <v/>
      </c>
    </row>
    <row r="70" spans="1:24" s="241" customFormat="1" x14ac:dyDescent="0.2">
      <c r="A70" s="485">
        <v>58</v>
      </c>
      <c r="B70" s="287"/>
      <c r="C70" s="289"/>
      <c r="D70" s="276"/>
      <c r="E70" s="279"/>
      <c r="F70" s="328" t="str">
        <f t="shared" si="3"/>
        <v/>
      </c>
      <c r="G70" s="280"/>
      <c r="H70" s="255"/>
      <c r="I70" s="255"/>
      <c r="J70" s="256">
        <v>260</v>
      </c>
      <c r="K70" s="282"/>
      <c r="L70" s="283"/>
      <c r="M70" s="283"/>
      <c r="N70" s="283"/>
      <c r="O70" s="158" t="str">
        <f t="shared" si="5"/>
        <v/>
      </c>
      <c r="P70" s="259" t="str">
        <f t="shared" si="1"/>
        <v/>
      </c>
      <c r="Q70" s="260"/>
      <c r="R70" s="261"/>
      <c r="S70" s="261"/>
      <c r="T70" s="261"/>
      <c r="U70" s="262" t="str">
        <f t="shared" si="2"/>
        <v/>
      </c>
      <c r="V70" s="286" t="str">
        <f t="shared" si="4"/>
        <v/>
      </c>
    </row>
    <row r="71" spans="1:24" s="241" customFormat="1" x14ac:dyDescent="0.2">
      <c r="A71" s="485">
        <v>59</v>
      </c>
      <c r="B71" s="287"/>
      <c r="C71" s="289"/>
      <c r="D71" s="276"/>
      <c r="E71" s="279"/>
      <c r="F71" s="328" t="str">
        <f t="shared" si="3"/>
        <v/>
      </c>
      <c r="G71" s="280"/>
      <c r="H71" s="255"/>
      <c r="I71" s="255"/>
      <c r="J71" s="256">
        <v>260</v>
      </c>
      <c r="K71" s="282"/>
      <c r="L71" s="283"/>
      <c r="M71" s="283"/>
      <c r="N71" s="283"/>
      <c r="O71" s="158" t="str">
        <f t="shared" si="5"/>
        <v/>
      </c>
      <c r="P71" s="259" t="str">
        <f t="shared" si="1"/>
        <v/>
      </c>
      <c r="Q71" s="260"/>
      <c r="R71" s="261"/>
      <c r="S71" s="261"/>
      <c r="T71" s="261"/>
      <c r="U71" s="262" t="str">
        <f t="shared" si="2"/>
        <v/>
      </c>
      <c r="V71" s="286" t="str">
        <f t="shared" si="4"/>
        <v/>
      </c>
    </row>
    <row r="72" spans="1:24" s="241" customFormat="1" x14ac:dyDescent="0.2">
      <c r="A72" s="485">
        <v>60</v>
      </c>
      <c r="B72" s="287"/>
      <c r="C72" s="289"/>
      <c r="D72" s="276"/>
      <c r="E72" s="279"/>
      <c r="F72" s="328" t="str">
        <f t="shared" si="3"/>
        <v/>
      </c>
      <c r="G72" s="280"/>
      <c r="H72" s="255"/>
      <c r="I72" s="255"/>
      <c r="J72" s="256">
        <v>260</v>
      </c>
      <c r="K72" s="282"/>
      <c r="L72" s="283"/>
      <c r="M72" s="283"/>
      <c r="N72" s="283"/>
      <c r="O72" s="158" t="str">
        <f t="shared" si="5"/>
        <v/>
      </c>
      <c r="P72" s="259" t="str">
        <f t="shared" si="1"/>
        <v/>
      </c>
      <c r="Q72" s="260"/>
      <c r="R72" s="261"/>
      <c r="S72" s="261"/>
      <c r="T72" s="261"/>
      <c r="U72" s="262" t="str">
        <f t="shared" si="2"/>
        <v/>
      </c>
      <c r="V72" s="286" t="str">
        <f t="shared" si="4"/>
        <v/>
      </c>
    </row>
    <row r="73" spans="1:24" s="241" customFormat="1" x14ac:dyDescent="0.2">
      <c r="A73" s="485">
        <v>61</v>
      </c>
      <c r="B73" s="287"/>
      <c r="C73" s="289"/>
      <c r="D73" s="276"/>
      <c r="E73" s="279"/>
      <c r="F73" s="328" t="str">
        <f t="shared" si="3"/>
        <v/>
      </c>
      <c r="G73" s="280"/>
      <c r="H73" s="255"/>
      <c r="I73" s="255"/>
      <c r="J73" s="256">
        <v>260</v>
      </c>
      <c r="K73" s="282"/>
      <c r="L73" s="283"/>
      <c r="M73" s="283"/>
      <c r="N73" s="283"/>
      <c r="O73" s="158" t="str">
        <f t="shared" si="5"/>
        <v/>
      </c>
      <c r="P73" s="259" t="str">
        <f t="shared" si="1"/>
        <v/>
      </c>
      <c r="Q73" s="260"/>
      <c r="R73" s="261"/>
      <c r="S73" s="261"/>
      <c r="T73" s="261"/>
      <c r="U73" s="262" t="str">
        <f t="shared" si="2"/>
        <v/>
      </c>
      <c r="V73" s="286" t="str">
        <f t="shared" si="4"/>
        <v/>
      </c>
    </row>
    <row r="74" spans="1:24" s="241" customFormat="1" x14ac:dyDescent="0.2">
      <c r="A74" s="485">
        <v>62</v>
      </c>
      <c r="B74" s="287"/>
      <c r="C74" s="289"/>
      <c r="D74" s="276"/>
      <c r="E74" s="279"/>
      <c r="F74" s="328" t="str">
        <f t="shared" si="3"/>
        <v/>
      </c>
      <c r="G74" s="280"/>
      <c r="H74" s="255"/>
      <c r="I74" s="255"/>
      <c r="J74" s="256">
        <v>260</v>
      </c>
      <c r="K74" s="282"/>
      <c r="L74" s="283"/>
      <c r="M74" s="283"/>
      <c r="N74" s="283"/>
      <c r="O74" s="158" t="str">
        <f t="shared" si="5"/>
        <v/>
      </c>
      <c r="P74" s="259" t="str">
        <f t="shared" si="1"/>
        <v/>
      </c>
      <c r="Q74" s="260"/>
      <c r="R74" s="261"/>
      <c r="S74" s="261"/>
      <c r="T74" s="261"/>
      <c r="U74" s="262" t="str">
        <f t="shared" si="2"/>
        <v/>
      </c>
      <c r="V74" s="286" t="str">
        <f t="shared" si="4"/>
        <v/>
      </c>
    </row>
    <row r="75" spans="1:24" s="241" customFormat="1" x14ac:dyDescent="0.2">
      <c r="A75" s="485">
        <v>63</v>
      </c>
      <c r="B75" s="287"/>
      <c r="C75" s="289"/>
      <c r="D75" s="276"/>
      <c r="E75" s="279"/>
      <c r="F75" s="328" t="str">
        <f t="shared" si="3"/>
        <v/>
      </c>
      <c r="G75" s="280"/>
      <c r="H75" s="255"/>
      <c r="I75" s="255"/>
      <c r="J75" s="256">
        <v>260</v>
      </c>
      <c r="K75" s="282"/>
      <c r="L75" s="283"/>
      <c r="M75" s="283"/>
      <c r="N75" s="283"/>
      <c r="O75" s="158" t="str">
        <f t="shared" si="5"/>
        <v/>
      </c>
      <c r="P75" s="259" t="str">
        <f t="shared" si="1"/>
        <v/>
      </c>
      <c r="Q75" s="260"/>
      <c r="R75" s="261"/>
      <c r="S75" s="261"/>
      <c r="T75" s="261"/>
      <c r="U75" s="262" t="str">
        <f t="shared" si="2"/>
        <v/>
      </c>
      <c r="V75" s="286" t="str">
        <f t="shared" si="4"/>
        <v/>
      </c>
    </row>
    <row r="76" spans="1:24" s="241" customFormat="1" x14ac:dyDescent="0.2">
      <c r="A76" s="485">
        <v>64</v>
      </c>
      <c r="B76" s="287"/>
      <c r="C76" s="289"/>
      <c r="D76" s="276"/>
      <c r="E76" s="279"/>
      <c r="F76" s="328" t="str">
        <f t="shared" si="3"/>
        <v/>
      </c>
      <c r="G76" s="280"/>
      <c r="H76" s="255"/>
      <c r="I76" s="255"/>
      <c r="J76" s="256">
        <v>260</v>
      </c>
      <c r="K76" s="282"/>
      <c r="L76" s="283"/>
      <c r="M76" s="283"/>
      <c r="N76" s="283"/>
      <c r="O76" s="158" t="str">
        <f t="shared" si="5"/>
        <v/>
      </c>
      <c r="P76" s="259" t="str">
        <f t="shared" si="1"/>
        <v/>
      </c>
      <c r="Q76" s="260"/>
      <c r="R76" s="261"/>
      <c r="S76" s="261"/>
      <c r="T76" s="261"/>
      <c r="U76" s="262" t="str">
        <f t="shared" si="2"/>
        <v/>
      </c>
      <c r="V76" s="286" t="str">
        <f t="shared" si="4"/>
        <v/>
      </c>
    </row>
    <row r="77" spans="1:24" s="241" customFormat="1" x14ac:dyDescent="0.2">
      <c r="A77" s="485">
        <v>65</v>
      </c>
      <c r="B77" s="287"/>
      <c r="C77" s="289"/>
      <c r="D77" s="276"/>
      <c r="E77" s="279"/>
      <c r="F77" s="328" t="str">
        <f t="shared" si="3"/>
        <v/>
      </c>
      <c r="G77" s="280"/>
      <c r="H77" s="255"/>
      <c r="I77" s="255"/>
      <c r="J77" s="256">
        <v>260</v>
      </c>
      <c r="K77" s="282"/>
      <c r="L77" s="283"/>
      <c r="M77" s="283"/>
      <c r="N77" s="283"/>
      <c r="O77" s="158" t="str">
        <f t="shared" si="5"/>
        <v/>
      </c>
      <c r="P77" s="259" t="str">
        <f t="shared" ref="P77:P82" si="6">IF(K77&gt;0,IF(G77="Ne treba raditi na predm.",O77,O77*(J77/(J77-K77))),O77)</f>
        <v/>
      </c>
      <c r="Q77" s="260"/>
      <c r="R77" s="261"/>
      <c r="S77" s="261"/>
      <c r="T77" s="261"/>
      <c r="U77" s="262" t="str">
        <f t="shared" ref="U77:U82" si="7">IF(Q77="","",R77/(Q77-S77))</f>
        <v/>
      </c>
      <c r="V77" s="286" t="str">
        <f t="shared" si="4"/>
        <v/>
      </c>
    </row>
    <row r="78" spans="1:24" s="241" customFormat="1" x14ac:dyDescent="0.2">
      <c r="A78" s="485"/>
      <c r="B78" s="287"/>
      <c r="C78" s="289"/>
      <c r="D78" s="276"/>
      <c r="E78" s="279"/>
      <c r="F78" s="328" t="str">
        <f t="shared" ref="F78:F112" si="8">IF(E78="Sudija",1,IF(E78="Stručni saradnik",1,""))</f>
        <v/>
      </c>
      <c r="G78" s="290"/>
      <c r="H78" s="255"/>
      <c r="I78" s="255"/>
      <c r="J78" s="256">
        <v>260</v>
      </c>
      <c r="K78" s="282"/>
      <c r="L78" s="283"/>
      <c r="M78" s="283"/>
      <c r="N78" s="283"/>
      <c r="O78" s="158" t="str">
        <f t="shared" si="5"/>
        <v/>
      </c>
      <c r="P78" s="259" t="str">
        <f t="shared" si="6"/>
        <v/>
      </c>
      <c r="Q78" s="260"/>
      <c r="R78" s="261"/>
      <c r="S78" s="261"/>
      <c r="T78" s="261"/>
      <c r="U78" s="262" t="str">
        <f t="shared" si="7"/>
        <v/>
      </c>
      <c r="V78" s="286" t="str">
        <f t="shared" si="4"/>
        <v/>
      </c>
      <c r="W78" s="159"/>
      <c r="X78" s="159"/>
    </row>
    <row r="79" spans="1:24" s="241" customFormat="1" x14ac:dyDescent="0.2">
      <c r="A79" s="485"/>
      <c r="B79" s="287"/>
      <c r="C79" s="289"/>
      <c r="D79" s="276"/>
      <c r="E79" s="279"/>
      <c r="F79" s="328" t="str">
        <f t="shared" si="8"/>
        <v/>
      </c>
      <c r="G79" s="290"/>
      <c r="H79" s="255"/>
      <c r="I79" s="255"/>
      <c r="J79" s="256">
        <v>260</v>
      </c>
      <c r="K79" s="282"/>
      <c r="L79" s="283"/>
      <c r="M79" s="283"/>
      <c r="N79" s="283"/>
      <c r="O79" s="158" t="str">
        <f t="shared" si="5"/>
        <v/>
      </c>
      <c r="P79" s="259" t="str">
        <f t="shared" si="6"/>
        <v/>
      </c>
      <c r="Q79" s="260"/>
      <c r="R79" s="261"/>
      <c r="S79" s="261"/>
      <c r="T79" s="261"/>
      <c r="U79" s="262" t="str">
        <f t="shared" si="7"/>
        <v/>
      </c>
      <c r="V79" s="286" t="str">
        <f t="shared" ref="V79:V82" si="9">IF(P79="","",IF(C79="Ne","",IF(G79="Ne treba raditi na predm.","",IF(P79&gt;1,40,IF(U79="",IF(P79&gt;0.95,35,IF(P79&gt;0.9,30,IF(P79&gt;0.85,25,IF(P79&gt;0.8,20,IF(P79&gt;0.75,15,IF(P79&gt;0.7,10,IF(P79&gt;0.5,5,0))))))),IF(U79=1,40,IF(U79&gt;0.95,35,IF(U79&gt;0.9,30,IF(U79&gt;0.85,25,IF(U79&gt;0.8,20,IF(U79&gt;0.75,15,IF(U79&gt;0.7,10,IF(U79&gt;0.5,5,0)))))))))))))</f>
        <v/>
      </c>
      <c r="W79" s="159"/>
      <c r="X79" s="159"/>
    </row>
    <row r="80" spans="1:24" s="241" customFormat="1" x14ac:dyDescent="0.2">
      <c r="A80" s="485"/>
      <c r="B80" s="287"/>
      <c r="C80" s="289"/>
      <c r="D80" s="276"/>
      <c r="E80" s="279"/>
      <c r="F80" s="328" t="str">
        <f t="shared" si="8"/>
        <v/>
      </c>
      <c r="G80" s="290"/>
      <c r="H80" s="255"/>
      <c r="I80" s="255"/>
      <c r="J80" s="256">
        <v>260</v>
      </c>
      <c r="K80" s="282"/>
      <c r="L80" s="283"/>
      <c r="M80" s="283"/>
      <c r="N80" s="283"/>
      <c r="O80" s="158" t="str">
        <f t="shared" ref="O80:O82" si="10">IF(G80="","",IF(G80="Ne treba raditi na predm.",1+SUM(L80:N80),(SUM(L80:N80)/G80)))</f>
        <v/>
      </c>
      <c r="P80" s="259" t="str">
        <f t="shared" si="6"/>
        <v/>
      </c>
      <c r="Q80" s="260"/>
      <c r="R80" s="261"/>
      <c r="S80" s="261"/>
      <c r="T80" s="261"/>
      <c r="U80" s="262" t="str">
        <f t="shared" si="7"/>
        <v/>
      </c>
      <c r="V80" s="286" t="str">
        <f t="shared" si="9"/>
        <v/>
      </c>
      <c r="W80" s="159"/>
      <c r="X80" s="159"/>
    </row>
    <row r="81" spans="1:24" s="241" customFormat="1" x14ac:dyDescent="0.2">
      <c r="A81" s="485"/>
      <c r="B81" s="287"/>
      <c r="C81" s="289"/>
      <c r="D81" s="276"/>
      <c r="E81" s="279"/>
      <c r="F81" s="328" t="str">
        <f t="shared" si="8"/>
        <v/>
      </c>
      <c r="G81" s="290"/>
      <c r="H81" s="255"/>
      <c r="I81" s="255"/>
      <c r="J81" s="256">
        <v>260</v>
      </c>
      <c r="K81" s="282"/>
      <c r="L81" s="283"/>
      <c r="M81" s="283"/>
      <c r="N81" s="283"/>
      <c r="O81" s="158" t="str">
        <f t="shared" si="10"/>
        <v/>
      </c>
      <c r="P81" s="259" t="str">
        <f t="shared" si="6"/>
        <v/>
      </c>
      <c r="Q81" s="260"/>
      <c r="R81" s="261"/>
      <c r="S81" s="261"/>
      <c r="T81" s="261"/>
      <c r="U81" s="262" t="str">
        <f t="shared" si="7"/>
        <v/>
      </c>
      <c r="V81" s="286" t="str">
        <f t="shared" si="9"/>
        <v/>
      </c>
      <c r="W81" s="159"/>
      <c r="X81" s="159"/>
    </row>
    <row r="82" spans="1:24" s="241" customFormat="1" ht="15.75" thickBot="1" x14ac:dyDescent="0.25">
      <c r="A82" s="486"/>
      <c r="B82" s="487"/>
      <c r="C82" s="488"/>
      <c r="D82" s="489"/>
      <c r="E82" s="490"/>
      <c r="F82" s="562" t="str">
        <f t="shared" si="8"/>
        <v/>
      </c>
      <c r="G82" s="491"/>
      <c r="H82" s="492"/>
      <c r="I82" s="492"/>
      <c r="J82" s="488">
        <v>260</v>
      </c>
      <c r="K82" s="493"/>
      <c r="L82" s="494"/>
      <c r="M82" s="494"/>
      <c r="N82" s="494"/>
      <c r="O82" s="495" t="str">
        <f t="shared" si="10"/>
        <v/>
      </c>
      <c r="P82" s="259" t="str">
        <f t="shared" si="6"/>
        <v/>
      </c>
      <c r="Q82" s="496"/>
      <c r="R82" s="497"/>
      <c r="S82" s="497"/>
      <c r="T82" s="497"/>
      <c r="U82" s="498" t="str">
        <f t="shared" si="7"/>
        <v/>
      </c>
      <c r="V82" s="552" t="str">
        <f t="shared" si="9"/>
        <v/>
      </c>
      <c r="W82" s="159"/>
      <c r="X82" s="159"/>
    </row>
    <row r="83" spans="1:24" s="301" customFormat="1" x14ac:dyDescent="0.25">
      <c r="A83" s="291"/>
      <c r="B83" s="292"/>
      <c r="C83" s="293"/>
      <c r="D83" s="292"/>
      <c r="E83" s="292"/>
      <c r="F83" s="294"/>
      <c r="G83" s="295"/>
      <c r="H83" s="296"/>
      <c r="I83" s="296"/>
      <c r="J83" s="297"/>
      <c r="K83" s="291"/>
      <c r="L83" s="298"/>
      <c r="M83" s="298"/>
      <c r="N83" s="298"/>
      <c r="O83" s="299" t="s">
        <v>119</v>
      </c>
      <c r="P83" s="499" t="str">
        <f>IF(P12="",IF(P13="","",AVERAGEIF(P12:P82,"&gt;0,2")),AVERAGEIF(P12:P82,"&gt;0,2"))</f>
        <v/>
      </c>
      <c r="Q83" s="300">
        <f>SUM(Q12:Q82)</f>
        <v>0</v>
      </c>
      <c r="R83" s="300">
        <f t="shared" ref="R83:T83" si="11">SUM(R12:R82)</f>
        <v>0</v>
      </c>
      <c r="S83" s="300">
        <f t="shared" si="11"/>
        <v>0</v>
      </c>
      <c r="T83" s="300">
        <f t="shared" si="11"/>
        <v>0</v>
      </c>
      <c r="U83" s="303" t="str">
        <f>IF(Q83=0,"",R83/(Q83-S83))</f>
        <v/>
      </c>
      <c r="V83" s="304"/>
    </row>
    <row r="84" spans="1:24" s="301" customFormat="1" ht="15.75" thickBot="1" x14ac:dyDescent="0.3">
      <c r="A84" s="291"/>
      <c r="B84" s="292"/>
      <c r="C84" s="293"/>
      <c r="D84" s="292"/>
      <c r="E84" s="292"/>
      <c r="F84" s="294"/>
      <c r="G84" s="295"/>
      <c r="H84" s="296"/>
      <c r="I84" s="296"/>
      <c r="J84" s="297"/>
      <c r="K84" s="291"/>
      <c r="L84" s="298"/>
      <c r="M84" s="298"/>
      <c r="N84" s="298"/>
      <c r="O84" s="302" t="s">
        <v>239</v>
      </c>
      <c r="P84" s="500" t="str">
        <f>IF(P83="","",IF(P83&gt;1,20,IF(P83&gt;0.95,18,IF(P83&gt;0.9,15,IF(P83&gt;0.85,13,IF(P83&gt;0.8,10,IF(P83&gt;0.75,8,IF(P83&gt;0.7,5,IF(P83&gt;0.5,3,0)))))))))</f>
        <v/>
      </c>
      <c r="Q84" s="300"/>
      <c r="R84" s="300"/>
      <c r="S84" s="300"/>
      <c r="T84" s="300"/>
      <c r="U84" s="303"/>
      <c r="V84" s="304"/>
    </row>
    <row r="85" spans="1:24" s="301" customFormat="1" x14ac:dyDescent="0.25">
      <c r="A85" s="291"/>
      <c r="B85" s="292"/>
      <c r="C85" s="293"/>
      <c r="D85" s="292"/>
      <c r="E85" s="292"/>
      <c r="F85" s="294"/>
      <c r="G85" s="295"/>
      <c r="H85" s="296"/>
      <c r="I85" s="296"/>
      <c r="J85" s="297"/>
      <c r="K85" s="291"/>
      <c r="L85" s="298"/>
      <c r="M85" s="298"/>
      <c r="N85" s="298"/>
      <c r="O85" s="302"/>
      <c r="P85" s="305"/>
      <c r="Q85" s="300"/>
      <c r="R85" s="300"/>
      <c r="S85" s="300"/>
      <c r="T85" s="300"/>
      <c r="U85" s="303"/>
      <c r="V85" s="304"/>
    </row>
    <row r="86" spans="1:24" s="301" customFormat="1" x14ac:dyDescent="0.25">
      <c r="A86" s="291"/>
      <c r="B86" s="534" t="s">
        <v>223</v>
      </c>
      <c r="C86" s="535"/>
      <c r="D86" s="536"/>
      <c r="E86" s="536"/>
      <c r="F86" s="537"/>
      <c r="G86" s="538"/>
      <c r="H86" s="296"/>
      <c r="I86" s="296"/>
      <c r="J86" s="297"/>
      <c r="K86" s="291"/>
      <c r="L86" s="298"/>
      <c r="M86" s="298"/>
      <c r="N86" s="298"/>
      <c r="O86" s="302"/>
      <c r="P86" s="305"/>
      <c r="Q86" s="300"/>
      <c r="R86" s="300"/>
      <c r="S86" s="300"/>
      <c r="T86" s="300"/>
      <c r="U86" s="303"/>
      <c r="V86" s="304"/>
    </row>
    <row r="87" spans="1:24" s="301" customFormat="1" x14ac:dyDescent="0.25">
      <c r="A87" s="291"/>
      <c r="B87" s="539" t="s">
        <v>222</v>
      </c>
      <c r="C87" s="597" t="s">
        <v>224</v>
      </c>
      <c r="D87" s="598"/>
      <c r="E87" s="599"/>
      <c r="F87" s="540"/>
      <c r="G87" s="541">
        <v>0.97</v>
      </c>
      <c r="H87" s="296"/>
      <c r="I87" s="296"/>
      <c r="J87" s="297"/>
      <c r="K87" s="291"/>
      <c r="L87" s="298"/>
      <c r="M87" s="298"/>
      <c r="N87" s="298"/>
      <c r="O87" s="302"/>
      <c r="P87" s="305"/>
      <c r="Q87" s="300"/>
      <c r="R87" s="300"/>
      <c r="S87" s="300"/>
      <c r="T87" s="300"/>
      <c r="U87" s="303"/>
      <c r="V87" s="304"/>
    </row>
    <row r="88" spans="1:24" s="301" customFormat="1" x14ac:dyDescent="0.25">
      <c r="A88" s="291"/>
      <c r="B88" s="287"/>
      <c r="C88" s="594"/>
      <c r="D88" s="595"/>
      <c r="E88" s="596"/>
      <c r="F88" s="542"/>
      <c r="G88" s="543"/>
      <c r="H88" s="296"/>
      <c r="I88" s="296"/>
      <c r="J88" s="297"/>
      <c r="K88" s="291"/>
      <c r="L88" s="298"/>
      <c r="M88" s="298"/>
      <c r="N88" s="298"/>
      <c r="O88" s="302"/>
      <c r="P88" s="305"/>
      <c r="Q88" s="300"/>
      <c r="R88" s="300"/>
      <c r="S88" s="300"/>
      <c r="T88" s="300"/>
      <c r="U88" s="303"/>
      <c r="V88" s="304"/>
    </row>
    <row r="89" spans="1:24" s="301" customFormat="1" x14ac:dyDescent="0.25">
      <c r="A89" s="291"/>
      <c r="B89" s="287"/>
      <c r="C89" s="594"/>
      <c r="D89" s="595"/>
      <c r="E89" s="596"/>
      <c r="F89" s="542"/>
      <c r="G89" s="543"/>
      <c r="H89" s="296"/>
      <c r="I89" s="296"/>
      <c r="J89" s="297"/>
      <c r="K89" s="291"/>
      <c r="L89" s="298"/>
      <c r="M89" s="298"/>
      <c r="N89" s="298"/>
      <c r="O89" s="302"/>
      <c r="P89" s="305"/>
      <c r="Q89" s="300"/>
      <c r="R89" s="300"/>
      <c r="S89" s="300"/>
      <c r="T89" s="300"/>
      <c r="U89" s="303"/>
      <c r="V89" s="304"/>
    </row>
    <row r="90" spans="1:24" s="301" customFormat="1" x14ac:dyDescent="0.25">
      <c r="A90" s="291"/>
      <c r="B90" s="287"/>
      <c r="C90" s="594"/>
      <c r="D90" s="595"/>
      <c r="E90" s="596"/>
      <c r="F90" s="542"/>
      <c r="G90" s="543"/>
      <c r="H90" s="296"/>
      <c r="I90" s="296"/>
      <c r="J90" s="297"/>
      <c r="K90" s="291"/>
      <c r="L90" s="298"/>
      <c r="M90" s="298"/>
      <c r="N90" s="298"/>
      <c r="O90" s="302"/>
      <c r="P90" s="305"/>
      <c r="Q90" s="300"/>
      <c r="R90" s="300"/>
      <c r="S90" s="300"/>
      <c r="T90" s="300"/>
      <c r="U90" s="303"/>
      <c r="V90" s="304"/>
    </row>
    <row r="91" spans="1:24" s="301" customFormat="1" x14ac:dyDescent="0.25">
      <c r="A91" s="291"/>
      <c r="B91" s="287"/>
      <c r="C91" s="594"/>
      <c r="D91" s="595"/>
      <c r="E91" s="596"/>
      <c r="F91" s="542"/>
      <c r="G91" s="543"/>
      <c r="H91" s="296"/>
      <c r="I91" s="296"/>
      <c r="J91" s="297"/>
      <c r="K91" s="291"/>
      <c r="L91" s="298"/>
      <c r="M91" s="298"/>
      <c r="N91" s="298"/>
      <c r="O91" s="302"/>
      <c r="P91" s="305"/>
      <c r="Q91" s="300"/>
      <c r="R91" s="300"/>
      <c r="S91" s="300"/>
      <c r="T91" s="300"/>
      <c r="U91" s="303"/>
      <c r="V91" s="304"/>
    </row>
    <row r="92" spans="1:24" s="301" customFormat="1" x14ac:dyDescent="0.25">
      <c r="A92" s="291"/>
      <c r="B92" s="287"/>
      <c r="C92" s="594"/>
      <c r="D92" s="595"/>
      <c r="E92" s="596"/>
      <c r="F92" s="542"/>
      <c r="G92" s="543"/>
      <c r="H92" s="296"/>
      <c r="I92" s="296"/>
      <c r="J92" s="297"/>
      <c r="K92" s="291"/>
      <c r="L92" s="298"/>
      <c r="M92" s="298"/>
      <c r="N92" s="298"/>
      <c r="O92" s="302"/>
      <c r="P92" s="305"/>
      <c r="Q92" s="300"/>
      <c r="R92" s="300"/>
      <c r="S92" s="300"/>
      <c r="T92" s="300"/>
      <c r="U92" s="303"/>
      <c r="V92" s="304"/>
    </row>
    <row r="93" spans="1:24" s="301" customFormat="1" ht="15.75" thickBot="1" x14ac:dyDescent="0.3">
      <c r="A93" s="291"/>
      <c r="B93" s="292"/>
      <c r="C93" s="293"/>
      <c r="D93" s="292"/>
      <c r="E93" s="292"/>
      <c r="F93" s="294"/>
      <c r="G93" s="295"/>
      <c r="H93" s="296"/>
      <c r="I93" s="296"/>
      <c r="J93" s="297"/>
      <c r="K93" s="291"/>
      <c r="L93" s="298"/>
      <c r="M93" s="298"/>
      <c r="N93" s="298"/>
      <c r="O93" s="302"/>
      <c r="P93" s="305"/>
      <c r="Q93" s="300"/>
      <c r="R93" s="300"/>
      <c r="S93" s="300"/>
      <c r="T93" s="300"/>
      <c r="U93" s="303"/>
      <c r="V93" s="304"/>
    </row>
    <row r="94" spans="1:24" s="301" customFormat="1" x14ac:dyDescent="0.2">
      <c r="A94" s="501"/>
      <c r="B94" s="502"/>
      <c r="C94" s="503"/>
      <c r="D94" s="502"/>
      <c r="E94" s="502"/>
      <c r="F94" s="504"/>
      <c r="G94" s="505"/>
      <c r="H94" s="506"/>
      <c r="I94" s="506"/>
      <c r="J94" s="507"/>
      <c r="K94" s="508"/>
      <c r="L94" s="509"/>
      <c r="M94" s="509"/>
      <c r="N94" s="509"/>
      <c r="O94" s="510"/>
      <c r="P94" s="511"/>
      <c r="Q94" s="568" t="s">
        <v>146</v>
      </c>
      <c r="R94" s="568"/>
      <c r="S94" s="568"/>
      <c r="T94" s="568"/>
      <c r="U94" s="571"/>
      <c r="V94" s="304"/>
    </row>
    <row r="95" spans="1:24" s="301" customFormat="1" ht="113.25" customHeight="1" x14ac:dyDescent="0.2">
      <c r="A95" s="572" t="s">
        <v>263</v>
      </c>
      <c r="B95" s="573"/>
      <c r="C95" s="573"/>
      <c r="D95" s="573"/>
      <c r="E95" s="573"/>
      <c r="F95" s="573"/>
      <c r="G95" s="573"/>
      <c r="H95" s="573"/>
      <c r="I95" s="573"/>
      <c r="J95" s="573"/>
      <c r="K95" s="573"/>
      <c r="L95" s="573"/>
      <c r="M95" s="573"/>
      <c r="N95" s="573"/>
      <c r="O95" s="573"/>
      <c r="P95" s="305"/>
      <c r="Q95" s="466" t="s">
        <v>147</v>
      </c>
      <c r="R95" s="466" t="s">
        <v>148</v>
      </c>
      <c r="S95" s="466" t="s">
        <v>149</v>
      </c>
      <c r="T95" s="466" t="s">
        <v>150</v>
      </c>
      <c r="U95" s="512" t="s">
        <v>151</v>
      </c>
      <c r="V95" s="304"/>
    </row>
    <row r="96" spans="1:24" s="301" customFormat="1" x14ac:dyDescent="0.2">
      <c r="A96" s="513"/>
      <c r="B96" s="292"/>
      <c r="C96" s="293"/>
      <c r="D96" s="292"/>
      <c r="E96" s="292"/>
      <c r="F96" s="294"/>
      <c r="G96" s="295"/>
      <c r="H96" s="296"/>
      <c r="I96" s="296"/>
      <c r="J96" s="297"/>
      <c r="K96" s="291"/>
      <c r="L96" s="298"/>
      <c r="M96" s="298"/>
      <c r="N96" s="298"/>
      <c r="O96" s="302"/>
      <c r="P96" s="305"/>
      <c r="Q96" s="261"/>
      <c r="R96" s="261"/>
      <c r="S96" s="261"/>
      <c r="T96" s="261"/>
      <c r="U96" s="262" t="str">
        <f>IF(Q96="","",R96/(Q96-S96))</f>
        <v/>
      </c>
      <c r="V96" s="304"/>
    </row>
    <row r="97" spans="1:32" s="301" customFormat="1" ht="15.75" thickBot="1" x14ac:dyDescent="0.3">
      <c r="A97" s="514"/>
      <c r="B97" s="515"/>
      <c r="C97" s="516"/>
      <c r="D97" s="515"/>
      <c r="E97" s="515"/>
      <c r="F97" s="517"/>
      <c r="G97" s="518"/>
      <c r="H97" s="519"/>
      <c r="I97" s="519"/>
      <c r="J97" s="520"/>
      <c r="K97" s="521"/>
      <c r="L97" s="522"/>
      <c r="M97" s="522"/>
      <c r="N97" s="522"/>
      <c r="O97" s="523"/>
      <c r="P97" s="524"/>
      <c r="Q97" s="525"/>
      <c r="R97" s="525"/>
      <c r="S97" s="525"/>
      <c r="T97" s="523" t="s">
        <v>240</v>
      </c>
      <c r="U97" s="526" t="str">
        <f>IF(U96="","",IF(U96=1,20,IF(U96&gt;0.95,18,IF(U96&gt;0.9,15,IF(U96&gt;0.85,13,IF(U96&gt;0.8,10,IF(U96&gt;0.75,8,IF(U96&gt;0.7,5,IF(U96&gt;0.5,3,0)))))))))</f>
        <v/>
      </c>
      <c r="V97" s="304"/>
    </row>
    <row r="98" spans="1:32" s="301" customFormat="1" x14ac:dyDescent="0.2">
      <c r="A98" s="291"/>
      <c r="B98" s="292"/>
      <c r="C98" s="293"/>
      <c r="D98" s="292"/>
      <c r="E98" s="292"/>
      <c r="F98" s="294"/>
      <c r="G98" s="295"/>
      <c r="H98" s="296"/>
      <c r="I98" s="296"/>
      <c r="J98" s="297"/>
      <c r="K98" s="291"/>
      <c r="L98" s="298"/>
      <c r="M98" s="298"/>
      <c r="N98" s="298"/>
      <c r="P98" s="302"/>
      <c r="Q98" s="306"/>
      <c r="R98" s="306"/>
      <c r="S98" s="306"/>
      <c r="T98" s="306"/>
      <c r="AF98" s="307"/>
    </row>
    <row r="99" spans="1:32" s="301" customFormat="1" ht="15.75" thickBot="1" x14ac:dyDescent="0.25">
      <c r="A99" s="291"/>
      <c r="B99" s="292"/>
      <c r="C99" s="293"/>
      <c r="D99" s="292"/>
      <c r="E99" s="292"/>
      <c r="F99" s="294"/>
      <c r="G99" s="295"/>
      <c r="H99" s="296"/>
      <c r="I99" s="296"/>
      <c r="J99" s="297"/>
      <c r="K99" s="291"/>
      <c r="L99" s="298"/>
      <c r="M99" s="298"/>
      <c r="N99" s="298"/>
      <c r="P99" s="302"/>
      <c r="Q99" s="306"/>
      <c r="R99" s="306"/>
      <c r="S99" s="306"/>
      <c r="T99" s="306"/>
      <c r="AF99" s="307"/>
    </row>
    <row r="100" spans="1:32" s="241" customFormat="1" ht="25.5" customHeight="1" x14ac:dyDescent="0.2">
      <c r="A100" s="574" t="s">
        <v>241</v>
      </c>
      <c r="B100" s="575"/>
      <c r="C100" s="575"/>
      <c r="D100" s="575"/>
      <c r="E100" s="575"/>
      <c r="F100" s="575"/>
      <c r="G100" s="575"/>
      <c r="H100" s="575"/>
      <c r="I100" s="575"/>
      <c r="J100" s="575"/>
      <c r="K100" s="575"/>
      <c r="L100" s="575"/>
      <c r="M100" s="575"/>
      <c r="N100" s="575"/>
      <c r="O100" s="575"/>
      <c r="P100" s="575"/>
      <c r="Q100" s="575"/>
      <c r="R100" s="575"/>
      <c r="S100" s="575"/>
      <c r="T100" s="575"/>
      <c r="U100" s="575"/>
      <c r="V100" s="576"/>
      <c r="W100" s="159"/>
      <c r="X100" s="159"/>
    </row>
    <row r="101" spans="1:32" s="241" customFormat="1" ht="30" customHeight="1" x14ac:dyDescent="0.2">
      <c r="A101" s="308" t="s">
        <v>142</v>
      </c>
      <c r="B101" s="309"/>
      <c r="C101" s="310"/>
      <c r="D101" s="311"/>
      <c r="E101" s="310"/>
      <c r="F101" s="310"/>
      <c r="G101" s="312"/>
      <c r="H101" s="313"/>
      <c r="I101" s="313"/>
      <c r="J101" s="309"/>
      <c r="K101" s="314"/>
      <c r="L101" s="315"/>
      <c r="M101" s="315"/>
      <c r="N101" s="315"/>
      <c r="O101" s="316" t="s">
        <v>200</v>
      </c>
      <c r="P101" s="317">
        <f>P102+P103</f>
        <v>0</v>
      </c>
      <c r="Q101" s="318"/>
      <c r="R101" s="312"/>
      <c r="S101" s="312"/>
      <c r="T101" s="312"/>
      <c r="U101" s="312"/>
      <c r="V101" s="319"/>
      <c r="W101" s="159"/>
      <c r="X101" s="159"/>
    </row>
    <row r="102" spans="1:32" s="241" customFormat="1" x14ac:dyDescent="0.2">
      <c r="A102" s="591" t="s">
        <v>143</v>
      </c>
      <c r="B102" s="592"/>
      <c r="C102" s="320"/>
      <c r="D102" s="321"/>
      <c r="E102" s="244" t="s">
        <v>116</v>
      </c>
      <c r="F102" s="322"/>
      <c r="G102" s="323"/>
      <c r="H102" s="255"/>
      <c r="I102" s="255"/>
      <c r="J102" s="324"/>
      <c r="K102" s="325"/>
      <c r="L102" s="326"/>
      <c r="M102" s="326"/>
      <c r="N102" s="326"/>
      <c r="O102" s="158">
        <f>IF(G102="",0,IF(G102="Ne treba raditi na predm.",1+SUM(L102:N102),(SUM(L102:N102)/G102)))</f>
        <v>0</v>
      </c>
      <c r="P102" s="259">
        <f t="shared" ref="P102:P103" si="12">IF(K102&gt;0,O102*(J102/(J102-K102)),O102)</f>
        <v>0</v>
      </c>
      <c r="Q102" s="260"/>
      <c r="R102" s="261"/>
      <c r="S102" s="261"/>
      <c r="T102" s="261"/>
      <c r="U102" s="262" t="str">
        <f>IF(Q102="","",R102/(Q102-S102))</f>
        <v/>
      </c>
      <c r="V102" s="263">
        <f>IF(P102="","",IF(C102="Ne","",IF(G102="Ne treba raditi na predm.","",IF((P102+P103)&gt;1,20,IF(U102="",IF((P102+P103)&gt;0.95,18,IF((P102+P103)&gt;0.9,15,IF((P102+P103)&gt;0.85,13,IF((P102+P103)&gt;0.8,10,IF((P102+P103)&gt;0.75,8,IF((P102+P103)&gt;0.7,5,IF((P102+P103)&gt;0.5,3,0))))))),IF((U102+U103)=1,20,IF((U102+U103)&gt;0.95,18,IF((U102+U103)&gt;0.9,15,IF((U102+U103)&gt;0.85,13,IF((U102+U103)&gt;0.8,10,IF((U102+U103)&gt;0.75,8,IF((U102+U103)&gt;0.7,5,IF((U102+U103)&gt;0.5,3,0)))))))))))))</f>
        <v>0</v>
      </c>
    </row>
    <row r="103" spans="1:32" s="241" customFormat="1" x14ac:dyDescent="0.2">
      <c r="A103" s="591" t="s">
        <v>144</v>
      </c>
      <c r="B103" s="592"/>
      <c r="C103" s="320"/>
      <c r="D103" s="287"/>
      <c r="E103" s="327"/>
      <c r="F103" s="328" t="str">
        <f t="shared" ref="F103" si="13">IF(E103="Sudija",1,IF(E103="Stručni saradnik",1,""))</f>
        <v/>
      </c>
      <c r="G103" s="323"/>
      <c r="H103" s="255"/>
      <c r="I103" s="255"/>
      <c r="J103" s="324"/>
      <c r="K103" s="325"/>
      <c r="L103" s="326"/>
      <c r="M103" s="326"/>
      <c r="N103" s="326"/>
      <c r="O103" s="158">
        <f>IF(G103="",0,IF(G103="Ne treba raditi na predm.",1+SUM(L103:N103),(SUM(L103:N103)/G103)))</f>
        <v>0</v>
      </c>
      <c r="P103" s="259">
        <f t="shared" si="12"/>
        <v>0</v>
      </c>
      <c r="Q103" s="260"/>
      <c r="R103" s="261"/>
      <c r="S103" s="261"/>
      <c r="T103" s="261"/>
      <c r="U103" s="262" t="str">
        <f t="shared" ref="U103" si="14">IF(Q103="","",R103/(Q103-S103))</f>
        <v/>
      </c>
      <c r="V103" s="263">
        <f>IF(P103="","",IF(C103="Ne","",IF(G103="Ne treba raditi na predm.","",IF((P102+P103)&gt;1,40,IF(U103="",IF((P102+P103)&gt;0.95,35,IF((P102+P103)&gt;0.9,30,IF((P102+P103)&gt;0.85,25,IF((P102+P103)&gt;0.8,20,IF((P102+P103)&gt;0.75,15,IF((P102+P103)&gt;0.7,10,IF((P102+P103)&gt;0.5,5,0))))))),IF((U102+U103)=1,40,IF((U102+U103)&gt;0.95,35,IF((U102+U103)&gt;0.9,30,IF((U102+U103)&gt;0.85,25,IF((U102+U103)&gt;0.8,20,IF((U102+U103)&gt;0.75,15,IF((U102+U103)&gt;0.7,10,IF((U102+U103)&gt;0.5,5,0)))))))))))))</f>
        <v>0</v>
      </c>
    </row>
    <row r="104" spans="1:32" s="241" customFormat="1" ht="30" customHeight="1" x14ac:dyDescent="0.2">
      <c r="A104" s="308" t="s">
        <v>145</v>
      </c>
      <c r="B104" s="309"/>
      <c r="C104" s="310"/>
      <c r="D104" s="311"/>
      <c r="E104" s="310"/>
      <c r="F104" s="310"/>
      <c r="G104" s="312"/>
      <c r="H104" s="329"/>
      <c r="I104" s="329"/>
      <c r="J104" s="330"/>
      <c r="K104" s="310"/>
      <c r="L104" s="310"/>
      <c r="M104" s="310"/>
      <c r="N104" s="310"/>
      <c r="O104" s="316" t="s">
        <v>200</v>
      </c>
      <c r="P104" s="317">
        <f>P105+P106</f>
        <v>0</v>
      </c>
      <c r="Q104" s="312"/>
      <c r="R104" s="312"/>
      <c r="S104" s="312"/>
      <c r="T104" s="312"/>
      <c r="U104" s="312"/>
      <c r="V104" s="319"/>
      <c r="W104" s="159"/>
      <c r="X104" s="159"/>
    </row>
    <row r="105" spans="1:32" s="241" customFormat="1" x14ac:dyDescent="0.2">
      <c r="A105" s="591" t="s">
        <v>143</v>
      </c>
      <c r="B105" s="592"/>
      <c r="C105" s="320"/>
      <c r="D105" s="287"/>
      <c r="E105" s="327"/>
      <c r="F105" s="288" t="str">
        <f t="shared" ref="F105:F106" si="15">IF(E105="Sudija",1,IF(E105="Stručni saradnik",1,""))</f>
        <v/>
      </c>
      <c r="G105" s="331"/>
      <c r="H105" s="255"/>
      <c r="I105" s="255"/>
      <c r="J105" s="324"/>
      <c r="K105" s="325"/>
      <c r="L105" s="326"/>
      <c r="M105" s="326"/>
      <c r="N105" s="326"/>
      <c r="O105" s="158">
        <f>IF(G105="",0,IF(G105="Ne treba raditi na predm.",1+SUM(L105:N105),(SUM(L105:N105)/G105)))</f>
        <v>0</v>
      </c>
      <c r="P105" s="259">
        <f t="shared" ref="P105:P106" si="16">IF(K105&gt;0,O105*(J105/(J105-K105)),O105)</f>
        <v>0</v>
      </c>
      <c r="Q105" s="260"/>
      <c r="R105" s="261"/>
      <c r="S105" s="261"/>
      <c r="T105" s="261"/>
      <c r="U105" s="262" t="str">
        <f t="shared" ref="U105:U106" si="17">IF(Q105="","",R105/(Q105-S105))</f>
        <v/>
      </c>
      <c r="V105" s="263">
        <f>IF(P105="","",IF(C105="Ne","",IF(G105="Ne treba raditi na predm.","",IF((P105+P106)&gt;1,40,IF(U105="",IF((P105+P106)&gt;0.95,35,IF((P105+P106)&gt;0.9,30,IF((P105+P106)&gt;0.85,25,IF((P105+P106)&gt;0.8,20,IF((P105+P106)&gt;0.75,15,IF((P105+P106)&gt;0.7,10,IF((P105+P106)&gt;0.5,5,0))))))),IF((U105+U106)=1,40,IF((U105+U106)&gt;0.95,35,IF((U105+U106)&gt;0.9,30,IF((U105+U106)&gt;0.85,25,IF((U105+U106)&gt;0.8,20,IF((U105+U106)&gt;0.75,15,IF((U105+U106)&gt;0.7,10,IF((U105+U106)&gt;0.5,5,0)))))))))))))</f>
        <v>0</v>
      </c>
    </row>
    <row r="106" spans="1:32" s="241" customFormat="1" x14ac:dyDescent="0.2">
      <c r="A106" s="591" t="s">
        <v>144</v>
      </c>
      <c r="B106" s="592"/>
      <c r="C106" s="320"/>
      <c r="D106" s="287"/>
      <c r="E106" s="327"/>
      <c r="F106" s="288" t="str">
        <f t="shared" si="15"/>
        <v/>
      </c>
      <c r="G106" s="331"/>
      <c r="H106" s="255"/>
      <c r="I106" s="255"/>
      <c r="J106" s="324"/>
      <c r="K106" s="325"/>
      <c r="L106" s="326"/>
      <c r="M106" s="326"/>
      <c r="N106" s="326"/>
      <c r="O106" s="158">
        <f>IF(G106="",0,IF(G106="Ne treba raditi na predm.",1+SUM(L106:N106),(SUM(L106:N106)/G106)))</f>
        <v>0</v>
      </c>
      <c r="P106" s="259">
        <f t="shared" si="16"/>
        <v>0</v>
      </c>
      <c r="Q106" s="260"/>
      <c r="R106" s="261"/>
      <c r="S106" s="261"/>
      <c r="T106" s="261"/>
      <c r="U106" s="262" t="str">
        <f t="shared" si="17"/>
        <v/>
      </c>
      <c r="V106" s="263">
        <f>IF(P106="","",IF(C106="Ne","",IF(G106="Ne treba raditi na predm.","",IF((P105+P106)&gt;1,40,IF(U106="",IF((P105+P106)&gt;0.95,35,IF((P105+P106)&gt;0.9,30,IF((P105+P106)&gt;0.85,25,IF((P105+P106)&gt;0.8,20,IF((P105+P106)&gt;0.75,15,IF((P105+P106)&gt;0.7,10,IF((P105+P106)&gt;0.5,5,0))))))),IF((U105+U106)=1,40,IF((U105+U106)&gt;0.95,35,IF((U105+U106)&gt;0.9,30,IF((U105+U106)&gt;0.85,25,IF((U105+U106)&gt;0.8,20,IF((U105+U106)&gt;0.75,15,IF((U105+U106)&gt;0.7,10,IF((U105+U106)&gt;0.5,5,0)))))))))))))</f>
        <v>0</v>
      </c>
    </row>
    <row r="107" spans="1:32" s="241" customFormat="1" ht="30" customHeight="1" x14ac:dyDescent="0.2">
      <c r="A107" s="308" t="s">
        <v>145</v>
      </c>
      <c r="B107" s="309"/>
      <c r="C107" s="310"/>
      <c r="D107" s="311"/>
      <c r="E107" s="310"/>
      <c r="F107" s="310"/>
      <c r="G107" s="312"/>
      <c r="H107" s="329"/>
      <c r="I107" s="329"/>
      <c r="J107" s="330"/>
      <c r="K107" s="310"/>
      <c r="L107" s="310"/>
      <c r="M107" s="310"/>
      <c r="N107" s="310"/>
      <c r="O107" s="316" t="s">
        <v>200</v>
      </c>
      <c r="P107" s="317">
        <f>P108+P109</f>
        <v>0</v>
      </c>
      <c r="Q107" s="312"/>
      <c r="R107" s="312"/>
      <c r="S107" s="312"/>
      <c r="T107" s="312"/>
      <c r="U107" s="312"/>
      <c r="V107" s="319"/>
      <c r="W107" s="159"/>
      <c r="X107" s="159"/>
    </row>
    <row r="108" spans="1:32" s="241" customFormat="1" x14ac:dyDescent="0.2">
      <c r="A108" s="591" t="s">
        <v>143</v>
      </c>
      <c r="B108" s="592"/>
      <c r="C108" s="320"/>
      <c r="D108" s="287"/>
      <c r="E108" s="327"/>
      <c r="F108" s="288" t="str">
        <f t="shared" ref="F108:F109" si="18">IF(E108="Sudija",1,IF(E108="Stručni saradnik",1,""))</f>
        <v/>
      </c>
      <c r="G108" s="331"/>
      <c r="H108" s="255"/>
      <c r="I108" s="255"/>
      <c r="J108" s="324"/>
      <c r="K108" s="325"/>
      <c r="L108" s="326"/>
      <c r="M108" s="326"/>
      <c r="N108" s="326"/>
      <c r="O108" s="158">
        <f>IF(G108="",0,IF(G108="Ne treba raditi na predm.",1+SUM(L108:N108),(SUM(L108:N108)/G108)))</f>
        <v>0</v>
      </c>
      <c r="P108" s="259">
        <f t="shared" ref="P108:P109" si="19">IF(K108&gt;0,O108*(J108/(J108-K108)),O108)</f>
        <v>0</v>
      </c>
      <c r="Q108" s="260"/>
      <c r="R108" s="261"/>
      <c r="S108" s="261"/>
      <c r="T108" s="261"/>
      <c r="U108" s="262" t="str">
        <f t="shared" ref="U108:U109" si="20">IF(Q108="","",R108/(Q108-S108))</f>
        <v/>
      </c>
      <c r="V108" s="263">
        <f>IF(P108="","",IF(C108="Ne","",IF(G108="Ne treba raditi na predm.","",IF((P108+P109)&gt;1,40,IF(U108="",IF((P108+P109)&gt;0.95,35,IF((P108+P109)&gt;0.9,30,IF((P108+P109)&gt;0.85,25,IF((P108+P109)&gt;0.8,20,IF((P108+P109)&gt;0.75,15,IF((P108+P109)&gt;0.7,10,IF((P108+P109)&gt;0.5,5,0))))))),IF((U108+U109)=1,40,IF((U108+U109)&gt;0.95,35,IF((U108+U109)&gt;0.9,30,IF((U108+U109)&gt;0.85,25,IF((U108+U109)&gt;0.8,20,IF((U108+U109)&gt;0.75,15,IF((U108+U109)&gt;0.7,10,IF((U108+U109)&gt;0.5,5,0)))))))))))))</f>
        <v>0</v>
      </c>
    </row>
    <row r="109" spans="1:32" s="241" customFormat="1" x14ac:dyDescent="0.2">
      <c r="A109" s="591" t="s">
        <v>144</v>
      </c>
      <c r="B109" s="592"/>
      <c r="C109" s="320"/>
      <c r="D109" s="287"/>
      <c r="E109" s="327"/>
      <c r="F109" s="288" t="str">
        <f t="shared" si="18"/>
        <v/>
      </c>
      <c r="G109" s="331"/>
      <c r="H109" s="255"/>
      <c r="I109" s="255"/>
      <c r="J109" s="324"/>
      <c r="K109" s="325"/>
      <c r="L109" s="326"/>
      <c r="M109" s="326"/>
      <c r="N109" s="326"/>
      <c r="O109" s="158">
        <f>IF(G109="",0,IF(G109="Ne treba raditi na predm.",1+SUM(L109:N109),(SUM(L109:N109)/G109)))</f>
        <v>0</v>
      </c>
      <c r="P109" s="259">
        <f t="shared" si="19"/>
        <v>0</v>
      </c>
      <c r="Q109" s="260"/>
      <c r="R109" s="261"/>
      <c r="S109" s="261"/>
      <c r="T109" s="261"/>
      <c r="U109" s="262" t="str">
        <f t="shared" si="20"/>
        <v/>
      </c>
      <c r="V109" s="263">
        <f>IF(P109="","",IF(C109="Ne","",IF(G109="Ne treba raditi na predm.","",IF((P108+P109)&gt;1,40,IF(U109="",IF((P108+P109)&gt;0.95,35,IF((P108+P109)&gt;0.9,30,IF((P108+P109)&gt;0.85,25,IF((P108+P109)&gt;0.8,20,IF((P108+P109)&gt;0.75,15,IF((P108+P109)&gt;0.7,10,IF((P108+P109)&gt;0.5,5,0))))))),IF((U108+U109)=1,40,IF((U108+U109)&gt;0.95,35,IF((U108+U109)&gt;0.9,30,IF((U108+U109)&gt;0.85,25,IF((U108+U109)&gt;0.8,20,IF((U108+U109)&gt;0.75,15,IF((U108+U109)&gt;0.7,10,IF((U108+U109)&gt;0.5,5,0)))))))))))))</f>
        <v>0</v>
      </c>
    </row>
    <row r="110" spans="1:32" s="241" customFormat="1" ht="30" customHeight="1" x14ac:dyDescent="0.2">
      <c r="A110" s="308" t="s">
        <v>145</v>
      </c>
      <c r="B110" s="309"/>
      <c r="C110" s="310"/>
      <c r="D110" s="311"/>
      <c r="E110" s="310"/>
      <c r="F110" s="310"/>
      <c r="G110" s="312"/>
      <c r="H110" s="329"/>
      <c r="I110" s="329"/>
      <c r="J110" s="330"/>
      <c r="K110" s="310"/>
      <c r="L110" s="310"/>
      <c r="M110" s="310"/>
      <c r="N110" s="310"/>
      <c r="O110" s="316" t="s">
        <v>200</v>
      </c>
      <c r="P110" s="317">
        <f>P111+P112</f>
        <v>0</v>
      </c>
      <c r="Q110" s="312"/>
      <c r="R110" s="312"/>
      <c r="S110" s="312"/>
      <c r="T110" s="312"/>
      <c r="U110" s="312"/>
      <c r="V110" s="319"/>
      <c r="W110" s="159"/>
      <c r="X110" s="159"/>
    </row>
    <row r="111" spans="1:32" s="241" customFormat="1" x14ac:dyDescent="0.2">
      <c r="A111" s="591" t="s">
        <v>143</v>
      </c>
      <c r="B111" s="592"/>
      <c r="C111" s="320"/>
      <c r="D111" s="287"/>
      <c r="E111" s="327"/>
      <c r="F111" s="288" t="str">
        <f t="shared" si="8"/>
        <v/>
      </c>
      <c r="G111" s="331"/>
      <c r="H111" s="255"/>
      <c r="I111" s="255"/>
      <c r="J111" s="324"/>
      <c r="K111" s="325"/>
      <c r="L111" s="326"/>
      <c r="M111" s="326"/>
      <c r="N111" s="326"/>
      <c r="O111" s="158">
        <f>IF(G111="",0,IF(G111="Ne treba raditi na predm.",1+SUM(L111:N111),(SUM(L111:N111)/G111)))</f>
        <v>0</v>
      </c>
      <c r="P111" s="259">
        <f t="shared" ref="P111:P112" si="21">IF(K111&gt;0,O111*(J111/(J111-K111)),O111)</f>
        <v>0</v>
      </c>
      <c r="Q111" s="260"/>
      <c r="R111" s="261"/>
      <c r="S111" s="261"/>
      <c r="T111" s="261"/>
      <c r="U111" s="262" t="str">
        <f t="shared" ref="U111:U112" si="22">IF(Q111="","",R111/(Q111-S111))</f>
        <v/>
      </c>
      <c r="V111" s="263">
        <f>IF(P111="","",IF(C111="Ne","",IF(G111="Ne treba raditi na predm.","",IF((P111+P112)&gt;1,40,IF(U111="",IF((P111+P112)&gt;0.95,35,IF((P111+P112)&gt;0.9,30,IF((P111+P112)&gt;0.85,25,IF((P111+P112)&gt;0.8,20,IF((P111+P112)&gt;0.75,15,IF((P111+P112)&gt;0.7,10,IF((P111+P112)&gt;0.5,5,0))))))),IF((U111+U112)=1,40,IF((U111+U112)&gt;0.95,35,IF((U111+U112)&gt;0.9,30,IF((U111+U112)&gt;0.85,25,IF((U111+U112)&gt;0.8,20,IF((U111+U112)&gt;0.75,15,IF((U111+U112)&gt;0.7,10,IF((U111+U112)&gt;0.5,5,0)))))))))))))</f>
        <v>0</v>
      </c>
    </row>
    <row r="112" spans="1:32" s="241" customFormat="1" x14ac:dyDescent="0.2">
      <c r="A112" s="591" t="s">
        <v>144</v>
      </c>
      <c r="B112" s="592"/>
      <c r="C112" s="320"/>
      <c r="D112" s="287"/>
      <c r="E112" s="327"/>
      <c r="F112" s="288" t="str">
        <f t="shared" si="8"/>
        <v/>
      </c>
      <c r="G112" s="331"/>
      <c r="H112" s="255"/>
      <c r="I112" s="255"/>
      <c r="J112" s="324"/>
      <c r="K112" s="325"/>
      <c r="L112" s="326"/>
      <c r="M112" s="326"/>
      <c r="N112" s="326"/>
      <c r="O112" s="158">
        <f>IF(G112="",0,IF(G112="Ne treba raditi na predm.",1+SUM(L112:N112),(SUM(L112:N112)/G112)))</f>
        <v>0</v>
      </c>
      <c r="P112" s="259">
        <f t="shared" si="21"/>
        <v>0</v>
      </c>
      <c r="Q112" s="260"/>
      <c r="R112" s="261"/>
      <c r="S112" s="261"/>
      <c r="T112" s="261"/>
      <c r="U112" s="262" t="str">
        <f t="shared" si="22"/>
        <v/>
      </c>
      <c r="V112" s="263">
        <f>IF(P112="","",IF(C112="Ne","",IF(G112="Ne treba raditi na predm.","",IF((P111+P112)&gt;1,40,IF(U112="",IF((P111+P112)&gt;0.95,35,IF((P111+P112)&gt;0.9,30,IF((P111+P112)&gt;0.85,25,IF((P111+P112)&gt;0.8,20,IF((P111+P112)&gt;0.75,15,IF((P111+P112)&gt;0.7,10,IF((P111+P112)&gt;0.5,5,0))))))),IF((U111+U112)=1,40,IF((U111+U112)&gt;0.95,35,IF((U111+U112)&gt;0.9,30,IF((U111+U112)&gt;0.85,25,IF((U111+U112)&gt;0.8,20,IF((U111+U112)&gt;0.75,15,IF((U111+U112)&gt;0.7,10,IF((U111+U112)&gt;0.5,5,0)))))))))))))</f>
        <v>0</v>
      </c>
    </row>
    <row r="113" spans="1:24" s="241" customFormat="1" ht="30" customHeight="1" x14ac:dyDescent="0.2">
      <c r="A113" s="308" t="s">
        <v>145</v>
      </c>
      <c r="B113" s="309"/>
      <c r="C113" s="310"/>
      <c r="D113" s="311"/>
      <c r="E113" s="310"/>
      <c r="F113" s="310"/>
      <c r="G113" s="312"/>
      <c r="H113" s="329"/>
      <c r="I113" s="329"/>
      <c r="J113" s="330"/>
      <c r="K113" s="310"/>
      <c r="L113" s="310"/>
      <c r="M113" s="310"/>
      <c r="N113" s="310"/>
      <c r="O113" s="316" t="s">
        <v>200</v>
      </c>
      <c r="P113" s="317">
        <f>P114+P115</f>
        <v>0</v>
      </c>
      <c r="Q113" s="312"/>
      <c r="R113" s="312"/>
      <c r="S113" s="312"/>
      <c r="T113" s="312"/>
      <c r="U113" s="312"/>
      <c r="V113" s="319"/>
      <c r="W113" s="159"/>
      <c r="X113" s="159"/>
    </row>
    <row r="114" spans="1:24" s="241" customFormat="1" x14ac:dyDescent="0.2">
      <c r="A114" s="591" t="s">
        <v>143</v>
      </c>
      <c r="B114" s="592"/>
      <c r="C114" s="320"/>
      <c r="D114" s="287"/>
      <c r="E114" s="327"/>
      <c r="F114" s="288" t="str">
        <f t="shared" ref="F114:F115" si="23">IF(E114="Sudija",1,IF(E114="Stručni saradnik",1,""))</f>
        <v/>
      </c>
      <c r="G114" s="331"/>
      <c r="H114" s="255"/>
      <c r="I114" s="255"/>
      <c r="J114" s="324"/>
      <c r="K114" s="325"/>
      <c r="L114" s="326"/>
      <c r="M114" s="326"/>
      <c r="N114" s="326"/>
      <c r="O114" s="158">
        <f>IF(G114="",0,IF(G114="Ne treba raditi na predm.",1+SUM(L114:N114),(SUM(L114:N114)/G114)))</f>
        <v>0</v>
      </c>
      <c r="P114" s="259">
        <f t="shared" ref="P114:P115" si="24">IF(K114&gt;0,O114*(J114/(J114-K114)),O114)</f>
        <v>0</v>
      </c>
      <c r="Q114" s="260"/>
      <c r="R114" s="261"/>
      <c r="S114" s="261"/>
      <c r="T114" s="261"/>
      <c r="U114" s="262" t="str">
        <f t="shared" ref="U114:U115" si="25">IF(Q114="","",R114/(Q114-S114))</f>
        <v/>
      </c>
      <c r="V114" s="263">
        <f>IF(P114="","",IF(C114="Ne","",IF(G114="Ne treba raditi na predm.","",IF((P114+P115)&gt;1,40,IF(U114="",IF((P114+P115)&gt;0.95,35,IF((P114+P115)&gt;0.9,30,IF((P114+P115)&gt;0.85,25,IF((P114+P115)&gt;0.8,20,IF((P114+P115)&gt;0.75,15,IF((P114+P115)&gt;0.7,10,IF((P114+P115)&gt;0.5,5,0))))))),IF((U114+U115)=1,40,IF((U114+U115)&gt;0.95,35,IF((U114+U115)&gt;0.9,30,IF((U114+U115)&gt;0.85,25,IF((U114+U115)&gt;0.8,20,IF((U114+U115)&gt;0.75,15,IF((U114+U115)&gt;0.7,10,IF((U114+U115)&gt;0.5,5,0)))))))))))))</f>
        <v>0</v>
      </c>
    </row>
    <row r="115" spans="1:24" s="241" customFormat="1" x14ac:dyDescent="0.2">
      <c r="A115" s="591" t="s">
        <v>144</v>
      </c>
      <c r="B115" s="592"/>
      <c r="C115" s="320"/>
      <c r="D115" s="287"/>
      <c r="E115" s="327"/>
      <c r="F115" s="288" t="str">
        <f t="shared" si="23"/>
        <v/>
      </c>
      <c r="G115" s="331"/>
      <c r="H115" s="255"/>
      <c r="I115" s="255"/>
      <c r="J115" s="324"/>
      <c r="K115" s="325"/>
      <c r="L115" s="326"/>
      <c r="M115" s="326"/>
      <c r="N115" s="326"/>
      <c r="O115" s="158">
        <f>IF(G115="",0,IF(G115="Ne treba raditi na predm.",1+SUM(L115:N115),(SUM(L115:N115)/G115)))</f>
        <v>0</v>
      </c>
      <c r="P115" s="259">
        <f t="shared" si="24"/>
        <v>0</v>
      </c>
      <c r="Q115" s="260"/>
      <c r="R115" s="261"/>
      <c r="S115" s="261"/>
      <c r="T115" s="261"/>
      <c r="U115" s="262" t="str">
        <f t="shared" si="25"/>
        <v/>
      </c>
      <c r="V115" s="263">
        <f>IF(P115="","",IF(C115="Ne","",IF(G115="Ne treba raditi na predm.","",IF((P114+P115)&gt;1,40,IF(U115="",IF((P114+P115)&gt;0.95,35,IF((P114+P115)&gt;0.9,30,IF((P114+P115)&gt;0.85,25,IF((P114+P115)&gt;0.8,20,IF((P114+P115)&gt;0.75,15,IF((P114+P115)&gt;0.7,10,IF((P114+P115)&gt;0.5,5,0))))))),IF((U114+U115)=1,40,IF((U114+U115)&gt;0.95,35,IF((U114+U115)&gt;0.9,30,IF((U114+U115)&gt;0.85,25,IF((U114+U115)&gt;0.8,20,IF((U114+U115)&gt;0.75,15,IF((U114+U115)&gt;0.7,10,IF((U114+U115)&gt;0.5,5,0)))))))))))))</f>
        <v>0</v>
      </c>
    </row>
    <row r="116" spans="1:24" s="241" customFormat="1" ht="30" customHeight="1" x14ac:dyDescent="0.2">
      <c r="A116" s="308" t="s">
        <v>145</v>
      </c>
      <c r="B116" s="309"/>
      <c r="C116" s="310"/>
      <c r="D116" s="311"/>
      <c r="E116" s="310"/>
      <c r="F116" s="310"/>
      <c r="G116" s="312"/>
      <c r="H116" s="329"/>
      <c r="I116" s="329"/>
      <c r="J116" s="330"/>
      <c r="K116" s="310"/>
      <c r="L116" s="310"/>
      <c r="M116" s="310"/>
      <c r="N116" s="310"/>
      <c r="O116" s="316" t="s">
        <v>200</v>
      </c>
      <c r="P116" s="317">
        <f>P117+P118</f>
        <v>0</v>
      </c>
      <c r="Q116" s="312"/>
      <c r="R116" s="312"/>
      <c r="S116" s="312"/>
      <c r="T116" s="312"/>
      <c r="U116" s="312"/>
      <c r="V116" s="319"/>
      <c r="W116" s="159"/>
      <c r="X116" s="159"/>
    </row>
    <row r="117" spans="1:24" s="241" customFormat="1" x14ac:dyDescent="0.2">
      <c r="A117" s="591" t="s">
        <v>143</v>
      </c>
      <c r="B117" s="592"/>
      <c r="C117" s="320"/>
      <c r="D117" s="287"/>
      <c r="E117" s="327"/>
      <c r="F117" s="288" t="str">
        <f t="shared" ref="F117:F118" si="26">IF(E117="Sudija",1,IF(E117="Stručni saradnik",1,""))</f>
        <v/>
      </c>
      <c r="G117" s="331"/>
      <c r="H117" s="255"/>
      <c r="I117" s="255"/>
      <c r="J117" s="332"/>
      <c r="K117" s="325"/>
      <c r="L117" s="326"/>
      <c r="M117" s="326"/>
      <c r="N117" s="326"/>
      <c r="O117" s="158">
        <f>IF(G117="",0,IF(G117="Ne treba raditi na predm.",1+SUM(L117:N117),(SUM(L117:N117)/G117)))</f>
        <v>0</v>
      </c>
      <c r="P117" s="259">
        <f t="shared" ref="P117:P118" si="27">IF(K117&gt;0,O117*(J117/(J117-K117)),O117)</f>
        <v>0</v>
      </c>
      <c r="Q117" s="260"/>
      <c r="R117" s="261"/>
      <c r="S117" s="261"/>
      <c r="T117" s="261"/>
      <c r="U117" s="262" t="str">
        <f t="shared" ref="U117" si="28">IF(Q117="","",R117/(Q117-S117))</f>
        <v/>
      </c>
      <c r="V117" s="263">
        <f>IF(P117="","",IF(C117="Ne","",IF(G117="Ne treba raditi na predm.","",IF((P117+P118)&gt;1,40,IF(U117="",IF((P117+P118)&gt;0.95,35,IF((P117+P118)&gt;0.9,30,IF((P117+P118)&gt;0.85,25,IF((P117+P118)&gt;0.8,20,IF((P117+P118)&gt;0.75,15,IF((P117+P118)&gt;0.7,10,IF((P117+P118)&gt;0.5,5,0))))))),IF((U117+U118)=1,40,IF((U117+U118)&gt;0.95,35,IF((U117+U118)&gt;0.9,30,IF((U117+U118)&gt;0.85,25,IF((U117+U118)&gt;0.8,20,IF((U117+U118)&gt;0.75,15,IF((U117+U118)&gt;0.7,10,IF((U117+U118)&gt;0.5,5,0)))))))))))))</f>
        <v>0</v>
      </c>
    </row>
    <row r="118" spans="1:24" s="241" customFormat="1" x14ac:dyDescent="0.2">
      <c r="A118" s="591" t="s">
        <v>144</v>
      </c>
      <c r="B118" s="592"/>
      <c r="C118" s="320"/>
      <c r="D118" s="287"/>
      <c r="E118" s="327"/>
      <c r="F118" s="288" t="str">
        <f t="shared" si="26"/>
        <v/>
      </c>
      <c r="G118" s="331"/>
      <c r="H118" s="255"/>
      <c r="I118" s="255"/>
      <c r="J118" s="332"/>
      <c r="K118" s="325"/>
      <c r="L118" s="326"/>
      <c r="M118" s="326"/>
      <c r="N118" s="326"/>
      <c r="O118" s="158">
        <f>IF(G118="",0,IF(G118="Ne treba raditi na predm.",1+SUM(L118:N118),(SUM(L118:N118)/G118)))</f>
        <v>0</v>
      </c>
      <c r="P118" s="259">
        <f t="shared" si="27"/>
        <v>0</v>
      </c>
      <c r="Q118" s="260"/>
      <c r="R118" s="261"/>
      <c r="S118" s="261"/>
      <c r="T118" s="261"/>
      <c r="U118" s="262" t="str">
        <f>IF(Q118="","",R118/(Q118-S118))</f>
        <v/>
      </c>
      <c r="V118" s="263">
        <f>IF(P118="","",IF(C118="Ne","",IF(G118="Ne treba raditi na predm.","",IF((P117+P118)&gt;1,40,IF(U118="",IF((P117+P118)&gt;0.95,35,IF((P117+P118)&gt;0.9,30,IF((P117+P118)&gt;0.85,25,IF((P117+P118)&gt;0.8,20,IF((P117+P118)&gt;0.75,15,IF((P117+P118)&gt;0.7,10,IF((P117+P118)&gt;0.5,5,0))))))),IF((U117+U118)=1,40,IF((U117+U118)&gt;0.95,35,IF((U117+U118)&gt;0.9,30,IF((U117+U118)&gt;0.85,25,IF((U117+U118)&gt;0.8,20,IF((U117+U118)&gt;0.75,15,IF((U117+U118)&gt;0.7,10,IF((U117+U118)&gt;0.5,5,0)))))))))))))</f>
        <v>0</v>
      </c>
    </row>
    <row r="119" spans="1:24" s="241" customFormat="1" ht="30" customHeight="1" x14ac:dyDescent="0.2">
      <c r="A119" s="308" t="s">
        <v>145</v>
      </c>
      <c r="B119" s="309"/>
      <c r="C119" s="310"/>
      <c r="D119" s="311"/>
      <c r="E119" s="310"/>
      <c r="F119" s="310"/>
      <c r="G119" s="312"/>
      <c r="H119" s="329"/>
      <c r="I119" s="329"/>
      <c r="J119" s="330"/>
      <c r="K119" s="310"/>
      <c r="L119" s="310"/>
      <c r="M119" s="310"/>
      <c r="N119" s="310"/>
      <c r="O119" s="316" t="s">
        <v>200</v>
      </c>
      <c r="P119" s="317">
        <f>P120+P121</f>
        <v>0</v>
      </c>
      <c r="Q119" s="312"/>
      <c r="R119" s="312"/>
      <c r="S119" s="312"/>
      <c r="T119" s="312"/>
      <c r="U119" s="312"/>
      <c r="V119" s="319"/>
      <c r="W119" s="159"/>
      <c r="X119" s="159"/>
    </row>
    <row r="120" spans="1:24" s="241" customFormat="1" x14ac:dyDescent="0.2">
      <c r="A120" s="591" t="s">
        <v>143</v>
      </c>
      <c r="B120" s="592"/>
      <c r="C120" s="320"/>
      <c r="D120" s="287"/>
      <c r="E120" s="327"/>
      <c r="F120" s="288" t="str">
        <f t="shared" ref="F120:F121" si="29">IF(E120="Sudija",1,IF(E120="Stručni saradnik",1,""))</f>
        <v/>
      </c>
      <c r="G120" s="331"/>
      <c r="H120" s="255"/>
      <c r="I120" s="255"/>
      <c r="J120" s="332"/>
      <c r="K120" s="325"/>
      <c r="L120" s="326"/>
      <c r="M120" s="326"/>
      <c r="N120" s="326"/>
      <c r="O120" s="158">
        <f>IF(G120="",0,IF(G120="Ne treba raditi na predm.",1+SUM(L120:N120),(SUM(L120:N120)/G120)))</f>
        <v>0</v>
      </c>
      <c r="P120" s="259">
        <f t="shared" ref="P120:P121" si="30">IF(K120&gt;0,O120*(J120/(J120-K120)),O120)</f>
        <v>0</v>
      </c>
      <c r="Q120" s="260"/>
      <c r="R120" s="261"/>
      <c r="S120" s="261"/>
      <c r="T120" s="261"/>
      <c r="U120" s="262" t="str">
        <f t="shared" ref="U120" si="31">IF(Q120="","",R120/(Q120-S120))</f>
        <v/>
      </c>
      <c r="V120" s="263">
        <f>IF(P120="","",IF(C120="Ne","",IF(G120="Ne treba raditi na predm.","",IF((P120+P121)&gt;1,40,IF(U120="",IF((P120+P121)&gt;0.95,35,IF((P120+P121)&gt;0.9,30,IF((P120+P121)&gt;0.85,25,IF((P120+P121)&gt;0.8,20,IF((P120+P121)&gt;0.75,15,IF((P120+P121)&gt;0.7,10,IF((P120+P121)&gt;0.5,5,0))))))),IF((U120+U121)=1,40,IF((U120+U121)&gt;0.95,35,IF((U120+U121)&gt;0.9,30,IF((U120+U121)&gt;0.85,25,IF((U120+U121)&gt;0.8,20,IF((U120+U121)&gt;0.75,15,IF((U120+U121)&gt;0.7,10,IF((U120+U121)&gt;0.5,5,0)))))))))))))</f>
        <v>0</v>
      </c>
    </row>
    <row r="121" spans="1:24" s="241" customFormat="1" x14ac:dyDescent="0.2">
      <c r="A121" s="591" t="s">
        <v>144</v>
      </c>
      <c r="B121" s="592"/>
      <c r="C121" s="320"/>
      <c r="D121" s="287"/>
      <c r="E121" s="327"/>
      <c r="F121" s="288" t="str">
        <f t="shared" si="29"/>
        <v/>
      </c>
      <c r="G121" s="331"/>
      <c r="H121" s="255"/>
      <c r="I121" s="255"/>
      <c r="J121" s="332"/>
      <c r="K121" s="325"/>
      <c r="L121" s="326"/>
      <c r="M121" s="326"/>
      <c r="N121" s="326"/>
      <c r="O121" s="158">
        <f>IF(G121="",0,IF(G121="Ne treba raditi na predm.",1+SUM(L121:N121),(SUM(L121:N121)/G121)))</f>
        <v>0</v>
      </c>
      <c r="P121" s="259">
        <f t="shared" si="30"/>
        <v>0</v>
      </c>
      <c r="Q121" s="260"/>
      <c r="R121" s="261"/>
      <c r="S121" s="261"/>
      <c r="T121" s="261"/>
      <c r="U121" s="262" t="str">
        <f>IF(Q121="","",R121/(Q121-S121))</f>
        <v/>
      </c>
      <c r="V121" s="263">
        <f>IF(P121="","",IF(C121="Ne","",IF(G121="Ne treba raditi na predm.","",IF((P120+P121)&gt;1,40,IF(U121="",IF((P120+P121)&gt;0.95,35,IF((P120+P121)&gt;0.9,30,IF((P120+P121)&gt;0.85,25,IF((P120+P121)&gt;0.8,20,IF((P120+P121)&gt;0.75,15,IF((P120+P121)&gt;0.7,10,IF((P120+P121)&gt;0.5,5,0))))))),IF((U120+U121)=1,40,IF((U120+U121)&gt;0.95,35,IF((U120+U121)&gt;0.9,30,IF((U120+U121)&gt;0.85,25,IF((U120+U121)&gt;0.8,20,IF((U120+U121)&gt;0.75,15,IF((U120+U121)&gt;0.7,10,IF((U120+U121)&gt;0.5,5,0)))))))))))))</f>
        <v>0</v>
      </c>
    </row>
    <row r="122" spans="1:24" s="241" customFormat="1" ht="30" customHeight="1" x14ac:dyDescent="0.2">
      <c r="A122" s="308" t="s">
        <v>145</v>
      </c>
      <c r="B122" s="309"/>
      <c r="C122" s="310"/>
      <c r="D122" s="311"/>
      <c r="E122" s="310"/>
      <c r="F122" s="310"/>
      <c r="G122" s="312"/>
      <c r="H122" s="329"/>
      <c r="I122" s="329"/>
      <c r="J122" s="330"/>
      <c r="K122" s="310"/>
      <c r="L122" s="310"/>
      <c r="M122" s="310"/>
      <c r="N122" s="310"/>
      <c r="O122" s="316" t="s">
        <v>200</v>
      </c>
      <c r="P122" s="317">
        <f>P123+P124</f>
        <v>0</v>
      </c>
      <c r="Q122" s="312"/>
      <c r="R122" s="312"/>
      <c r="S122" s="312"/>
      <c r="T122" s="312"/>
      <c r="U122" s="312"/>
      <c r="V122" s="319"/>
      <c r="W122" s="159"/>
      <c r="X122" s="159"/>
    </row>
    <row r="123" spans="1:24" s="241" customFormat="1" x14ac:dyDescent="0.2">
      <c r="A123" s="591" t="s">
        <v>143</v>
      </c>
      <c r="B123" s="592"/>
      <c r="C123" s="320"/>
      <c r="D123" s="287"/>
      <c r="E123" s="327"/>
      <c r="F123" s="288" t="str">
        <f t="shared" ref="F123:F124" si="32">IF(E123="Sudija",1,IF(E123="Stručni saradnik",1,""))</f>
        <v/>
      </c>
      <c r="G123" s="331"/>
      <c r="H123" s="255"/>
      <c r="I123" s="255"/>
      <c r="J123" s="332"/>
      <c r="K123" s="325"/>
      <c r="L123" s="326"/>
      <c r="M123" s="326"/>
      <c r="N123" s="326"/>
      <c r="O123" s="158">
        <f>IF(G123="",0,IF(G123="Ne treba raditi na predm.",1+SUM(L123:N123),(SUM(L123:N123)/G123)))</f>
        <v>0</v>
      </c>
      <c r="P123" s="259">
        <f t="shared" ref="P123:P124" si="33">IF(K123&gt;0,O123*(J123/(J123-K123)),O123)</f>
        <v>0</v>
      </c>
      <c r="Q123" s="260"/>
      <c r="R123" s="261"/>
      <c r="S123" s="261"/>
      <c r="T123" s="261"/>
      <c r="U123" s="262" t="str">
        <f t="shared" ref="U123" si="34">IF(Q123="","",R123/(Q123-S123))</f>
        <v/>
      </c>
      <c r="V123" s="263">
        <f>IF(P123="","",IF(C123="Ne","",IF(G123="Ne treba raditi na predm.","",IF((P123+P124)&gt;1,40,IF(U123="",IF((P123+P124)&gt;0.95,35,IF((P123+P124)&gt;0.9,30,IF((P123+P124)&gt;0.85,25,IF((P123+P124)&gt;0.8,20,IF((P123+P124)&gt;0.75,15,IF((P123+P124)&gt;0.7,10,IF((P123+P124)&gt;0.5,5,0))))))),IF((U123+U124)=1,40,IF((U123+U124)&gt;0.95,35,IF((U123+U124)&gt;0.9,30,IF((U123+U124)&gt;0.85,25,IF((U123+U124)&gt;0.8,20,IF((U123+U124)&gt;0.75,15,IF((U123+U124)&gt;0.7,10,IF((U123+U124)&gt;0.5,5,0)))))))))))))</f>
        <v>0</v>
      </c>
    </row>
    <row r="124" spans="1:24" s="241" customFormat="1" x14ac:dyDescent="0.2">
      <c r="A124" s="591" t="s">
        <v>144</v>
      </c>
      <c r="B124" s="592"/>
      <c r="C124" s="320"/>
      <c r="D124" s="287"/>
      <c r="E124" s="327"/>
      <c r="F124" s="288" t="str">
        <f t="shared" si="32"/>
        <v/>
      </c>
      <c r="G124" s="331"/>
      <c r="H124" s="255"/>
      <c r="I124" s="255"/>
      <c r="J124" s="332"/>
      <c r="K124" s="325"/>
      <c r="L124" s="326"/>
      <c r="M124" s="326"/>
      <c r="N124" s="326"/>
      <c r="O124" s="158">
        <f>IF(G124="",0,IF(G124="Ne treba raditi na predm.",1+SUM(L124:N124),(SUM(L124:N124)/G124)))</f>
        <v>0</v>
      </c>
      <c r="P124" s="259">
        <f t="shared" si="33"/>
        <v>0</v>
      </c>
      <c r="Q124" s="260"/>
      <c r="R124" s="261"/>
      <c r="S124" s="261"/>
      <c r="T124" s="261"/>
      <c r="U124" s="262" t="str">
        <f>IF(Q124="","",R124/(Q124-S124))</f>
        <v/>
      </c>
      <c r="V124" s="263">
        <f>IF(P124="","",IF(C124="Ne","",IF(G124="Ne treba raditi na predm.","",IF((P123+P124)&gt;1,40,IF(U124="",IF((P123+P124)&gt;0.95,35,IF((P123+P124)&gt;0.9,30,IF((P123+P124)&gt;0.85,25,IF((P123+P124)&gt;0.8,20,IF((P123+P124)&gt;0.75,15,IF((P123+P124)&gt;0.7,10,IF((P123+P124)&gt;0.5,5,0))))))),IF((U123+U124)=1,40,IF((U123+U124)&gt;0.95,35,IF((U123+U124)&gt;0.9,30,IF((U123+U124)&gt;0.85,25,IF((U123+U124)&gt;0.8,20,IF((U123+U124)&gt;0.75,15,IF((U123+U124)&gt;0.7,10,IF((U123+U124)&gt;0.5,5,0)))))))))))))</f>
        <v>0</v>
      </c>
    </row>
    <row r="125" spans="1:24" s="241" customFormat="1" ht="30" customHeight="1" x14ac:dyDescent="0.2">
      <c r="A125" s="308" t="s">
        <v>145</v>
      </c>
      <c r="B125" s="309"/>
      <c r="C125" s="310"/>
      <c r="D125" s="311"/>
      <c r="E125" s="310"/>
      <c r="F125" s="310"/>
      <c r="G125" s="312"/>
      <c r="H125" s="329"/>
      <c r="I125" s="329"/>
      <c r="J125" s="330"/>
      <c r="K125" s="310"/>
      <c r="L125" s="310"/>
      <c r="M125" s="310"/>
      <c r="N125" s="310"/>
      <c r="O125" s="316" t="s">
        <v>200</v>
      </c>
      <c r="P125" s="317">
        <f>P126+P127</f>
        <v>0</v>
      </c>
      <c r="Q125" s="312"/>
      <c r="R125" s="312"/>
      <c r="S125" s="312"/>
      <c r="T125" s="312"/>
      <c r="U125" s="312"/>
      <c r="V125" s="319"/>
      <c r="W125" s="159"/>
      <c r="X125" s="159"/>
    </row>
    <row r="126" spans="1:24" s="241" customFormat="1" x14ac:dyDescent="0.2">
      <c r="A126" s="591" t="s">
        <v>143</v>
      </c>
      <c r="B126" s="592"/>
      <c r="C126" s="320"/>
      <c r="D126" s="287"/>
      <c r="E126" s="327"/>
      <c r="F126" s="288" t="str">
        <f t="shared" ref="F126:F127" si="35">IF(E126="Sudija",1,IF(E126="Stručni saradnik",1,""))</f>
        <v/>
      </c>
      <c r="G126" s="331"/>
      <c r="H126" s="255"/>
      <c r="I126" s="255"/>
      <c r="J126" s="332"/>
      <c r="K126" s="325"/>
      <c r="L126" s="326"/>
      <c r="M126" s="326"/>
      <c r="N126" s="326"/>
      <c r="O126" s="158">
        <f>IF(G126="",0,IF(G126="Ne treba raditi na predm.",1+SUM(L126:N126),(SUM(L126:N126)/G126)))</f>
        <v>0</v>
      </c>
      <c r="P126" s="259">
        <f t="shared" ref="P126:P127" si="36">IF(K126&gt;0,O126*(J126/(J126-K126)),O126)</f>
        <v>0</v>
      </c>
      <c r="Q126" s="260"/>
      <c r="R126" s="261"/>
      <c r="S126" s="261"/>
      <c r="T126" s="261"/>
      <c r="U126" s="262" t="str">
        <f t="shared" ref="U126" si="37">IF(Q126="","",R126/(Q126-S126))</f>
        <v/>
      </c>
      <c r="V126" s="263">
        <f>IF(P126="","",IF(C126="Ne","",IF(G126="Ne treba raditi na predm.","",IF((P126+P127)&gt;1,40,IF(U126="",IF((P126+P127)&gt;0.95,35,IF((P126+P127)&gt;0.9,30,IF((P126+P127)&gt;0.85,25,IF((P126+P127)&gt;0.8,20,IF((P126+P127)&gt;0.75,15,IF((P126+P127)&gt;0.7,10,IF((P126+P127)&gt;0.5,5,0))))))),IF((U126+U127)=1,40,IF((U126+U127)&gt;0.95,35,IF((U126+U127)&gt;0.9,30,IF((U126+U127)&gt;0.85,25,IF((U126+U127)&gt;0.8,20,IF((U126+U127)&gt;0.75,15,IF((U126+U127)&gt;0.7,10,IF((U126+U127)&gt;0.5,5,0)))))))))))))</f>
        <v>0</v>
      </c>
    </row>
    <row r="127" spans="1:24" s="241" customFormat="1" x14ac:dyDescent="0.2">
      <c r="A127" s="591" t="s">
        <v>144</v>
      </c>
      <c r="B127" s="592"/>
      <c r="C127" s="320"/>
      <c r="D127" s="287"/>
      <c r="E127" s="327"/>
      <c r="F127" s="288" t="str">
        <f t="shared" si="35"/>
        <v/>
      </c>
      <c r="G127" s="290"/>
      <c r="H127" s="255"/>
      <c r="I127" s="255"/>
      <c r="J127" s="332"/>
      <c r="K127" s="325"/>
      <c r="L127" s="326"/>
      <c r="M127" s="326"/>
      <c r="N127" s="326"/>
      <c r="O127" s="158">
        <f>IF(G127="",0,IF(G127="Ne treba raditi na predm.",1+SUM(L127:N127),(SUM(L127:N127)/G127)))</f>
        <v>0</v>
      </c>
      <c r="P127" s="259">
        <f t="shared" si="36"/>
        <v>0</v>
      </c>
      <c r="Q127" s="260"/>
      <c r="R127" s="261"/>
      <c r="S127" s="261"/>
      <c r="T127" s="261"/>
      <c r="U127" s="262" t="str">
        <f>IF(Q127="","",R127/(Q127-S127))</f>
        <v/>
      </c>
      <c r="V127" s="263">
        <f>IF(P127="","",IF(C127="Ne","",IF(G127="Ne treba raditi na predm.","",IF((P126+P127)&gt;1,40,IF(U127="",IF((P126+P127)&gt;0.95,35,IF((P126+P127)&gt;0.9,30,IF((P126+P127)&gt;0.85,25,IF((P126+P127)&gt;0.8,20,IF((P126+P127)&gt;0.75,15,IF((P126+P127)&gt;0.7,10,IF((P126+P127)&gt;0.5,5,0))))))),IF((U126+U127)=1,40,IF((U126+U127)&gt;0.95,35,IF((U126+U127)&gt;0.9,30,IF((U126+U127)&gt;0.85,25,IF((U126+U127)&gt;0.8,20,IF((U126+U127)&gt;0.75,15,IF((U126+U127)&gt;0.7,10,IF((U126+U127)&gt;0.5,5,0)))))))))))))</f>
        <v>0</v>
      </c>
    </row>
    <row r="128" spans="1:24" s="241" customFormat="1" ht="30" customHeight="1" x14ac:dyDescent="0.2">
      <c r="A128" s="308" t="s">
        <v>145</v>
      </c>
      <c r="B128" s="309"/>
      <c r="C128" s="310"/>
      <c r="D128" s="311"/>
      <c r="E128" s="310"/>
      <c r="F128" s="310"/>
      <c r="G128" s="312"/>
      <c r="H128" s="329"/>
      <c r="I128" s="329"/>
      <c r="J128" s="330"/>
      <c r="K128" s="310"/>
      <c r="L128" s="310"/>
      <c r="M128" s="310"/>
      <c r="N128" s="310"/>
      <c r="O128" s="316" t="s">
        <v>200</v>
      </c>
      <c r="P128" s="317">
        <f>P129+P130</f>
        <v>0</v>
      </c>
      <c r="Q128" s="312"/>
      <c r="R128" s="312"/>
      <c r="S128" s="312"/>
      <c r="T128" s="312"/>
      <c r="U128" s="312"/>
      <c r="V128" s="319"/>
      <c r="W128" s="159"/>
      <c r="X128" s="159"/>
    </row>
    <row r="129" spans="1:24" s="241" customFormat="1" x14ac:dyDescent="0.2">
      <c r="A129" s="591" t="s">
        <v>143</v>
      </c>
      <c r="B129" s="592"/>
      <c r="C129" s="320"/>
      <c r="D129" s="287"/>
      <c r="E129" s="327"/>
      <c r="F129" s="288" t="str">
        <f t="shared" ref="F129:F130" si="38">IF(E129="Sudija",1,IF(E129="Stručni saradnik",1,""))</f>
        <v/>
      </c>
      <c r="G129" s="331"/>
      <c r="H129" s="255"/>
      <c r="I129" s="255"/>
      <c r="J129" s="332"/>
      <c r="K129" s="325"/>
      <c r="L129" s="326"/>
      <c r="M129" s="326"/>
      <c r="N129" s="326"/>
      <c r="O129" s="158">
        <f>IF(G129="",0,IF(G129="Ne treba raditi na predm.",1+SUM(L129:N129),(SUM(L129:N129)/G129)))</f>
        <v>0</v>
      </c>
      <c r="P129" s="259">
        <f t="shared" ref="P129:P130" si="39">IF(K129&gt;0,O129*(J129/(J129-K129)),O129)</f>
        <v>0</v>
      </c>
      <c r="Q129" s="260"/>
      <c r="R129" s="261"/>
      <c r="S129" s="261"/>
      <c r="T129" s="261"/>
      <c r="U129" s="262" t="str">
        <f t="shared" ref="U129" si="40">IF(Q129="","",R129/(Q129-S129))</f>
        <v/>
      </c>
      <c r="V129" s="263">
        <f>IF(P129="","",IF(C129="Ne","",IF(G129="Ne treba raditi na predm.","",IF((P129+P130)&gt;1,40,IF(U129="",IF((P129+P130)&gt;0.95,35,IF((P129+P130)&gt;0.9,30,IF((P129+P130)&gt;0.85,25,IF((P129+P130)&gt;0.8,20,IF((P129+P130)&gt;0.75,15,IF((P129+P130)&gt;0.7,10,IF((P129+P130)&gt;0.5,5,0))))))),IF((U129+U130)=1,40,IF((U129+U130)&gt;0.95,35,IF((U129+U130)&gt;0.9,30,IF((U129+U130)&gt;0.85,25,IF((U129+U130)&gt;0.8,20,IF((U129+U130)&gt;0.75,15,IF((U129+U130)&gt;0.7,10,IF((U129+U130)&gt;0.5,5,0)))))))))))))</f>
        <v>0</v>
      </c>
    </row>
    <row r="130" spans="1:24" s="241" customFormat="1" x14ac:dyDescent="0.2">
      <c r="A130" s="591" t="s">
        <v>144</v>
      </c>
      <c r="B130" s="592"/>
      <c r="C130" s="320"/>
      <c r="D130" s="287"/>
      <c r="E130" s="327"/>
      <c r="F130" s="288" t="str">
        <f t="shared" si="38"/>
        <v/>
      </c>
      <c r="G130" s="290"/>
      <c r="H130" s="255"/>
      <c r="I130" s="255"/>
      <c r="J130" s="332"/>
      <c r="K130" s="325"/>
      <c r="L130" s="326"/>
      <c r="M130" s="326"/>
      <c r="N130" s="326"/>
      <c r="O130" s="158">
        <f>IF(G130="",0,IF(G130="Ne treba raditi na predm.",1+SUM(L130:N130),(SUM(L130:N130)/G130)))</f>
        <v>0</v>
      </c>
      <c r="P130" s="259">
        <f t="shared" si="39"/>
        <v>0</v>
      </c>
      <c r="Q130" s="260"/>
      <c r="R130" s="261"/>
      <c r="S130" s="261"/>
      <c r="T130" s="261"/>
      <c r="U130" s="262" t="str">
        <f>IF(Q130="","",R130/(Q130-S130))</f>
        <v/>
      </c>
      <c r="V130" s="263">
        <f>IF(P130="","",IF(C130="Ne","",IF(G130="Ne treba raditi na predm.","",IF((P129+P130)&gt;1,40,IF(U130="",IF((P129+P130)&gt;0.95,35,IF((P129+P130)&gt;0.9,30,IF((P129+P130)&gt;0.85,25,IF((P129+P130)&gt;0.8,20,IF((P129+P130)&gt;0.75,15,IF((P129+P130)&gt;0.7,10,IF((P129+P130)&gt;0.5,5,0))))))),IF((U129+U130)=1,40,IF((U129+U130)&gt;0.95,35,IF((U129+U130)&gt;0.9,30,IF((U129+U130)&gt;0.85,25,IF((U129+U130)&gt;0.8,20,IF((U129+U130)&gt;0.75,15,IF((U129+U130)&gt;0.7,10,IF((U129+U130)&gt;0.5,5,0)))))))))))))</f>
        <v>0</v>
      </c>
    </row>
    <row r="131" spans="1:24" s="340" customFormat="1" x14ac:dyDescent="0.25">
      <c r="A131" s="201"/>
      <c r="B131" s="333"/>
      <c r="C131" s="334"/>
      <c r="D131" s="334"/>
      <c r="E131" s="335"/>
      <c r="F131" s="335"/>
      <c r="G131" s="336"/>
      <c r="H131" s="336"/>
      <c r="I131" s="336"/>
      <c r="J131" s="337"/>
      <c r="K131" s="201"/>
      <c r="L131" s="202"/>
      <c r="M131" s="202"/>
      <c r="N131" s="202"/>
      <c r="O131" s="163"/>
      <c r="P131" s="338"/>
      <c r="Q131" s="338"/>
      <c r="R131" s="338"/>
      <c r="S131" s="338"/>
      <c r="T131" s="338"/>
      <c r="U131" s="338"/>
      <c r="V131" s="339"/>
      <c r="W131" s="162"/>
      <c r="X131" s="162"/>
    </row>
    <row r="132" spans="1:24" s="197" customFormat="1" ht="15" customHeight="1" x14ac:dyDescent="0.25">
      <c r="A132" s="341"/>
      <c r="B132" s="342"/>
      <c r="C132" s="343"/>
      <c r="D132" s="343"/>
      <c r="E132" s="343"/>
      <c r="F132" s="343"/>
      <c r="G132" s="343"/>
      <c r="H132" s="344"/>
      <c r="I132" s="344"/>
      <c r="J132" s="345"/>
      <c r="K132" s="345"/>
      <c r="L132" s="345"/>
      <c r="M132" s="345"/>
      <c r="N132" s="345"/>
      <c r="O132" s="345"/>
      <c r="P132" s="191"/>
      <c r="Q132" s="191"/>
      <c r="R132" s="190"/>
      <c r="S132" s="190"/>
      <c r="T132" s="190"/>
      <c r="U132" s="190"/>
    </row>
    <row r="133" spans="1:24" ht="66.75" customHeight="1" x14ac:dyDescent="0.25">
      <c r="B133" s="606" t="s">
        <v>254</v>
      </c>
      <c r="C133" s="606"/>
      <c r="D133" s="606"/>
      <c r="E133" s="606"/>
      <c r="F133" s="606"/>
      <c r="G133" s="606"/>
      <c r="H133" s="606"/>
      <c r="I133" s="606"/>
      <c r="J133" s="606"/>
      <c r="K133" s="606"/>
      <c r="L133" s="606"/>
      <c r="M133" s="606"/>
      <c r="N133" s="606"/>
      <c r="O133" s="606"/>
      <c r="P133" s="606"/>
      <c r="Q133" s="606"/>
      <c r="R133" s="606"/>
      <c r="S133" s="606"/>
      <c r="T133" s="606"/>
      <c r="U133" s="606"/>
    </row>
    <row r="134" spans="1:24" ht="15" customHeight="1" x14ac:dyDescent="0.25">
      <c r="B134" s="465"/>
      <c r="C134" s="465"/>
      <c r="D134" s="465"/>
      <c r="E134" s="465"/>
      <c r="F134" s="465"/>
      <c r="G134" s="465"/>
      <c r="H134" s="465"/>
      <c r="I134" s="465"/>
      <c r="J134" s="465"/>
      <c r="K134" s="465"/>
      <c r="L134" s="465"/>
      <c r="M134" s="465"/>
      <c r="N134" s="465"/>
      <c r="O134" s="465"/>
      <c r="P134" s="465"/>
      <c r="Q134" s="465"/>
      <c r="R134" s="465"/>
      <c r="S134" s="465"/>
      <c r="T134" s="465"/>
      <c r="U134" s="465"/>
    </row>
    <row r="135" spans="1:24" ht="32.25" customHeight="1" x14ac:dyDescent="0.25">
      <c r="B135" s="606" t="s">
        <v>242</v>
      </c>
      <c r="C135" s="606"/>
      <c r="D135" s="606"/>
      <c r="E135" s="606"/>
      <c r="F135" s="606"/>
      <c r="G135" s="606"/>
      <c r="H135" s="606"/>
      <c r="I135" s="606"/>
      <c r="J135" s="606"/>
      <c r="K135" s="606"/>
      <c r="L135" s="606"/>
      <c r="M135" s="606"/>
      <c r="N135" s="606"/>
      <c r="O135" s="606"/>
      <c r="P135" s="606"/>
      <c r="Q135" s="606"/>
      <c r="R135" s="606"/>
      <c r="S135" s="606"/>
      <c r="T135" s="606"/>
      <c r="U135" s="606"/>
    </row>
    <row r="136" spans="1:24" ht="15" customHeight="1" x14ac:dyDescent="0.25">
      <c r="B136" s="465"/>
      <c r="C136" s="465"/>
      <c r="D136" s="465"/>
      <c r="E136" s="465"/>
      <c r="F136" s="465"/>
      <c r="G136" s="465"/>
      <c r="H136" s="465"/>
      <c r="I136" s="465"/>
      <c r="J136" s="465"/>
      <c r="K136" s="465"/>
      <c r="L136" s="465"/>
      <c r="M136" s="465"/>
      <c r="N136" s="465"/>
      <c r="O136" s="465"/>
      <c r="P136" s="465"/>
      <c r="Q136" s="465"/>
      <c r="R136" s="465"/>
      <c r="S136" s="465"/>
      <c r="T136" s="465"/>
      <c r="U136" s="465"/>
    </row>
    <row r="137" spans="1:24" ht="30" customHeight="1" x14ac:dyDescent="0.25">
      <c r="B137" s="607" t="s">
        <v>261</v>
      </c>
      <c r="C137" s="607"/>
      <c r="D137" s="607"/>
      <c r="E137" s="607"/>
      <c r="F137" s="607"/>
      <c r="G137" s="607"/>
      <c r="H137" s="607"/>
      <c r="I137" s="607"/>
      <c r="J137" s="607"/>
      <c r="K137" s="607"/>
      <c r="L137" s="607"/>
      <c r="M137" s="607"/>
      <c r="N137" s="607"/>
      <c r="O137" s="607"/>
      <c r="P137" s="607"/>
      <c r="Q137" s="607"/>
      <c r="R137" s="607"/>
      <c r="S137" s="607"/>
      <c r="T137" s="607"/>
      <c r="U137" s="607"/>
    </row>
    <row r="138" spans="1:24" ht="30" customHeight="1" x14ac:dyDescent="0.25">
      <c r="B138" s="607"/>
      <c r="C138" s="607"/>
      <c r="D138" s="607"/>
      <c r="E138" s="607"/>
      <c r="F138" s="607"/>
      <c r="G138" s="607"/>
      <c r="H138" s="607"/>
      <c r="I138" s="607"/>
      <c r="J138" s="607"/>
      <c r="K138" s="607"/>
      <c r="L138" s="607"/>
      <c r="M138" s="607"/>
      <c r="N138" s="607"/>
      <c r="O138" s="607"/>
      <c r="P138" s="607"/>
      <c r="Q138" s="607"/>
      <c r="R138" s="607"/>
      <c r="S138" s="607"/>
      <c r="T138" s="607"/>
      <c r="U138" s="607"/>
    </row>
    <row r="139" spans="1:24" ht="15" customHeight="1" x14ac:dyDescent="0.25">
      <c r="B139" s="527"/>
      <c r="C139" s="527"/>
      <c r="D139" s="527"/>
      <c r="E139" s="527"/>
      <c r="F139" s="527"/>
      <c r="G139" s="527"/>
      <c r="H139" s="527"/>
      <c r="I139" s="527"/>
      <c r="J139" s="527"/>
      <c r="K139" s="527"/>
      <c r="L139" s="527"/>
      <c r="M139" s="527"/>
      <c r="N139" s="527"/>
      <c r="O139" s="527"/>
      <c r="P139" s="527"/>
      <c r="Q139" s="527"/>
      <c r="R139" s="527"/>
      <c r="S139" s="527"/>
      <c r="T139" s="527"/>
      <c r="U139" s="527"/>
    </row>
    <row r="140" spans="1:24" ht="36.75" customHeight="1" x14ac:dyDescent="0.25">
      <c r="B140" s="607" t="s">
        <v>262</v>
      </c>
      <c r="C140" s="607"/>
      <c r="D140" s="607"/>
      <c r="E140" s="607"/>
      <c r="F140" s="607"/>
      <c r="G140" s="607"/>
      <c r="H140" s="607"/>
      <c r="I140" s="607"/>
      <c r="J140" s="607"/>
      <c r="K140" s="607"/>
      <c r="L140" s="607"/>
      <c r="M140" s="607"/>
      <c r="N140" s="607"/>
      <c r="O140" s="607"/>
      <c r="P140" s="607"/>
      <c r="Q140" s="607"/>
      <c r="R140" s="607"/>
      <c r="S140" s="607"/>
      <c r="T140" s="607"/>
      <c r="U140" s="607"/>
    </row>
    <row r="141" spans="1:24" ht="15" customHeight="1" x14ac:dyDescent="0.25">
      <c r="B141" s="527"/>
      <c r="C141" s="527"/>
      <c r="D141" s="527"/>
      <c r="E141" s="527"/>
      <c r="F141" s="527"/>
      <c r="G141" s="527"/>
      <c r="H141" s="527"/>
      <c r="I141" s="527"/>
      <c r="J141" s="527"/>
      <c r="K141" s="527"/>
      <c r="L141" s="527"/>
      <c r="M141" s="527"/>
      <c r="N141" s="527"/>
      <c r="O141" s="527"/>
      <c r="P141" s="527"/>
      <c r="Q141" s="527"/>
      <c r="R141" s="527"/>
      <c r="S141" s="527"/>
      <c r="T141" s="527"/>
      <c r="U141" s="527"/>
    </row>
    <row r="142" spans="1:24" ht="15" customHeight="1" x14ac:dyDescent="0.25">
      <c r="B142" s="347" t="s">
        <v>217</v>
      </c>
    </row>
    <row r="143" spans="1:24" ht="15" customHeight="1" x14ac:dyDescent="0.25"/>
    <row r="144" spans="1:24" ht="15" customHeight="1" x14ac:dyDescent="0.25">
      <c r="B144" s="347" t="s">
        <v>218</v>
      </c>
    </row>
    <row r="145" spans="2:13" ht="15" customHeight="1" x14ac:dyDescent="0.25">
      <c r="B145" s="347"/>
    </row>
    <row r="146" spans="2:13" ht="15" customHeight="1" x14ac:dyDescent="0.25">
      <c r="B146" s="528" t="s">
        <v>255</v>
      </c>
    </row>
    <row r="147" spans="2:13" s="548" customFormat="1" ht="30" customHeight="1" x14ac:dyDescent="0.25">
      <c r="B147" s="702" t="s">
        <v>237</v>
      </c>
      <c r="C147" s="549"/>
      <c r="D147" s="549"/>
      <c r="E147" s="549"/>
      <c r="F147" s="549"/>
      <c r="G147" s="549"/>
      <c r="H147" s="549"/>
      <c r="I147" s="549"/>
      <c r="J147" s="549"/>
      <c r="K147" s="549"/>
      <c r="L147" s="549"/>
      <c r="M147" s="549"/>
    </row>
    <row r="149" spans="2:13" x14ac:dyDescent="0.25">
      <c r="B149" s="347" t="s">
        <v>243</v>
      </c>
    </row>
  </sheetData>
  <sheetProtection password="CCF6" sheet="1" insertRows="0"/>
  <mergeCells count="56">
    <mergeCell ref="B140:U140"/>
    <mergeCell ref="A123:B123"/>
    <mergeCell ref="A112:B112"/>
    <mergeCell ref="B133:U133"/>
    <mergeCell ref="B135:U135"/>
    <mergeCell ref="B137:U138"/>
    <mergeCell ref="A129:B129"/>
    <mergeCell ref="A130:B130"/>
    <mergeCell ref="A4:D4"/>
    <mergeCell ref="A5:C5"/>
    <mergeCell ref="A124:B124"/>
    <mergeCell ref="A126:B126"/>
    <mergeCell ref="A127:B127"/>
    <mergeCell ref="A115:B115"/>
    <mergeCell ref="A117:B117"/>
    <mergeCell ref="A118:B118"/>
    <mergeCell ref="A120:B120"/>
    <mergeCell ref="A121:B121"/>
    <mergeCell ref="A114:B114"/>
    <mergeCell ref="A105:B105"/>
    <mergeCell ref="A106:B106"/>
    <mergeCell ref="A108:B108"/>
    <mergeCell ref="A109:B109"/>
    <mergeCell ref="A111:B111"/>
    <mergeCell ref="N9:N10"/>
    <mergeCell ref="O9:O10"/>
    <mergeCell ref="P9:P10"/>
    <mergeCell ref="A102:B102"/>
    <mergeCell ref="A103:B103"/>
    <mergeCell ref="G9:G10"/>
    <mergeCell ref="H9:I9"/>
    <mergeCell ref="J9:J10"/>
    <mergeCell ref="K9:K10"/>
    <mergeCell ref="L9:L10"/>
    <mergeCell ref="C92:E92"/>
    <mergeCell ref="C87:E87"/>
    <mergeCell ref="C88:E88"/>
    <mergeCell ref="C89:E89"/>
    <mergeCell ref="C90:E90"/>
    <mergeCell ref="C91:E91"/>
    <mergeCell ref="Q9:U9"/>
    <mergeCell ref="F9:F10"/>
    <mergeCell ref="Q94:U94"/>
    <mergeCell ref="A95:O95"/>
    <mergeCell ref="A100:V100"/>
    <mergeCell ref="V9:V10"/>
    <mergeCell ref="A12:A13"/>
    <mergeCell ref="B12:B13"/>
    <mergeCell ref="C12:C13"/>
    <mergeCell ref="D12:D13"/>
    <mergeCell ref="M9:M10"/>
    <mergeCell ref="A9:A10"/>
    <mergeCell ref="B9:B10"/>
    <mergeCell ref="C9:C10"/>
    <mergeCell ref="D9:D10"/>
    <mergeCell ref="E9:E10"/>
  </mergeCells>
  <conditionalFormatting sqref="I13 I20:I82">
    <cfRule type="expression" dxfId="54" priority="43">
      <formula>AND(G13=1,I13&gt;0,I13&lt;1)</formula>
    </cfRule>
  </conditionalFormatting>
  <conditionalFormatting sqref="G103 G83:G85 G96:G99 G93:G94">
    <cfRule type="expression" dxfId="53" priority="42">
      <formula>AND(F83=1,G83&gt;0,G83&lt;1)</formula>
    </cfRule>
  </conditionalFormatting>
  <conditionalFormatting sqref="H102:H103">
    <cfRule type="expression" dxfId="52" priority="40">
      <formula>AND(G102=1,H102&gt;0,H102&lt;1)</formula>
    </cfRule>
  </conditionalFormatting>
  <conditionalFormatting sqref="I102:I103">
    <cfRule type="expression" dxfId="51" priority="41">
      <formula>AND(G102=1,I102&gt;0,I102&lt;1)</formula>
    </cfRule>
  </conditionalFormatting>
  <conditionalFormatting sqref="H111:H112">
    <cfRule type="expression" dxfId="50" priority="38">
      <formula>AND(G111=1,H111&gt;0,H111&lt;1)</formula>
    </cfRule>
  </conditionalFormatting>
  <conditionalFormatting sqref="I111:I112">
    <cfRule type="expression" dxfId="49" priority="39">
      <formula>AND(G111=1,I111&gt;0,I111&lt;1)</formula>
    </cfRule>
  </conditionalFormatting>
  <conditionalFormatting sqref="H114:H115">
    <cfRule type="expression" dxfId="48" priority="36">
      <formula>AND(G114=1,H114&gt;0,H114&lt;1)</formula>
    </cfRule>
  </conditionalFormatting>
  <conditionalFormatting sqref="I114:I115">
    <cfRule type="expression" dxfId="47" priority="37">
      <formula>AND(G114=1,I114&gt;0,I114&lt;1)</formula>
    </cfRule>
  </conditionalFormatting>
  <conditionalFormatting sqref="H117:H118">
    <cfRule type="expression" dxfId="46" priority="34">
      <formula>AND(G117=1,H117&gt;0,H117&lt;1)</formula>
    </cfRule>
  </conditionalFormatting>
  <conditionalFormatting sqref="I117:I118">
    <cfRule type="expression" dxfId="45" priority="35">
      <formula>AND(G117=1,I117&gt;0,I117&lt;1)</formula>
    </cfRule>
  </conditionalFormatting>
  <conditionalFormatting sqref="G105:G106 G108:G109">
    <cfRule type="expression" dxfId="44" priority="33">
      <formula>AND(F105=1,G105&gt;0,G105&lt;1)</formula>
    </cfRule>
  </conditionalFormatting>
  <conditionalFormatting sqref="H105:H106">
    <cfRule type="expression" dxfId="43" priority="31">
      <formula>AND(G105=1,H105&gt;0,H105&lt;1)</formula>
    </cfRule>
  </conditionalFormatting>
  <conditionalFormatting sqref="I105:I106">
    <cfRule type="expression" dxfId="42" priority="32">
      <formula>AND(G105=1,I105&gt;0,I105&lt;1)</formula>
    </cfRule>
  </conditionalFormatting>
  <conditionalFormatting sqref="H108:H109">
    <cfRule type="expression" dxfId="41" priority="29">
      <formula>AND(G108=1,H108&gt;0,H108&lt;1)</formula>
    </cfRule>
  </conditionalFormatting>
  <conditionalFormatting sqref="I108:I109">
    <cfRule type="expression" dxfId="40" priority="30">
      <formula>AND(G108=1,I108&gt;0,I108&lt;1)</formula>
    </cfRule>
  </conditionalFormatting>
  <conditionalFormatting sqref="Q102:Q103">
    <cfRule type="cellIs" dxfId="39" priority="28" operator="notEqual">
      <formula>R102+S102+T102</formula>
    </cfRule>
  </conditionalFormatting>
  <conditionalFormatting sqref="Q117:Q118 Q114:Q115 Q111:Q112 Q108:Q109 Q105:Q106">
    <cfRule type="cellIs" dxfId="38" priority="27" operator="notEqual">
      <formula>R105+S105+T105</formula>
    </cfRule>
  </conditionalFormatting>
  <conditionalFormatting sqref="Q12:Q82">
    <cfRule type="cellIs" dxfId="37" priority="26" operator="notEqual">
      <formula>R12+S12+T12</formula>
    </cfRule>
  </conditionalFormatting>
  <conditionalFormatting sqref="G14:G77">
    <cfRule type="expression" dxfId="36" priority="24">
      <formula>AND(F14=1,G14&gt;0,G14&lt;1)</formula>
    </cfRule>
  </conditionalFormatting>
  <conditionalFormatting sqref="G120:G121">
    <cfRule type="expression" dxfId="35" priority="23">
      <formula>AND(F120=1,G120&gt;0,G120&lt;1)</formula>
    </cfRule>
  </conditionalFormatting>
  <conditionalFormatting sqref="H120:H121">
    <cfRule type="expression" dxfId="34" priority="21">
      <formula>AND(G120=1,H120&gt;0,H120&lt;1)</formula>
    </cfRule>
  </conditionalFormatting>
  <conditionalFormatting sqref="I120:I121">
    <cfRule type="expression" dxfId="33" priority="22">
      <formula>AND(G120=1,I120&gt;0,I120&lt;1)</formula>
    </cfRule>
  </conditionalFormatting>
  <conditionalFormatting sqref="Q120:Q121">
    <cfRule type="cellIs" dxfId="32" priority="20" operator="notEqual">
      <formula>R120+S120+T120</formula>
    </cfRule>
  </conditionalFormatting>
  <conditionalFormatting sqref="G123:G124">
    <cfRule type="expression" dxfId="31" priority="19">
      <formula>AND(F123=1,G123&gt;0,G123&lt;1)</formula>
    </cfRule>
  </conditionalFormatting>
  <conditionalFormatting sqref="H123:H124">
    <cfRule type="expression" dxfId="30" priority="17">
      <formula>AND(G123=1,H123&gt;0,H123&lt;1)</formula>
    </cfRule>
  </conditionalFormatting>
  <conditionalFormatting sqref="I123:I124">
    <cfRule type="expression" dxfId="29" priority="18">
      <formula>AND(G123=1,I123&gt;0,I123&lt;1)</formula>
    </cfRule>
  </conditionalFormatting>
  <conditionalFormatting sqref="Q123:Q124">
    <cfRule type="cellIs" dxfId="28" priority="16" operator="notEqual">
      <formula>R123+S123+T123</formula>
    </cfRule>
  </conditionalFormatting>
  <conditionalFormatting sqref="G126">
    <cfRule type="expression" dxfId="27" priority="15">
      <formula>AND(F126=1,G126&gt;0,G126&lt;1)</formula>
    </cfRule>
  </conditionalFormatting>
  <conditionalFormatting sqref="H126:H127">
    <cfRule type="expression" dxfId="26" priority="13">
      <formula>AND(G126=1,H126&gt;0,H126&lt;1)</formula>
    </cfRule>
  </conditionalFormatting>
  <conditionalFormatting sqref="I126:I127">
    <cfRule type="expression" dxfId="25" priority="14">
      <formula>AND(G126=1,I126&gt;0,I126&lt;1)</formula>
    </cfRule>
  </conditionalFormatting>
  <conditionalFormatting sqref="Q126:Q127">
    <cfRule type="cellIs" dxfId="24" priority="12" operator="notEqual">
      <formula>R126+S126+T126</formula>
    </cfRule>
  </conditionalFormatting>
  <conditionalFormatting sqref="H129:H130">
    <cfRule type="expression" dxfId="23" priority="10">
      <formula>AND(G129=1,H129&gt;0,H129&lt;1)</formula>
    </cfRule>
  </conditionalFormatting>
  <conditionalFormatting sqref="I129:I130">
    <cfRule type="expression" dxfId="22" priority="11">
      <formula>AND(G129=1,I129&gt;0,I129&lt;1)</formula>
    </cfRule>
  </conditionalFormatting>
  <conditionalFormatting sqref="Q129:Q130">
    <cfRule type="cellIs" dxfId="21" priority="9" operator="notEqual">
      <formula>R129+S129+T129</formula>
    </cfRule>
  </conditionalFormatting>
  <conditionalFormatting sqref="G129">
    <cfRule type="expression" dxfId="20" priority="8">
      <formula>AND(F129=1,G129&gt;0,G129&lt;1)</formula>
    </cfRule>
  </conditionalFormatting>
  <conditionalFormatting sqref="Q96">
    <cfRule type="cellIs" dxfId="19" priority="7" operator="notEqual">
      <formula>R96+S96+T96</formula>
    </cfRule>
  </conditionalFormatting>
  <conditionalFormatting sqref="G86:G90 G92">
    <cfRule type="expression" dxfId="18" priority="6">
      <formula>AND(F86=1,G86&gt;0,G86&lt;1)</formula>
    </cfRule>
  </conditionalFormatting>
  <conditionalFormatting sqref="G91">
    <cfRule type="expression" dxfId="17" priority="5">
      <formula>AND(F91=1,G91&gt;0,G91&lt;1)</formula>
    </cfRule>
  </conditionalFormatting>
  <conditionalFormatting sqref="I19">
    <cfRule type="expression" dxfId="16" priority="4">
      <formula>AND(G19=1,I19&gt;0,I19&lt;1)</formula>
    </cfRule>
  </conditionalFormatting>
  <conditionalFormatting sqref="G111:G112">
    <cfRule type="expression" dxfId="15" priority="3">
      <formula>AND(F111=1,G111&gt;0,G111&lt;1)</formula>
    </cfRule>
  </conditionalFormatting>
  <conditionalFormatting sqref="G114:G115">
    <cfRule type="expression" dxfId="14" priority="2">
      <formula>AND(F114=1,G114&gt;0,G114&lt;1)</formula>
    </cfRule>
  </conditionalFormatting>
  <conditionalFormatting sqref="G117:G118">
    <cfRule type="expression" dxfId="13" priority="1">
      <formula>AND(F117=1,G117&gt;0,G117&lt;1)</formula>
    </cfRule>
  </conditionalFormatting>
  <dataValidations count="8">
    <dataValidation type="list" allowBlank="1" showInputMessage="1" showErrorMessage="1" sqref="C96:C99 C83:C85 C93:C94">
      <formula1>$R$14:$S$14</formula1>
    </dataValidation>
    <dataValidation type="list" allowBlank="1" showInputMessage="1" showErrorMessage="1" sqref="E96:E99 E83:E85 E93:E94">
      <formula1>$R$9:$U$9</formula1>
    </dataValidation>
    <dataValidation type="list" allowBlank="1" showInputMessage="1" showErrorMessage="1" sqref="E111:E112 E14:E82 E108:E109 E114:E115 E103 E105:E106 E117:E118 E120:E121 E123:E124 E126:E127 E129:E130">
      <formula1>$W$9:$Z$9</formula1>
    </dataValidation>
    <dataValidation type="list" allowBlank="1" showInputMessage="1" showErrorMessage="1" sqref="C14:C82 C12 C111:C112 C114:C115 C108:C109 C102:C103 C105:C106 C117:C118 C120:C121 C123:C124 C126:C127 C129:C130">
      <formula1>$W$14:$X$14</formula1>
    </dataValidation>
    <dataValidation type="list" allowBlank="1" showInputMessage="1" showErrorMessage="1" sqref="G126 G105:G106 G111:G112 G14:G77 G103 G108:G109 G114:G115 G120:G121 G123:G124 G129 G117:G118">
      <formula1>$W$11:$AB$11</formula1>
    </dataValidation>
    <dataValidation type="list" allowBlank="1" showInputMessage="1" showErrorMessage="1" sqref="G12 G102">
      <formula1>$W$12:$AA$12</formula1>
    </dataValidation>
    <dataValidation type="list" allowBlank="1" showInputMessage="1" showErrorMessage="1" sqref="E86">
      <formula1>$R$8:$U$8</formula1>
    </dataValidation>
    <dataValidation type="list" allowBlank="1" showInputMessage="1" showErrorMessage="1" sqref="C86">
      <formula1>$R$13:$S$13</formula1>
    </dataValidation>
  </dataValidations>
  <hyperlinks>
    <hyperlink ref="B147" r:id="rId1"/>
  </hyperlinks>
  <pageMargins left="0.7" right="0.7" top="0.75" bottom="0.75" header="0.3" footer="0.3"/>
  <pageSetup paperSize="9" scale="44" fitToHeight="0" orientation="landscape" horizontalDpi="4294967294" verticalDpi="42949672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tabColor rgb="FFFFFF00"/>
    <pageSetUpPr fitToPage="1"/>
  </sheetPr>
  <dimension ref="A1:Z93"/>
  <sheetViews>
    <sheetView zoomScaleNormal="100" zoomScaleSheetLayoutView="55" workbookViewId="0">
      <selection activeCell="I105" sqref="I105"/>
    </sheetView>
  </sheetViews>
  <sheetFormatPr defaultRowHeight="15" x14ac:dyDescent="0.25"/>
  <cols>
    <col min="1" max="2" width="6.28515625" style="351" customWidth="1"/>
    <col min="3" max="3" width="18.42578125" style="366" customWidth="1"/>
    <col min="4" max="4" width="9.85546875" style="366" customWidth="1"/>
    <col min="5" max="5" width="20.42578125" style="366" customWidth="1"/>
    <col min="6" max="6" width="22" style="359" customWidth="1"/>
    <col min="7" max="7" width="11.5703125" style="351" customWidth="1"/>
    <col min="8" max="8" width="11.42578125" style="351" customWidth="1"/>
    <col min="9" max="10" width="11" style="351" customWidth="1"/>
    <col min="11" max="12" width="9.85546875" style="351" customWidth="1"/>
    <col min="13" max="13" width="11" style="351" customWidth="1"/>
    <col min="14" max="14" width="10.140625" style="351" customWidth="1"/>
    <col min="15" max="15" width="9" style="351" customWidth="1"/>
    <col min="16" max="16" width="12.140625" style="351" customWidth="1"/>
    <col min="17" max="17" width="11" style="351" customWidth="1"/>
    <col min="18" max="18" width="7.42578125" style="351" customWidth="1"/>
    <col min="19" max="19" width="6.85546875" style="351" customWidth="1"/>
    <col min="20" max="21" width="6.140625" style="351" customWidth="1"/>
    <col min="22" max="26" width="9.140625" style="351" customWidth="1"/>
    <col min="27" max="16384" width="9.140625" style="351"/>
  </cols>
  <sheetData>
    <row r="1" spans="1:26" s="356" customFormat="1" ht="45" customHeight="1" x14ac:dyDescent="0.25">
      <c r="A1" s="352" t="s">
        <v>156</v>
      </c>
      <c r="B1" s="352" t="s">
        <v>157</v>
      </c>
      <c r="C1" s="352" t="s">
        <v>158</v>
      </c>
      <c r="D1" s="352" t="s">
        <v>159</v>
      </c>
      <c r="E1" s="352" t="s">
        <v>160</v>
      </c>
      <c r="F1" s="352" t="s">
        <v>161</v>
      </c>
      <c r="G1" s="352" t="s">
        <v>162</v>
      </c>
      <c r="H1" s="353" t="s">
        <v>163</v>
      </c>
      <c r="I1" s="353" t="s">
        <v>164</v>
      </c>
      <c r="J1" s="353" t="s">
        <v>165</v>
      </c>
      <c r="K1" s="352" t="s">
        <v>166</v>
      </c>
      <c r="L1" s="352" t="s">
        <v>167</v>
      </c>
      <c r="M1" s="352" t="s">
        <v>168</v>
      </c>
      <c r="N1" s="352" t="s">
        <v>169</v>
      </c>
      <c r="O1" s="352" t="s">
        <v>170</v>
      </c>
      <c r="P1" s="352" t="s">
        <v>171</v>
      </c>
      <c r="Q1" s="354" t="s">
        <v>185</v>
      </c>
      <c r="R1" s="354" t="s">
        <v>186</v>
      </c>
      <c r="S1" s="354" t="s">
        <v>187</v>
      </c>
      <c r="T1" s="354" t="s">
        <v>188</v>
      </c>
      <c r="U1" s="354" t="s">
        <v>189</v>
      </c>
      <c r="V1" s="355" t="s">
        <v>190</v>
      </c>
      <c r="X1" s="357"/>
      <c r="Y1" s="357"/>
      <c r="Z1" s="357"/>
    </row>
    <row r="2" spans="1:26" s="359" customFormat="1" x14ac:dyDescent="0.25">
      <c r="A2" s="455">
        <f>'Tabela I'!$K$1</f>
        <v>2022</v>
      </c>
      <c r="B2" s="455">
        <f>'Tabela I'!$K$2</f>
        <v>160</v>
      </c>
      <c r="C2" s="456">
        <f>'Tabela I'!B12</f>
        <v>0</v>
      </c>
      <c r="D2" s="456">
        <f>'Tabela I'!C12</f>
        <v>0</v>
      </c>
      <c r="E2" s="456">
        <f>'Tabela I'!D12</f>
        <v>0</v>
      </c>
      <c r="F2" s="456" t="str">
        <f>'Tabela I'!E12</f>
        <v>Predsjednik suda</v>
      </c>
      <c r="G2" s="457">
        <f>'Tabela I'!G12</f>
        <v>0</v>
      </c>
      <c r="H2" s="457">
        <f>'Tabela I'!H12</f>
        <v>0</v>
      </c>
      <c r="I2" s="457">
        <f>'Tabela I'!I12</f>
        <v>0</v>
      </c>
      <c r="J2" s="457">
        <f>'Tabela I'!J12</f>
        <v>260</v>
      </c>
      <c r="K2" s="457">
        <f>'Tabela I'!K12</f>
        <v>0</v>
      </c>
      <c r="L2" s="457">
        <f>'Tabela I'!L12</f>
        <v>0</v>
      </c>
      <c r="M2" s="457">
        <f>'Tabela I'!M12</f>
        <v>0</v>
      </c>
      <c r="N2" s="457">
        <f>'Tabela I'!N12</f>
        <v>0</v>
      </c>
      <c r="O2" s="457" t="str">
        <f>'Tabela I'!O12</f>
        <v/>
      </c>
      <c r="P2" s="457" t="str">
        <f>'Tabela I'!P12</f>
        <v/>
      </c>
      <c r="Q2" s="457">
        <f>'Tabela I'!Q12</f>
        <v>0</v>
      </c>
      <c r="R2" s="457">
        <f>'Tabela I'!R12</f>
        <v>0</v>
      </c>
      <c r="S2" s="457">
        <f>'Tabela I'!S12</f>
        <v>0</v>
      </c>
      <c r="T2" s="457">
        <f>'Tabela I'!T12</f>
        <v>0</v>
      </c>
      <c r="U2" s="457" t="str">
        <f>'Tabela I'!U12</f>
        <v/>
      </c>
      <c r="V2" s="457" t="str">
        <f>'Tabela I'!V12</f>
        <v/>
      </c>
      <c r="W2" s="358"/>
      <c r="X2" s="358"/>
      <c r="Y2" s="358"/>
    </row>
    <row r="3" spans="1:26" s="360" customFormat="1" x14ac:dyDescent="0.2">
      <c r="A3" s="455">
        <f>'Tabela I'!$K$1</f>
        <v>2022</v>
      </c>
      <c r="B3" s="455">
        <f>'Tabela I'!$K$2</f>
        <v>160</v>
      </c>
      <c r="C3" s="456">
        <f>C2</f>
        <v>0</v>
      </c>
      <c r="D3" s="456">
        <f>D2</f>
        <v>0</v>
      </c>
      <c r="E3" s="456">
        <f>E2</f>
        <v>0</v>
      </c>
      <c r="F3" s="456" t="str">
        <f>F2</f>
        <v>Predsjednik suda</v>
      </c>
      <c r="G3" s="457">
        <f>'Tabela I'!G13</f>
        <v>0</v>
      </c>
      <c r="H3" s="457">
        <f>'Tabela I'!H13</f>
        <v>0</v>
      </c>
      <c r="I3" s="457">
        <f>'Tabela I'!I13</f>
        <v>0</v>
      </c>
      <c r="J3" s="457">
        <f>'Tabela I'!J13</f>
        <v>260</v>
      </c>
      <c r="K3" s="457">
        <f>'Tabela I'!K13</f>
        <v>0</v>
      </c>
      <c r="L3" s="457">
        <f>'Tabela I'!L13</f>
        <v>0</v>
      </c>
      <c r="M3" s="457">
        <f>'Tabela I'!M13</f>
        <v>0</v>
      </c>
      <c r="N3" s="457">
        <f>'Tabela I'!N13</f>
        <v>0</v>
      </c>
      <c r="O3" s="457" t="str">
        <f>'Tabela I'!O13</f>
        <v/>
      </c>
      <c r="P3" s="457" t="str">
        <f>'Tabela I'!P13</f>
        <v/>
      </c>
      <c r="Q3" s="457">
        <f>'Tabela I'!Q13</f>
        <v>0</v>
      </c>
      <c r="R3" s="457">
        <f>'Tabela I'!R13</f>
        <v>0</v>
      </c>
      <c r="S3" s="457">
        <f>'Tabela I'!S13</f>
        <v>0</v>
      </c>
      <c r="T3" s="457">
        <f>'Tabela I'!T13</f>
        <v>0</v>
      </c>
      <c r="U3" s="457" t="str">
        <f>'Tabela I'!U13</f>
        <v/>
      </c>
      <c r="V3" s="457" t="str">
        <f>'Tabela I'!V13</f>
        <v/>
      </c>
    </row>
    <row r="4" spans="1:26" s="360" customFormat="1" x14ac:dyDescent="0.2">
      <c r="A4" s="455">
        <f>'Tabela I'!$K$1</f>
        <v>2022</v>
      </c>
      <c r="B4" s="455">
        <f>'Tabela I'!$K$2</f>
        <v>160</v>
      </c>
      <c r="C4" s="456">
        <f>'Tabela I'!B14</f>
        <v>0</v>
      </c>
      <c r="D4" s="456">
        <f>'Tabela I'!C14</f>
        <v>0</v>
      </c>
      <c r="E4" s="456">
        <f>'Tabela I'!D14</f>
        <v>0</v>
      </c>
      <c r="F4" s="456">
        <f>'Tabela I'!E14</f>
        <v>0</v>
      </c>
      <c r="G4" s="457">
        <f>'Tabela I'!G14</f>
        <v>0</v>
      </c>
      <c r="H4" s="457">
        <f>'Tabela I'!H14</f>
        <v>0</v>
      </c>
      <c r="I4" s="457">
        <f>'Tabela I'!I14</f>
        <v>0</v>
      </c>
      <c r="J4" s="457">
        <f>'Tabela I'!J14</f>
        <v>260</v>
      </c>
      <c r="K4" s="457">
        <f>'Tabela I'!K14</f>
        <v>0</v>
      </c>
      <c r="L4" s="457">
        <f>'Tabela I'!L14</f>
        <v>0</v>
      </c>
      <c r="M4" s="457">
        <f>'Tabela I'!M14</f>
        <v>0</v>
      </c>
      <c r="N4" s="457">
        <f>'Tabela I'!N14</f>
        <v>0</v>
      </c>
      <c r="O4" s="457" t="str">
        <f>'Tabela I'!O14</f>
        <v/>
      </c>
      <c r="P4" s="457" t="str">
        <f>'Tabela I'!P14</f>
        <v/>
      </c>
      <c r="Q4" s="457">
        <f>'Tabela I'!Q14</f>
        <v>0</v>
      </c>
      <c r="R4" s="457">
        <f>'Tabela I'!R14</f>
        <v>0</v>
      </c>
      <c r="S4" s="457">
        <f>'Tabela I'!S14</f>
        <v>0</v>
      </c>
      <c r="T4" s="457">
        <f>'Tabela I'!T14</f>
        <v>0</v>
      </c>
      <c r="U4" s="457" t="str">
        <f>'Tabela I'!U14</f>
        <v/>
      </c>
      <c r="V4" s="457" t="str">
        <f>'Tabela I'!V14</f>
        <v/>
      </c>
    </row>
    <row r="5" spans="1:26" s="360" customFormat="1" x14ac:dyDescent="0.2">
      <c r="A5" s="455">
        <f>'Tabela I'!$K$1</f>
        <v>2022</v>
      </c>
      <c r="B5" s="455">
        <f>'Tabela I'!$K$2</f>
        <v>160</v>
      </c>
      <c r="C5" s="456">
        <f>'Tabela I'!B15</f>
        <v>0</v>
      </c>
      <c r="D5" s="456">
        <f>'Tabela I'!C15</f>
        <v>0</v>
      </c>
      <c r="E5" s="456">
        <f>'Tabela I'!D15</f>
        <v>0</v>
      </c>
      <c r="F5" s="456">
        <f>'Tabela I'!E15</f>
        <v>0</v>
      </c>
      <c r="G5" s="457">
        <f>'Tabela I'!G15</f>
        <v>0</v>
      </c>
      <c r="H5" s="457">
        <f>'Tabela I'!H15</f>
        <v>0</v>
      </c>
      <c r="I5" s="457">
        <f>'Tabela I'!I15</f>
        <v>0</v>
      </c>
      <c r="J5" s="457">
        <f>'Tabela I'!J15</f>
        <v>260</v>
      </c>
      <c r="K5" s="457">
        <f>'Tabela I'!K15</f>
        <v>0</v>
      </c>
      <c r="L5" s="457">
        <f>'Tabela I'!L15</f>
        <v>0</v>
      </c>
      <c r="M5" s="457">
        <f>'Tabela I'!M15</f>
        <v>0</v>
      </c>
      <c r="N5" s="457">
        <f>'Tabela I'!N15</f>
        <v>0</v>
      </c>
      <c r="O5" s="457" t="str">
        <f>'Tabela I'!O15</f>
        <v/>
      </c>
      <c r="P5" s="457" t="str">
        <f>'Tabela I'!P15</f>
        <v/>
      </c>
      <c r="Q5" s="457">
        <f>'Tabela I'!Q15</f>
        <v>0</v>
      </c>
      <c r="R5" s="457">
        <f>'Tabela I'!R15</f>
        <v>0</v>
      </c>
      <c r="S5" s="457">
        <f>'Tabela I'!S15</f>
        <v>0</v>
      </c>
      <c r="T5" s="457">
        <f>'Tabela I'!T15</f>
        <v>0</v>
      </c>
      <c r="U5" s="457" t="str">
        <f>'Tabela I'!U15</f>
        <v/>
      </c>
      <c r="V5" s="457" t="str">
        <f>'Tabela I'!V15</f>
        <v/>
      </c>
    </row>
    <row r="6" spans="1:26" s="360" customFormat="1" x14ac:dyDescent="0.2">
      <c r="A6" s="455">
        <f>'Tabela I'!$K$1</f>
        <v>2022</v>
      </c>
      <c r="B6" s="455">
        <f>'Tabela I'!$K$2</f>
        <v>160</v>
      </c>
      <c r="C6" s="456">
        <f>'Tabela I'!B16</f>
        <v>0</v>
      </c>
      <c r="D6" s="456">
        <f>'Tabela I'!C16</f>
        <v>0</v>
      </c>
      <c r="E6" s="456">
        <f>'Tabela I'!D16</f>
        <v>0</v>
      </c>
      <c r="F6" s="456">
        <f>'Tabela I'!E16</f>
        <v>0</v>
      </c>
      <c r="G6" s="457">
        <f>'Tabela I'!G16</f>
        <v>0</v>
      </c>
      <c r="H6" s="457">
        <f>'Tabela I'!H16</f>
        <v>0</v>
      </c>
      <c r="I6" s="457">
        <f>'Tabela I'!I16</f>
        <v>0</v>
      </c>
      <c r="J6" s="457">
        <f>'Tabela I'!J16</f>
        <v>260</v>
      </c>
      <c r="K6" s="457">
        <f>'Tabela I'!K16</f>
        <v>0</v>
      </c>
      <c r="L6" s="457">
        <f>'Tabela I'!L16</f>
        <v>0</v>
      </c>
      <c r="M6" s="457">
        <f>'Tabela I'!M16</f>
        <v>0</v>
      </c>
      <c r="N6" s="457">
        <f>'Tabela I'!N16</f>
        <v>0</v>
      </c>
      <c r="O6" s="457" t="str">
        <f>'Tabela I'!O16</f>
        <v/>
      </c>
      <c r="P6" s="457" t="str">
        <f>'Tabela I'!P16</f>
        <v/>
      </c>
      <c r="Q6" s="457">
        <f>'Tabela I'!Q16</f>
        <v>0</v>
      </c>
      <c r="R6" s="457">
        <f>'Tabela I'!R16</f>
        <v>0</v>
      </c>
      <c r="S6" s="457">
        <f>'Tabela I'!S16</f>
        <v>0</v>
      </c>
      <c r="T6" s="457">
        <f>'Tabela I'!T16</f>
        <v>0</v>
      </c>
      <c r="U6" s="457" t="str">
        <f>'Tabela I'!U16</f>
        <v/>
      </c>
      <c r="V6" s="457" t="str">
        <f>'Tabela I'!V16</f>
        <v/>
      </c>
    </row>
    <row r="7" spans="1:26" s="360" customFormat="1" x14ac:dyDescent="0.2">
      <c r="A7" s="455">
        <f>'Tabela I'!$K$1</f>
        <v>2022</v>
      </c>
      <c r="B7" s="455">
        <f>'Tabela I'!$K$2</f>
        <v>160</v>
      </c>
      <c r="C7" s="456">
        <f>'Tabela I'!B17</f>
        <v>0</v>
      </c>
      <c r="D7" s="456">
        <f>'Tabela I'!C17</f>
        <v>0</v>
      </c>
      <c r="E7" s="456">
        <f>'Tabela I'!D17</f>
        <v>0</v>
      </c>
      <c r="F7" s="456">
        <f>'Tabela I'!E17</f>
        <v>0</v>
      </c>
      <c r="G7" s="457">
        <f>'Tabela I'!G17</f>
        <v>0</v>
      </c>
      <c r="H7" s="457">
        <f>'Tabela I'!H17</f>
        <v>0</v>
      </c>
      <c r="I7" s="457">
        <f>'Tabela I'!I17</f>
        <v>0</v>
      </c>
      <c r="J7" s="457">
        <f>'Tabela I'!J17</f>
        <v>260</v>
      </c>
      <c r="K7" s="457">
        <f>'Tabela I'!K17</f>
        <v>0</v>
      </c>
      <c r="L7" s="457">
        <f>'Tabela I'!L17</f>
        <v>0</v>
      </c>
      <c r="M7" s="457">
        <f>'Tabela I'!M17</f>
        <v>0</v>
      </c>
      <c r="N7" s="457">
        <f>'Tabela I'!N17</f>
        <v>0</v>
      </c>
      <c r="O7" s="457" t="str">
        <f>'Tabela I'!O17</f>
        <v/>
      </c>
      <c r="P7" s="457" t="str">
        <f>'Tabela I'!P17</f>
        <v/>
      </c>
      <c r="Q7" s="457">
        <f>'Tabela I'!Q17</f>
        <v>0</v>
      </c>
      <c r="R7" s="457">
        <f>'Tabela I'!R17</f>
        <v>0</v>
      </c>
      <c r="S7" s="457">
        <f>'Tabela I'!S17</f>
        <v>0</v>
      </c>
      <c r="T7" s="457">
        <f>'Tabela I'!T17</f>
        <v>0</v>
      </c>
      <c r="U7" s="457" t="str">
        <f>'Tabela I'!U17</f>
        <v/>
      </c>
      <c r="V7" s="457" t="str">
        <f>'Tabela I'!V17</f>
        <v/>
      </c>
    </row>
    <row r="8" spans="1:26" s="360" customFormat="1" x14ac:dyDescent="0.2">
      <c r="A8" s="455">
        <f>'Tabela I'!$K$1</f>
        <v>2022</v>
      </c>
      <c r="B8" s="455">
        <f>'Tabela I'!$K$2</f>
        <v>160</v>
      </c>
      <c r="C8" s="456">
        <f>'Tabela I'!B18</f>
        <v>0</v>
      </c>
      <c r="D8" s="456">
        <f>'Tabela I'!C18</f>
        <v>0</v>
      </c>
      <c r="E8" s="456">
        <f>'Tabela I'!D18</f>
        <v>0</v>
      </c>
      <c r="F8" s="456">
        <f>'Tabela I'!E18</f>
        <v>0</v>
      </c>
      <c r="G8" s="457">
        <f>'Tabela I'!G18</f>
        <v>0</v>
      </c>
      <c r="H8" s="457">
        <f>'Tabela I'!H18</f>
        <v>0</v>
      </c>
      <c r="I8" s="457">
        <f>'Tabela I'!I18</f>
        <v>0</v>
      </c>
      <c r="J8" s="457">
        <f>'Tabela I'!J18</f>
        <v>260</v>
      </c>
      <c r="K8" s="457">
        <f>'Tabela I'!K18</f>
        <v>0</v>
      </c>
      <c r="L8" s="457">
        <f>'Tabela I'!L18</f>
        <v>0</v>
      </c>
      <c r="M8" s="457">
        <f>'Tabela I'!M18</f>
        <v>0</v>
      </c>
      <c r="N8" s="457">
        <f>'Tabela I'!N18</f>
        <v>0</v>
      </c>
      <c r="O8" s="457" t="str">
        <f>'Tabela I'!O18</f>
        <v/>
      </c>
      <c r="P8" s="457" t="str">
        <f>'Tabela I'!P18</f>
        <v/>
      </c>
      <c r="Q8" s="457">
        <f>'Tabela I'!Q18</f>
        <v>0</v>
      </c>
      <c r="R8" s="457">
        <f>'Tabela I'!R18</f>
        <v>0</v>
      </c>
      <c r="S8" s="457">
        <f>'Tabela I'!S18</f>
        <v>0</v>
      </c>
      <c r="T8" s="457">
        <f>'Tabela I'!T18</f>
        <v>0</v>
      </c>
      <c r="U8" s="457" t="str">
        <f>'Tabela I'!U18</f>
        <v/>
      </c>
      <c r="V8" s="457" t="str">
        <f>'Tabela I'!V18</f>
        <v/>
      </c>
    </row>
    <row r="9" spans="1:26" s="360" customFormat="1" x14ac:dyDescent="0.2">
      <c r="A9" s="455">
        <f>'Tabela I'!$K$1</f>
        <v>2022</v>
      </c>
      <c r="B9" s="455">
        <f>'Tabela I'!$K$2</f>
        <v>160</v>
      </c>
      <c r="C9" s="456">
        <f>'Tabela I'!B19</f>
        <v>0</v>
      </c>
      <c r="D9" s="456">
        <f>'Tabela I'!C19</f>
        <v>0</v>
      </c>
      <c r="E9" s="456">
        <f>'Tabela I'!D19</f>
        <v>0</v>
      </c>
      <c r="F9" s="456">
        <f>'Tabela I'!E19</f>
        <v>0</v>
      </c>
      <c r="G9" s="457">
        <f>'Tabela I'!G19</f>
        <v>0</v>
      </c>
      <c r="H9" s="457">
        <f>'Tabela I'!H19</f>
        <v>0</v>
      </c>
      <c r="I9" s="457">
        <f>'Tabela I'!I19</f>
        <v>0</v>
      </c>
      <c r="J9" s="457">
        <f>'Tabela I'!J19</f>
        <v>260</v>
      </c>
      <c r="K9" s="457">
        <f>'Tabela I'!K19</f>
        <v>0</v>
      </c>
      <c r="L9" s="457">
        <f>'Tabela I'!L19</f>
        <v>0</v>
      </c>
      <c r="M9" s="457">
        <f>'Tabela I'!M19</f>
        <v>0</v>
      </c>
      <c r="N9" s="457">
        <f>'Tabela I'!N19</f>
        <v>0</v>
      </c>
      <c r="O9" s="457" t="str">
        <f>'Tabela I'!O19</f>
        <v/>
      </c>
      <c r="P9" s="457" t="str">
        <f>'Tabela I'!P19</f>
        <v/>
      </c>
      <c r="Q9" s="457">
        <f>'Tabela I'!Q19</f>
        <v>0</v>
      </c>
      <c r="R9" s="457">
        <f>'Tabela I'!R19</f>
        <v>0</v>
      </c>
      <c r="S9" s="457">
        <f>'Tabela I'!S19</f>
        <v>0</v>
      </c>
      <c r="T9" s="457">
        <f>'Tabela I'!T19</f>
        <v>0</v>
      </c>
      <c r="U9" s="457" t="str">
        <f>'Tabela I'!U19</f>
        <v/>
      </c>
      <c r="V9" s="457" t="str">
        <f>'Tabela I'!V19</f>
        <v/>
      </c>
    </row>
    <row r="10" spans="1:26" s="360" customFormat="1" x14ac:dyDescent="0.2">
      <c r="A10" s="455">
        <f>'Tabela I'!$K$1</f>
        <v>2022</v>
      </c>
      <c r="B10" s="455">
        <f>'Tabela I'!$K$2</f>
        <v>160</v>
      </c>
      <c r="C10" s="456">
        <f>'Tabela I'!B20</f>
        <v>0</v>
      </c>
      <c r="D10" s="456">
        <f>'Tabela I'!C20</f>
        <v>0</v>
      </c>
      <c r="E10" s="456">
        <f>'Tabela I'!D20</f>
        <v>0</v>
      </c>
      <c r="F10" s="456">
        <f>'Tabela I'!E20</f>
        <v>0</v>
      </c>
      <c r="G10" s="457">
        <f>'Tabela I'!G20</f>
        <v>0</v>
      </c>
      <c r="H10" s="457">
        <f>'Tabela I'!H20</f>
        <v>0</v>
      </c>
      <c r="I10" s="457">
        <f>'Tabela I'!I20</f>
        <v>0</v>
      </c>
      <c r="J10" s="457">
        <f>'Tabela I'!J20</f>
        <v>260</v>
      </c>
      <c r="K10" s="457">
        <f>'Tabela I'!K20</f>
        <v>0</v>
      </c>
      <c r="L10" s="457">
        <f>'Tabela I'!L20</f>
        <v>0</v>
      </c>
      <c r="M10" s="457">
        <f>'Tabela I'!M20</f>
        <v>0</v>
      </c>
      <c r="N10" s="457">
        <f>'Tabela I'!N20</f>
        <v>0</v>
      </c>
      <c r="O10" s="457" t="str">
        <f>'Tabela I'!O20</f>
        <v/>
      </c>
      <c r="P10" s="457" t="str">
        <f>'Tabela I'!P20</f>
        <v/>
      </c>
      <c r="Q10" s="457">
        <f>'Tabela I'!Q20</f>
        <v>0</v>
      </c>
      <c r="R10" s="457">
        <f>'Tabela I'!R20</f>
        <v>0</v>
      </c>
      <c r="S10" s="457">
        <f>'Tabela I'!S20</f>
        <v>0</v>
      </c>
      <c r="T10" s="457">
        <f>'Tabela I'!T20</f>
        <v>0</v>
      </c>
      <c r="U10" s="457" t="str">
        <f>'Tabela I'!U20</f>
        <v/>
      </c>
      <c r="V10" s="457" t="str">
        <f>'Tabela I'!V20</f>
        <v/>
      </c>
    </row>
    <row r="11" spans="1:26" s="360" customFormat="1" x14ac:dyDescent="0.2">
      <c r="A11" s="455">
        <f>'Tabela I'!$K$1</f>
        <v>2022</v>
      </c>
      <c r="B11" s="455">
        <f>'Tabela I'!$K$2</f>
        <v>160</v>
      </c>
      <c r="C11" s="456">
        <f>'Tabela I'!B21</f>
        <v>0</v>
      </c>
      <c r="D11" s="456">
        <f>'Tabela I'!C21</f>
        <v>0</v>
      </c>
      <c r="E11" s="456">
        <f>'Tabela I'!D21</f>
        <v>0</v>
      </c>
      <c r="F11" s="456">
        <f>'Tabela I'!E21</f>
        <v>0</v>
      </c>
      <c r="G11" s="457">
        <f>'Tabela I'!G21</f>
        <v>0</v>
      </c>
      <c r="H11" s="457">
        <f>'Tabela I'!H21</f>
        <v>0</v>
      </c>
      <c r="I11" s="457">
        <f>'Tabela I'!I21</f>
        <v>0</v>
      </c>
      <c r="J11" s="457">
        <f>'Tabela I'!J21</f>
        <v>260</v>
      </c>
      <c r="K11" s="457">
        <f>'Tabela I'!K21</f>
        <v>0</v>
      </c>
      <c r="L11" s="457">
        <f>'Tabela I'!L21</f>
        <v>0</v>
      </c>
      <c r="M11" s="457">
        <f>'Tabela I'!M21</f>
        <v>0</v>
      </c>
      <c r="N11" s="457">
        <f>'Tabela I'!N21</f>
        <v>0</v>
      </c>
      <c r="O11" s="457" t="str">
        <f>'Tabela I'!O21</f>
        <v/>
      </c>
      <c r="P11" s="457" t="str">
        <f>'Tabela I'!P21</f>
        <v/>
      </c>
      <c r="Q11" s="457">
        <f>'Tabela I'!Q21</f>
        <v>0</v>
      </c>
      <c r="R11" s="457">
        <f>'Tabela I'!R21</f>
        <v>0</v>
      </c>
      <c r="S11" s="457">
        <f>'Tabela I'!S21</f>
        <v>0</v>
      </c>
      <c r="T11" s="457">
        <f>'Tabela I'!T21</f>
        <v>0</v>
      </c>
      <c r="U11" s="457" t="str">
        <f>'Tabela I'!U21</f>
        <v/>
      </c>
      <c r="V11" s="457" t="str">
        <f>'Tabela I'!V21</f>
        <v/>
      </c>
    </row>
    <row r="12" spans="1:26" s="360" customFormat="1" x14ac:dyDescent="0.2">
      <c r="A12" s="455">
        <f>'Tabela I'!$K$1</f>
        <v>2022</v>
      </c>
      <c r="B12" s="455">
        <f>'Tabela I'!$K$2</f>
        <v>160</v>
      </c>
      <c r="C12" s="456">
        <f>'Tabela I'!B22</f>
        <v>0</v>
      </c>
      <c r="D12" s="456">
        <f>'Tabela I'!C22</f>
        <v>0</v>
      </c>
      <c r="E12" s="456">
        <f>'Tabela I'!D22</f>
        <v>0</v>
      </c>
      <c r="F12" s="456">
        <f>'Tabela I'!E22</f>
        <v>0</v>
      </c>
      <c r="G12" s="457">
        <f>'Tabela I'!G22</f>
        <v>0</v>
      </c>
      <c r="H12" s="457">
        <f>'Tabela I'!H22</f>
        <v>0</v>
      </c>
      <c r="I12" s="457">
        <f>'Tabela I'!I22</f>
        <v>0</v>
      </c>
      <c r="J12" s="457">
        <f>'Tabela I'!J22</f>
        <v>260</v>
      </c>
      <c r="K12" s="457">
        <f>'Tabela I'!K22</f>
        <v>0</v>
      </c>
      <c r="L12" s="457">
        <f>'Tabela I'!L22</f>
        <v>0</v>
      </c>
      <c r="M12" s="457">
        <f>'Tabela I'!M22</f>
        <v>0</v>
      </c>
      <c r="N12" s="457">
        <f>'Tabela I'!N22</f>
        <v>0</v>
      </c>
      <c r="O12" s="457" t="str">
        <f>'Tabela I'!O22</f>
        <v/>
      </c>
      <c r="P12" s="457" t="str">
        <f>'Tabela I'!P22</f>
        <v/>
      </c>
      <c r="Q12" s="457">
        <f>'Tabela I'!Q22</f>
        <v>0</v>
      </c>
      <c r="R12" s="457">
        <f>'Tabela I'!R22</f>
        <v>0</v>
      </c>
      <c r="S12" s="457">
        <f>'Tabela I'!S22</f>
        <v>0</v>
      </c>
      <c r="T12" s="457">
        <f>'Tabela I'!T22</f>
        <v>0</v>
      </c>
      <c r="U12" s="457" t="str">
        <f>'Tabela I'!U22</f>
        <v/>
      </c>
      <c r="V12" s="457" t="str">
        <f>'Tabela I'!V22</f>
        <v/>
      </c>
    </row>
    <row r="13" spans="1:26" s="360" customFormat="1" x14ac:dyDescent="0.2">
      <c r="A13" s="455">
        <f>'Tabela I'!$K$1</f>
        <v>2022</v>
      </c>
      <c r="B13" s="455">
        <f>'Tabela I'!$K$2</f>
        <v>160</v>
      </c>
      <c r="C13" s="456">
        <f>'Tabela I'!B23</f>
        <v>0</v>
      </c>
      <c r="D13" s="456">
        <f>'Tabela I'!C23</f>
        <v>0</v>
      </c>
      <c r="E13" s="456">
        <f>'Tabela I'!D23</f>
        <v>0</v>
      </c>
      <c r="F13" s="456">
        <f>'Tabela I'!E23</f>
        <v>0</v>
      </c>
      <c r="G13" s="457">
        <f>'Tabela I'!G23</f>
        <v>0</v>
      </c>
      <c r="H13" s="457">
        <f>'Tabela I'!H23</f>
        <v>0</v>
      </c>
      <c r="I13" s="457">
        <f>'Tabela I'!I23</f>
        <v>0</v>
      </c>
      <c r="J13" s="457">
        <f>'Tabela I'!J23</f>
        <v>260</v>
      </c>
      <c r="K13" s="457">
        <f>'Tabela I'!K23</f>
        <v>0</v>
      </c>
      <c r="L13" s="457">
        <f>'Tabela I'!L23</f>
        <v>0</v>
      </c>
      <c r="M13" s="457">
        <f>'Tabela I'!M23</f>
        <v>0</v>
      </c>
      <c r="N13" s="457">
        <f>'Tabela I'!N23</f>
        <v>0</v>
      </c>
      <c r="O13" s="457" t="str">
        <f>'Tabela I'!O23</f>
        <v/>
      </c>
      <c r="P13" s="457" t="str">
        <f>'Tabela I'!P23</f>
        <v/>
      </c>
      <c r="Q13" s="457">
        <f>'Tabela I'!Q23</f>
        <v>0</v>
      </c>
      <c r="R13" s="457">
        <f>'Tabela I'!R23</f>
        <v>0</v>
      </c>
      <c r="S13" s="457">
        <f>'Tabela I'!S23</f>
        <v>0</v>
      </c>
      <c r="T13" s="457">
        <f>'Tabela I'!T23</f>
        <v>0</v>
      </c>
      <c r="U13" s="457" t="str">
        <f>'Tabela I'!U23</f>
        <v/>
      </c>
      <c r="V13" s="457" t="str">
        <f>'Tabela I'!V23</f>
        <v/>
      </c>
    </row>
    <row r="14" spans="1:26" s="360" customFormat="1" x14ac:dyDescent="0.2">
      <c r="A14" s="455">
        <f>'Tabela I'!$K$1</f>
        <v>2022</v>
      </c>
      <c r="B14" s="455">
        <f>'Tabela I'!$K$2</f>
        <v>160</v>
      </c>
      <c r="C14" s="456">
        <f>'Tabela I'!B24</f>
        <v>0</v>
      </c>
      <c r="D14" s="456">
        <f>'Tabela I'!C24</f>
        <v>0</v>
      </c>
      <c r="E14" s="456">
        <f>'Tabela I'!D24</f>
        <v>0</v>
      </c>
      <c r="F14" s="456">
        <f>'Tabela I'!E24</f>
        <v>0</v>
      </c>
      <c r="G14" s="457">
        <f>'Tabela I'!G24</f>
        <v>0</v>
      </c>
      <c r="H14" s="457">
        <f>'Tabela I'!H24</f>
        <v>0</v>
      </c>
      <c r="I14" s="457">
        <f>'Tabela I'!I24</f>
        <v>0</v>
      </c>
      <c r="J14" s="457">
        <f>'Tabela I'!J24</f>
        <v>260</v>
      </c>
      <c r="K14" s="457">
        <f>'Tabela I'!K24</f>
        <v>0</v>
      </c>
      <c r="L14" s="457">
        <f>'Tabela I'!L24</f>
        <v>0</v>
      </c>
      <c r="M14" s="457">
        <f>'Tabela I'!M24</f>
        <v>0</v>
      </c>
      <c r="N14" s="457">
        <f>'Tabela I'!N24</f>
        <v>0</v>
      </c>
      <c r="O14" s="457" t="str">
        <f>'Tabela I'!O24</f>
        <v/>
      </c>
      <c r="P14" s="457" t="str">
        <f>'Tabela I'!P24</f>
        <v/>
      </c>
      <c r="Q14" s="457">
        <f>'Tabela I'!Q24</f>
        <v>0</v>
      </c>
      <c r="R14" s="457">
        <f>'Tabela I'!R24</f>
        <v>0</v>
      </c>
      <c r="S14" s="457">
        <f>'Tabela I'!S24</f>
        <v>0</v>
      </c>
      <c r="T14" s="457">
        <f>'Tabela I'!T24</f>
        <v>0</v>
      </c>
      <c r="U14" s="457" t="str">
        <f>'Tabela I'!U24</f>
        <v/>
      </c>
      <c r="V14" s="457" t="str">
        <f>'Tabela I'!V24</f>
        <v/>
      </c>
    </row>
    <row r="15" spans="1:26" s="360" customFormat="1" x14ac:dyDescent="0.2">
      <c r="A15" s="455">
        <f>'Tabela I'!$K$1</f>
        <v>2022</v>
      </c>
      <c r="B15" s="455">
        <f>'Tabela I'!$K$2</f>
        <v>160</v>
      </c>
      <c r="C15" s="456">
        <f>'Tabela I'!B25</f>
        <v>0</v>
      </c>
      <c r="D15" s="456">
        <f>'Tabela I'!C25</f>
        <v>0</v>
      </c>
      <c r="E15" s="456">
        <f>'Tabela I'!D25</f>
        <v>0</v>
      </c>
      <c r="F15" s="456">
        <f>'Tabela I'!E25</f>
        <v>0</v>
      </c>
      <c r="G15" s="457">
        <f>'Tabela I'!G25</f>
        <v>0</v>
      </c>
      <c r="H15" s="457">
        <f>'Tabela I'!H25</f>
        <v>0</v>
      </c>
      <c r="I15" s="457">
        <f>'Tabela I'!I25</f>
        <v>0</v>
      </c>
      <c r="J15" s="457">
        <f>'Tabela I'!J25</f>
        <v>260</v>
      </c>
      <c r="K15" s="457">
        <f>'Tabela I'!K25</f>
        <v>0</v>
      </c>
      <c r="L15" s="457">
        <f>'Tabela I'!L25</f>
        <v>0</v>
      </c>
      <c r="M15" s="457">
        <f>'Tabela I'!M25</f>
        <v>0</v>
      </c>
      <c r="N15" s="457">
        <f>'Tabela I'!N25</f>
        <v>0</v>
      </c>
      <c r="O15" s="457" t="str">
        <f>'Tabela I'!O25</f>
        <v/>
      </c>
      <c r="P15" s="457" t="str">
        <f>'Tabela I'!P25</f>
        <v/>
      </c>
      <c r="Q15" s="457">
        <f>'Tabela I'!Q25</f>
        <v>0</v>
      </c>
      <c r="R15" s="457">
        <f>'Tabela I'!R25</f>
        <v>0</v>
      </c>
      <c r="S15" s="457">
        <f>'Tabela I'!S25</f>
        <v>0</v>
      </c>
      <c r="T15" s="457">
        <f>'Tabela I'!T25</f>
        <v>0</v>
      </c>
      <c r="U15" s="457" t="str">
        <f>'Tabela I'!U25</f>
        <v/>
      </c>
      <c r="V15" s="457" t="str">
        <f>'Tabela I'!V25</f>
        <v/>
      </c>
    </row>
    <row r="16" spans="1:26" s="360" customFormat="1" x14ac:dyDescent="0.2">
      <c r="A16" s="455">
        <f>'Tabela I'!$K$1</f>
        <v>2022</v>
      </c>
      <c r="B16" s="455">
        <f>'Tabela I'!$K$2</f>
        <v>160</v>
      </c>
      <c r="C16" s="456">
        <f>'Tabela I'!B26</f>
        <v>0</v>
      </c>
      <c r="D16" s="456">
        <f>'Tabela I'!C26</f>
        <v>0</v>
      </c>
      <c r="E16" s="456">
        <f>'Tabela I'!D26</f>
        <v>0</v>
      </c>
      <c r="F16" s="456">
        <f>'Tabela I'!E26</f>
        <v>0</v>
      </c>
      <c r="G16" s="457">
        <f>'Tabela I'!G26</f>
        <v>0</v>
      </c>
      <c r="H16" s="457">
        <f>'Tabela I'!H26</f>
        <v>0</v>
      </c>
      <c r="I16" s="457">
        <f>'Tabela I'!I26</f>
        <v>0</v>
      </c>
      <c r="J16" s="457">
        <f>'Tabela I'!J26</f>
        <v>260</v>
      </c>
      <c r="K16" s="457">
        <f>'Tabela I'!K26</f>
        <v>0</v>
      </c>
      <c r="L16" s="457">
        <f>'Tabela I'!L26</f>
        <v>0</v>
      </c>
      <c r="M16" s="457">
        <f>'Tabela I'!M26</f>
        <v>0</v>
      </c>
      <c r="N16" s="457">
        <f>'Tabela I'!N26</f>
        <v>0</v>
      </c>
      <c r="O16" s="457" t="str">
        <f>'Tabela I'!O26</f>
        <v/>
      </c>
      <c r="P16" s="457" t="str">
        <f>'Tabela I'!P26</f>
        <v/>
      </c>
      <c r="Q16" s="457">
        <f>'Tabela I'!Q26</f>
        <v>0</v>
      </c>
      <c r="R16" s="457">
        <f>'Tabela I'!R26</f>
        <v>0</v>
      </c>
      <c r="S16" s="457">
        <f>'Tabela I'!S26</f>
        <v>0</v>
      </c>
      <c r="T16" s="457">
        <f>'Tabela I'!T26</f>
        <v>0</v>
      </c>
      <c r="U16" s="457" t="str">
        <f>'Tabela I'!U26</f>
        <v/>
      </c>
      <c r="V16" s="457" t="str">
        <f>'Tabela I'!V26</f>
        <v/>
      </c>
    </row>
    <row r="17" spans="1:22" s="360" customFormat="1" x14ac:dyDescent="0.2">
      <c r="A17" s="455">
        <f>'Tabela I'!$K$1</f>
        <v>2022</v>
      </c>
      <c r="B17" s="455">
        <f>'Tabela I'!$K$2</f>
        <v>160</v>
      </c>
      <c r="C17" s="456">
        <f>'Tabela I'!B27</f>
        <v>0</v>
      </c>
      <c r="D17" s="456">
        <f>'Tabela I'!C27</f>
        <v>0</v>
      </c>
      <c r="E17" s="456">
        <f>'Tabela I'!D27</f>
        <v>0</v>
      </c>
      <c r="F17" s="456">
        <f>'Tabela I'!E27</f>
        <v>0</v>
      </c>
      <c r="G17" s="457">
        <f>'Tabela I'!G27</f>
        <v>0</v>
      </c>
      <c r="H17" s="457">
        <f>'Tabela I'!H27</f>
        <v>0</v>
      </c>
      <c r="I17" s="457">
        <f>'Tabela I'!I27</f>
        <v>0</v>
      </c>
      <c r="J17" s="457">
        <f>'Tabela I'!J27</f>
        <v>260</v>
      </c>
      <c r="K17" s="457">
        <f>'Tabela I'!K27</f>
        <v>0</v>
      </c>
      <c r="L17" s="457">
        <f>'Tabela I'!L27</f>
        <v>0</v>
      </c>
      <c r="M17" s="457">
        <f>'Tabela I'!M27</f>
        <v>0</v>
      </c>
      <c r="N17" s="457">
        <f>'Tabela I'!N27</f>
        <v>0</v>
      </c>
      <c r="O17" s="457" t="str">
        <f>'Tabela I'!O27</f>
        <v/>
      </c>
      <c r="P17" s="457" t="str">
        <f>'Tabela I'!P27</f>
        <v/>
      </c>
      <c r="Q17" s="457">
        <f>'Tabela I'!Q27</f>
        <v>0</v>
      </c>
      <c r="R17" s="457">
        <f>'Tabela I'!R27</f>
        <v>0</v>
      </c>
      <c r="S17" s="457">
        <f>'Tabela I'!S27</f>
        <v>0</v>
      </c>
      <c r="T17" s="457">
        <f>'Tabela I'!T27</f>
        <v>0</v>
      </c>
      <c r="U17" s="457" t="str">
        <f>'Tabela I'!U27</f>
        <v/>
      </c>
      <c r="V17" s="457" t="str">
        <f>'Tabela I'!V27</f>
        <v/>
      </c>
    </row>
    <row r="18" spans="1:22" s="360" customFormat="1" x14ac:dyDescent="0.2">
      <c r="A18" s="455">
        <f>'Tabela I'!$K$1</f>
        <v>2022</v>
      </c>
      <c r="B18" s="455">
        <f>'Tabela I'!$K$2</f>
        <v>160</v>
      </c>
      <c r="C18" s="456">
        <f>'Tabela I'!B28</f>
        <v>0</v>
      </c>
      <c r="D18" s="456">
        <f>'Tabela I'!C28</f>
        <v>0</v>
      </c>
      <c r="E18" s="456">
        <f>'Tabela I'!D28</f>
        <v>0</v>
      </c>
      <c r="F18" s="456">
        <f>'Tabela I'!E28</f>
        <v>0</v>
      </c>
      <c r="G18" s="457">
        <f>'Tabela I'!G28</f>
        <v>0</v>
      </c>
      <c r="H18" s="457">
        <f>'Tabela I'!H28</f>
        <v>0</v>
      </c>
      <c r="I18" s="457">
        <f>'Tabela I'!I28</f>
        <v>0</v>
      </c>
      <c r="J18" s="457">
        <f>'Tabela I'!J28</f>
        <v>260</v>
      </c>
      <c r="K18" s="457">
        <f>'Tabela I'!K28</f>
        <v>0</v>
      </c>
      <c r="L18" s="457">
        <f>'Tabela I'!L28</f>
        <v>0</v>
      </c>
      <c r="M18" s="457">
        <f>'Tabela I'!M28</f>
        <v>0</v>
      </c>
      <c r="N18" s="457">
        <f>'Tabela I'!N28</f>
        <v>0</v>
      </c>
      <c r="O18" s="457" t="str">
        <f>'Tabela I'!O28</f>
        <v/>
      </c>
      <c r="P18" s="457" t="str">
        <f>'Tabela I'!P28</f>
        <v/>
      </c>
      <c r="Q18" s="457">
        <f>'Tabela I'!Q28</f>
        <v>0</v>
      </c>
      <c r="R18" s="457">
        <f>'Tabela I'!R28</f>
        <v>0</v>
      </c>
      <c r="S18" s="457">
        <f>'Tabela I'!S28</f>
        <v>0</v>
      </c>
      <c r="T18" s="457">
        <f>'Tabela I'!T28</f>
        <v>0</v>
      </c>
      <c r="U18" s="457" t="str">
        <f>'Tabela I'!U28</f>
        <v/>
      </c>
      <c r="V18" s="457" t="str">
        <f>'Tabela I'!V28</f>
        <v/>
      </c>
    </row>
    <row r="19" spans="1:22" s="360" customFormat="1" x14ac:dyDescent="0.2">
      <c r="A19" s="455">
        <f>'Tabela I'!$K$1</f>
        <v>2022</v>
      </c>
      <c r="B19" s="455">
        <f>'Tabela I'!$K$2</f>
        <v>160</v>
      </c>
      <c r="C19" s="456">
        <f>'Tabela I'!B29</f>
        <v>0</v>
      </c>
      <c r="D19" s="456">
        <f>'Tabela I'!C29</f>
        <v>0</v>
      </c>
      <c r="E19" s="456">
        <f>'Tabela I'!D29</f>
        <v>0</v>
      </c>
      <c r="F19" s="456">
        <f>'Tabela I'!E29</f>
        <v>0</v>
      </c>
      <c r="G19" s="457">
        <f>'Tabela I'!G29</f>
        <v>0</v>
      </c>
      <c r="H19" s="457">
        <f>'Tabela I'!H29</f>
        <v>0</v>
      </c>
      <c r="I19" s="457">
        <f>'Tabela I'!I29</f>
        <v>0</v>
      </c>
      <c r="J19" s="457">
        <f>'Tabela I'!J29</f>
        <v>260</v>
      </c>
      <c r="K19" s="457">
        <f>'Tabela I'!K29</f>
        <v>0</v>
      </c>
      <c r="L19" s="457">
        <f>'Tabela I'!L29</f>
        <v>0</v>
      </c>
      <c r="M19" s="457">
        <f>'Tabela I'!M29</f>
        <v>0</v>
      </c>
      <c r="N19" s="457">
        <f>'Tabela I'!N29</f>
        <v>0</v>
      </c>
      <c r="O19" s="457" t="str">
        <f>'Tabela I'!O29</f>
        <v/>
      </c>
      <c r="P19" s="457" t="str">
        <f>'Tabela I'!P29</f>
        <v/>
      </c>
      <c r="Q19" s="457">
        <f>'Tabela I'!Q29</f>
        <v>0</v>
      </c>
      <c r="R19" s="457">
        <f>'Tabela I'!R29</f>
        <v>0</v>
      </c>
      <c r="S19" s="457">
        <f>'Tabela I'!S29</f>
        <v>0</v>
      </c>
      <c r="T19" s="457">
        <f>'Tabela I'!T29</f>
        <v>0</v>
      </c>
      <c r="U19" s="457" t="str">
        <f>'Tabela I'!U29</f>
        <v/>
      </c>
      <c r="V19" s="457" t="str">
        <f>'Tabela I'!V29</f>
        <v/>
      </c>
    </row>
    <row r="20" spans="1:22" s="360" customFormat="1" x14ac:dyDescent="0.2">
      <c r="A20" s="455">
        <f>'Tabela I'!$K$1</f>
        <v>2022</v>
      </c>
      <c r="B20" s="455">
        <f>'Tabela I'!$K$2</f>
        <v>160</v>
      </c>
      <c r="C20" s="456">
        <f>'Tabela I'!B30</f>
        <v>0</v>
      </c>
      <c r="D20" s="456">
        <f>'Tabela I'!C30</f>
        <v>0</v>
      </c>
      <c r="E20" s="456">
        <f>'Tabela I'!D30</f>
        <v>0</v>
      </c>
      <c r="F20" s="456">
        <f>'Tabela I'!E30</f>
        <v>0</v>
      </c>
      <c r="G20" s="457">
        <f>'Tabela I'!G30</f>
        <v>0</v>
      </c>
      <c r="H20" s="457">
        <f>'Tabela I'!H30</f>
        <v>0</v>
      </c>
      <c r="I20" s="457">
        <f>'Tabela I'!I30</f>
        <v>0</v>
      </c>
      <c r="J20" s="457">
        <f>'Tabela I'!J30</f>
        <v>260</v>
      </c>
      <c r="K20" s="457">
        <f>'Tabela I'!K30</f>
        <v>0</v>
      </c>
      <c r="L20" s="457">
        <f>'Tabela I'!L30</f>
        <v>0</v>
      </c>
      <c r="M20" s="457">
        <f>'Tabela I'!M30</f>
        <v>0</v>
      </c>
      <c r="N20" s="457">
        <f>'Tabela I'!N30</f>
        <v>0</v>
      </c>
      <c r="O20" s="457" t="str">
        <f>'Tabela I'!O30</f>
        <v/>
      </c>
      <c r="P20" s="457" t="str">
        <f>'Tabela I'!P30</f>
        <v/>
      </c>
      <c r="Q20" s="457">
        <f>'Tabela I'!Q30</f>
        <v>0</v>
      </c>
      <c r="R20" s="457">
        <f>'Tabela I'!R30</f>
        <v>0</v>
      </c>
      <c r="S20" s="457">
        <f>'Tabela I'!S30</f>
        <v>0</v>
      </c>
      <c r="T20" s="457">
        <f>'Tabela I'!T30</f>
        <v>0</v>
      </c>
      <c r="U20" s="457" t="str">
        <f>'Tabela I'!U30</f>
        <v/>
      </c>
      <c r="V20" s="457" t="str">
        <f>'Tabela I'!V30</f>
        <v/>
      </c>
    </row>
    <row r="21" spans="1:22" s="360" customFormat="1" x14ac:dyDescent="0.2">
      <c r="A21" s="455">
        <f>'Tabela I'!$K$1</f>
        <v>2022</v>
      </c>
      <c r="B21" s="455">
        <f>'Tabela I'!$K$2</f>
        <v>160</v>
      </c>
      <c r="C21" s="456">
        <f>'Tabela I'!B31</f>
        <v>0</v>
      </c>
      <c r="D21" s="456">
        <f>'Tabela I'!C31</f>
        <v>0</v>
      </c>
      <c r="E21" s="456">
        <f>'Tabela I'!D31</f>
        <v>0</v>
      </c>
      <c r="F21" s="456">
        <f>'Tabela I'!E31</f>
        <v>0</v>
      </c>
      <c r="G21" s="457">
        <f>'Tabela I'!G31</f>
        <v>0</v>
      </c>
      <c r="H21" s="457">
        <f>'Tabela I'!H31</f>
        <v>0</v>
      </c>
      <c r="I21" s="457">
        <f>'Tabela I'!I31</f>
        <v>0</v>
      </c>
      <c r="J21" s="457">
        <f>'Tabela I'!J31</f>
        <v>260</v>
      </c>
      <c r="K21" s="457">
        <f>'Tabela I'!K31</f>
        <v>0</v>
      </c>
      <c r="L21" s="457">
        <f>'Tabela I'!L31</f>
        <v>0</v>
      </c>
      <c r="M21" s="457">
        <f>'Tabela I'!M31</f>
        <v>0</v>
      </c>
      <c r="N21" s="457">
        <f>'Tabela I'!N31</f>
        <v>0</v>
      </c>
      <c r="O21" s="457" t="str">
        <f>'Tabela I'!O31</f>
        <v/>
      </c>
      <c r="P21" s="457" t="str">
        <f>'Tabela I'!P31</f>
        <v/>
      </c>
      <c r="Q21" s="457">
        <f>'Tabela I'!Q31</f>
        <v>0</v>
      </c>
      <c r="R21" s="457">
        <f>'Tabela I'!R31</f>
        <v>0</v>
      </c>
      <c r="S21" s="457">
        <f>'Tabela I'!S31</f>
        <v>0</v>
      </c>
      <c r="T21" s="457">
        <f>'Tabela I'!T31</f>
        <v>0</v>
      </c>
      <c r="U21" s="457" t="str">
        <f>'Tabela I'!U31</f>
        <v/>
      </c>
      <c r="V21" s="457" t="str">
        <f>'Tabela I'!V31</f>
        <v/>
      </c>
    </row>
    <row r="22" spans="1:22" s="360" customFormat="1" x14ac:dyDescent="0.2">
      <c r="A22" s="455">
        <f>'Tabela I'!$K$1</f>
        <v>2022</v>
      </c>
      <c r="B22" s="455">
        <f>'Tabela I'!$K$2</f>
        <v>160</v>
      </c>
      <c r="C22" s="456">
        <f>'Tabela I'!B32</f>
        <v>0</v>
      </c>
      <c r="D22" s="456">
        <f>'Tabela I'!C32</f>
        <v>0</v>
      </c>
      <c r="E22" s="456">
        <f>'Tabela I'!D32</f>
        <v>0</v>
      </c>
      <c r="F22" s="456">
        <f>'Tabela I'!E32</f>
        <v>0</v>
      </c>
      <c r="G22" s="457">
        <f>'Tabela I'!G32</f>
        <v>0</v>
      </c>
      <c r="H22" s="457">
        <f>'Tabela I'!H32</f>
        <v>0</v>
      </c>
      <c r="I22" s="457">
        <f>'Tabela I'!I32</f>
        <v>0</v>
      </c>
      <c r="J22" s="457">
        <f>'Tabela I'!J32</f>
        <v>260</v>
      </c>
      <c r="K22" s="457">
        <f>'Tabela I'!K32</f>
        <v>0</v>
      </c>
      <c r="L22" s="457">
        <f>'Tabela I'!L32</f>
        <v>0</v>
      </c>
      <c r="M22" s="457">
        <f>'Tabela I'!M32</f>
        <v>0</v>
      </c>
      <c r="N22" s="457">
        <f>'Tabela I'!N32</f>
        <v>0</v>
      </c>
      <c r="O22" s="457" t="str">
        <f>'Tabela I'!O32</f>
        <v/>
      </c>
      <c r="P22" s="457" t="str">
        <f>'Tabela I'!P32</f>
        <v/>
      </c>
      <c r="Q22" s="457">
        <f>'Tabela I'!Q32</f>
        <v>0</v>
      </c>
      <c r="R22" s="457">
        <f>'Tabela I'!R32</f>
        <v>0</v>
      </c>
      <c r="S22" s="457">
        <f>'Tabela I'!S32</f>
        <v>0</v>
      </c>
      <c r="T22" s="457">
        <f>'Tabela I'!T32</f>
        <v>0</v>
      </c>
      <c r="U22" s="457" t="str">
        <f>'Tabela I'!U32</f>
        <v/>
      </c>
      <c r="V22" s="457" t="str">
        <f>'Tabela I'!V32</f>
        <v/>
      </c>
    </row>
    <row r="23" spans="1:22" s="360" customFormat="1" x14ac:dyDescent="0.2">
      <c r="A23" s="455">
        <f>'Tabela I'!$K$1</f>
        <v>2022</v>
      </c>
      <c r="B23" s="455">
        <f>'Tabela I'!$K$2</f>
        <v>160</v>
      </c>
      <c r="C23" s="456">
        <f>'Tabela I'!B33</f>
        <v>0</v>
      </c>
      <c r="D23" s="456">
        <f>'Tabela I'!C33</f>
        <v>0</v>
      </c>
      <c r="E23" s="456">
        <f>'Tabela I'!D33</f>
        <v>0</v>
      </c>
      <c r="F23" s="456">
        <f>'Tabela I'!E33</f>
        <v>0</v>
      </c>
      <c r="G23" s="457">
        <f>'Tabela I'!G33</f>
        <v>0</v>
      </c>
      <c r="H23" s="457">
        <f>'Tabela I'!H33</f>
        <v>0</v>
      </c>
      <c r="I23" s="457">
        <f>'Tabela I'!I33</f>
        <v>0</v>
      </c>
      <c r="J23" s="457">
        <f>'Tabela I'!J33</f>
        <v>260</v>
      </c>
      <c r="K23" s="457">
        <f>'Tabela I'!K33</f>
        <v>0</v>
      </c>
      <c r="L23" s="457">
        <f>'Tabela I'!L33</f>
        <v>0</v>
      </c>
      <c r="M23" s="457">
        <f>'Tabela I'!M33</f>
        <v>0</v>
      </c>
      <c r="N23" s="457">
        <f>'Tabela I'!N33</f>
        <v>0</v>
      </c>
      <c r="O23" s="457" t="str">
        <f>'Tabela I'!O33</f>
        <v/>
      </c>
      <c r="P23" s="457" t="str">
        <f>'Tabela I'!P33</f>
        <v/>
      </c>
      <c r="Q23" s="457">
        <f>'Tabela I'!Q33</f>
        <v>0</v>
      </c>
      <c r="R23" s="457">
        <f>'Tabela I'!R33</f>
        <v>0</v>
      </c>
      <c r="S23" s="457">
        <f>'Tabela I'!S33</f>
        <v>0</v>
      </c>
      <c r="T23" s="457">
        <f>'Tabela I'!T33</f>
        <v>0</v>
      </c>
      <c r="U23" s="457" t="str">
        <f>'Tabela I'!U33</f>
        <v/>
      </c>
      <c r="V23" s="457" t="str">
        <f>'Tabela I'!V33</f>
        <v/>
      </c>
    </row>
    <row r="24" spans="1:22" s="360" customFormat="1" x14ac:dyDescent="0.2">
      <c r="A24" s="455">
        <f>'Tabela I'!$K$1</f>
        <v>2022</v>
      </c>
      <c r="B24" s="455">
        <f>'Tabela I'!$K$2</f>
        <v>160</v>
      </c>
      <c r="C24" s="456">
        <f>'Tabela I'!B34</f>
        <v>0</v>
      </c>
      <c r="D24" s="456">
        <f>'Tabela I'!C34</f>
        <v>0</v>
      </c>
      <c r="E24" s="456">
        <f>'Tabela I'!D34</f>
        <v>0</v>
      </c>
      <c r="F24" s="456">
        <f>'Tabela I'!E34</f>
        <v>0</v>
      </c>
      <c r="G24" s="457">
        <f>'Tabela I'!G34</f>
        <v>0</v>
      </c>
      <c r="H24" s="457">
        <f>'Tabela I'!H34</f>
        <v>0</v>
      </c>
      <c r="I24" s="457">
        <f>'Tabela I'!I34</f>
        <v>0</v>
      </c>
      <c r="J24" s="457">
        <f>'Tabela I'!J34</f>
        <v>260</v>
      </c>
      <c r="K24" s="457">
        <f>'Tabela I'!K34</f>
        <v>0</v>
      </c>
      <c r="L24" s="457">
        <f>'Tabela I'!L34</f>
        <v>0</v>
      </c>
      <c r="M24" s="457">
        <f>'Tabela I'!M34</f>
        <v>0</v>
      </c>
      <c r="N24" s="457">
        <f>'Tabela I'!N34</f>
        <v>0</v>
      </c>
      <c r="O24" s="457" t="str">
        <f>'Tabela I'!O34</f>
        <v/>
      </c>
      <c r="P24" s="457" t="str">
        <f>'Tabela I'!P34</f>
        <v/>
      </c>
      <c r="Q24" s="457">
        <f>'Tabela I'!Q34</f>
        <v>0</v>
      </c>
      <c r="R24" s="457">
        <f>'Tabela I'!R34</f>
        <v>0</v>
      </c>
      <c r="S24" s="457">
        <f>'Tabela I'!S34</f>
        <v>0</v>
      </c>
      <c r="T24" s="457">
        <f>'Tabela I'!T34</f>
        <v>0</v>
      </c>
      <c r="U24" s="457" t="str">
        <f>'Tabela I'!U34</f>
        <v/>
      </c>
      <c r="V24" s="457" t="str">
        <f>'Tabela I'!V34</f>
        <v/>
      </c>
    </row>
    <row r="25" spans="1:22" s="360" customFormat="1" x14ac:dyDescent="0.2">
      <c r="A25" s="455">
        <f>'Tabela I'!$K$1</f>
        <v>2022</v>
      </c>
      <c r="B25" s="455">
        <f>'Tabela I'!$K$2</f>
        <v>160</v>
      </c>
      <c r="C25" s="456">
        <f>'Tabela I'!B35</f>
        <v>0</v>
      </c>
      <c r="D25" s="456">
        <f>'Tabela I'!C35</f>
        <v>0</v>
      </c>
      <c r="E25" s="456">
        <f>'Tabela I'!D35</f>
        <v>0</v>
      </c>
      <c r="F25" s="456">
        <f>'Tabela I'!E35</f>
        <v>0</v>
      </c>
      <c r="G25" s="457">
        <f>'Tabela I'!G35</f>
        <v>0</v>
      </c>
      <c r="H25" s="457">
        <f>'Tabela I'!H35</f>
        <v>0</v>
      </c>
      <c r="I25" s="457">
        <f>'Tabela I'!I35</f>
        <v>0</v>
      </c>
      <c r="J25" s="457">
        <f>'Tabela I'!J35</f>
        <v>260</v>
      </c>
      <c r="K25" s="457">
        <f>'Tabela I'!K35</f>
        <v>0</v>
      </c>
      <c r="L25" s="457">
        <f>'Tabela I'!L35</f>
        <v>0</v>
      </c>
      <c r="M25" s="457">
        <f>'Tabela I'!M35</f>
        <v>0</v>
      </c>
      <c r="N25" s="457">
        <f>'Tabela I'!N35</f>
        <v>0</v>
      </c>
      <c r="O25" s="457" t="str">
        <f>'Tabela I'!O35</f>
        <v/>
      </c>
      <c r="P25" s="457" t="str">
        <f>'Tabela I'!P35</f>
        <v/>
      </c>
      <c r="Q25" s="457">
        <f>'Tabela I'!Q35</f>
        <v>0</v>
      </c>
      <c r="R25" s="457">
        <f>'Tabela I'!R35</f>
        <v>0</v>
      </c>
      <c r="S25" s="457">
        <f>'Tabela I'!S35</f>
        <v>0</v>
      </c>
      <c r="T25" s="457">
        <f>'Tabela I'!T35</f>
        <v>0</v>
      </c>
      <c r="U25" s="457" t="str">
        <f>'Tabela I'!U35</f>
        <v/>
      </c>
      <c r="V25" s="457" t="str">
        <f>'Tabela I'!V35</f>
        <v/>
      </c>
    </row>
    <row r="26" spans="1:22" s="360" customFormat="1" x14ac:dyDescent="0.2">
      <c r="A26" s="455">
        <f>'Tabela I'!$K$1</f>
        <v>2022</v>
      </c>
      <c r="B26" s="455">
        <f>'Tabela I'!$K$2</f>
        <v>160</v>
      </c>
      <c r="C26" s="456">
        <f>'Tabela I'!B36</f>
        <v>0</v>
      </c>
      <c r="D26" s="456">
        <f>'Tabela I'!C36</f>
        <v>0</v>
      </c>
      <c r="E26" s="456">
        <f>'Tabela I'!D36</f>
        <v>0</v>
      </c>
      <c r="F26" s="456">
        <f>'Tabela I'!E36</f>
        <v>0</v>
      </c>
      <c r="G26" s="457">
        <f>'Tabela I'!G36</f>
        <v>0</v>
      </c>
      <c r="H26" s="457">
        <f>'Tabela I'!H36</f>
        <v>0</v>
      </c>
      <c r="I26" s="457">
        <f>'Tabela I'!I36</f>
        <v>0</v>
      </c>
      <c r="J26" s="457">
        <f>'Tabela I'!J36</f>
        <v>260</v>
      </c>
      <c r="K26" s="457">
        <f>'Tabela I'!K36</f>
        <v>0</v>
      </c>
      <c r="L26" s="457">
        <f>'Tabela I'!L36</f>
        <v>0</v>
      </c>
      <c r="M26" s="457">
        <f>'Tabela I'!M36</f>
        <v>0</v>
      </c>
      <c r="N26" s="457">
        <f>'Tabela I'!N36</f>
        <v>0</v>
      </c>
      <c r="O26" s="457" t="str">
        <f>'Tabela I'!O36</f>
        <v/>
      </c>
      <c r="P26" s="457" t="str">
        <f>'Tabela I'!P36</f>
        <v/>
      </c>
      <c r="Q26" s="457">
        <f>'Tabela I'!Q36</f>
        <v>0</v>
      </c>
      <c r="R26" s="457">
        <f>'Tabela I'!R36</f>
        <v>0</v>
      </c>
      <c r="S26" s="457">
        <f>'Tabela I'!S36</f>
        <v>0</v>
      </c>
      <c r="T26" s="457">
        <f>'Tabela I'!T36</f>
        <v>0</v>
      </c>
      <c r="U26" s="457" t="str">
        <f>'Tabela I'!U36</f>
        <v/>
      </c>
      <c r="V26" s="457" t="str">
        <f>'Tabela I'!V36</f>
        <v/>
      </c>
    </row>
    <row r="27" spans="1:22" s="360" customFormat="1" x14ac:dyDescent="0.2">
      <c r="A27" s="455">
        <f>'Tabela I'!$K$1</f>
        <v>2022</v>
      </c>
      <c r="B27" s="455">
        <f>'Tabela I'!$K$2</f>
        <v>160</v>
      </c>
      <c r="C27" s="456">
        <f>'Tabela I'!B37</f>
        <v>0</v>
      </c>
      <c r="D27" s="456">
        <f>'Tabela I'!C37</f>
        <v>0</v>
      </c>
      <c r="E27" s="456">
        <f>'Tabela I'!D37</f>
        <v>0</v>
      </c>
      <c r="F27" s="456">
        <f>'Tabela I'!E37</f>
        <v>0</v>
      </c>
      <c r="G27" s="457">
        <f>'Tabela I'!G37</f>
        <v>0</v>
      </c>
      <c r="H27" s="457">
        <f>'Tabela I'!H37</f>
        <v>0</v>
      </c>
      <c r="I27" s="457">
        <f>'Tabela I'!I37</f>
        <v>0</v>
      </c>
      <c r="J27" s="457">
        <f>'Tabela I'!J37</f>
        <v>260</v>
      </c>
      <c r="K27" s="457">
        <f>'Tabela I'!K37</f>
        <v>0</v>
      </c>
      <c r="L27" s="457">
        <f>'Tabela I'!L37</f>
        <v>0</v>
      </c>
      <c r="M27" s="457">
        <f>'Tabela I'!M37</f>
        <v>0</v>
      </c>
      <c r="N27" s="457">
        <f>'Tabela I'!N37</f>
        <v>0</v>
      </c>
      <c r="O27" s="457" t="str">
        <f>'Tabela I'!O37</f>
        <v/>
      </c>
      <c r="P27" s="457" t="str">
        <f>'Tabela I'!P37</f>
        <v/>
      </c>
      <c r="Q27" s="457">
        <f>'Tabela I'!Q37</f>
        <v>0</v>
      </c>
      <c r="R27" s="457">
        <f>'Tabela I'!R37</f>
        <v>0</v>
      </c>
      <c r="S27" s="457">
        <f>'Tabela I'!S37</f>
        <v>0</v>
      </c>
      <c r="T27" s="457">
        <f>'Tabela I'!T37</f>
        <v>0</v>
      </c>
      <c r="U27" s="457" t="str">
        <f>'Tabela I'!U37</f>
        <v/>
      </c>
      <c r="V27" s="457" t="str">
        <f>'Tabela I'!V37</f>
        <v/>
      </c>
    </row>
    <row r="28" spans="1:22" s="360" customFormat="1" x14ac:dyDescent="0.2">
      <c r="A28" s="455">
        <f>'Tabela I'!$K$1</f>
        <v>2022</v>
      </c>
      <c r="B28" s="455">
        <f>'Tabela I'!$K$2</f>
        <v>160</v>
      </c>
      <c r="C28" s="456">
        <f>'Tabela I'!B38</f>
        <v>0</v>
      </c>
      <c r="D28" s="456">
        <f>'Tabela I'!C38</f>
        <v>0</v>
      </c>
      <c r="E28" s="456">
        <f>'Tabela I'!D38</f>
        <v>0</v>
      </c>
      <c r="F28" s="456">
        <f>'Tabela I'!E38</f>
        <v>0</v>
      </c>
      <c r="G28" s="457">
        <f>'Tabela I'!G38</f>
        <v>0</v>
      </c>
      <c r="H28" s="457">
        <f>'Tabela I'!H38</f>
        <v>0</v>
      </c>
      <c r="I28" s="457">
        <f>'Tabela I'!I38</f>
        <v>0</v>
      </c>
      <c r="J28" s="457">
        <f>'Tabela I'!J38</f>
        <v>260</v>
      </c>
      <c r="K28" s="457">
        <f>'Tabela I'!K38</f>
        <v>0</v>
      </c>
      <c r="L28" s="457">
        <f>'Tabela I'!L38</f>
        <v>0</v>
      </c>
      <c r="M28" s="457">
        <f>'Tabela I'!M38</f>
        <v>0</v>
      </c>
      <c r="N28" s="457">
        <f>'Tabela I'!N38</f>
        <v>0</v>
      </c>
      <c r="O28" s="457" t="str">
        <f>'Tabela I'!O38</f>
        <v/>
      </c>
      <c r="P28" s="457" t="str">
        <f>'Tabela I'!P38</f>
        <v/>
      </c>
      <c r="Q28" s="457">
        <f>'Tabela I'!Q38</f>
        <v>0</v>
      </c>
      <c r="R28" s="457">
        <f>'Tabela I'!R38</f>
        <v>0</v>
      </c>
      <c r="S28" s="457">
        <f>'Tabela I'!S38</f>
        <v>0</v>
      </c>
      <c r="T28" s="457">
        <f>'Tabela I'!T38</f>
        <v>0</v>
      </c>
      <c r="U28" s="457" t="str">
        <f>'Tabela I'!U38</f>
        <v/>
      </c>
      <c r="V28" s="457" t="str">
        <f>'Tabela I'!V38</f>
        <v/>
      </c>
    </row>
    <row r="29" spans="1:22" s="360" customFormat="1" x14ac:dyDescent="0.2">
      <c r="A29" s="455">
        <f>'Tabela I'!$K$1</f>
        <v>2022</v>
      </c>
      <c r="B29" s="455">
        <f>'Tabela I'!$K$2</f>
        <v>160</v>
      </c>
      <c r="C29" s="456">
        <f>'Tabela I'!B39</f>
        <v>0</v>
      </c>
      <c r="D29" s="456">
        <f>'Tabela I'!C39</f>
        <v>0</v>
      </c>
      <c r="E29" s="456">
        <f>'Tabela I'!D39</f>
        <v>0</v>
      </c>
      <c r="F29" s="456">
        <f>'Tabela I'!E39</f>
        <v>0</v>
      </c>
      <c r="G29" s="457">
        <f>'Tabela I'!G39</f>
        <v>0</v>
      </c>
      <c r="H29" s="457">
        <f>'Tabela I'!H39</f>
        <v>0</v>
      </c>
      <c r="I29" s="457">
        <f>'Tabela I'!I39</f>
        <v>0</v>
      </c>
      <c r="J29" s="457">
        <f>'Tabela I'!J39</f>
        <v>260</v>
      </c>
      <c r="K29" s="457">
        <f>'Tabela I'!K39</f>
        <v>0</v>
      </c>
      <c r="L29" s="457">
        <f>'Tabela I'!L39</f>
        <v>0</v>
      </c>
      <c r="M29" s="457">
        <f>'Tabela I'!M39</f>
        <v>0</v>
      </c>
      <c r="N29" s="457">
        <f>'Tabela I'!N39</f>
        <v>0</v>
      </c>
      <c r="O29" s="457" t="str">
        <f>'Tabela I'!O39</f>
        <v/>
      </c>
      <c r="P29" s="457" t="str">
        <f>'Tabela I'!P39</f>
        <v/>
      </c>
      <c r="Q29" s="457">
        <f>'Tabela I'!Q39</f>
        <v>0</v>
      </c>
      <c r="R29" s="457">
        <f>'Tabela I'!R39</f>
        <v>0</v>
      </c>
      <c r="S29" s="457">
        <f>'Tabela I'!S39</f>
        <v>0</v>
      </c>
      <c r="T29" s="457">
        <f>'Tabela I'!T39</f>
        <v>0</v>
      </c>
      <c r="U29" s="457" t="str">
        <f>'Tabela I'!U39</f>
        <v/>
      </c>
      <c r="V29" s="457" t="str">
        <f>'Tabela I'!V39</f>
        <v/>
      </c>
    </row>
    <row r="30" spans="1:22" s="360" customFormat="1" x14ac:dyDescent="0.2">
      <c r="A30" s="455">
        <f>'Tabela I'!$K$1</f>
        <v>2022</v>
      </c>
      <c r="B30" s="455">
        <f>'Tabela I'!$K$2</f>
        <v>160</v>
      </c>
      <c r="C30" s="456">
        <f>'Tabela I'!B40</f>
        <v>0</v>
      </c>
      <c r="D30" s="456">
        <f>'Tabela I'!C40</f>
        <v>0</v>
      </c>
      <c r="E30" s="456">
        <f>'Tabela I'!D40</f>
        <v>0</v>
      </c>
      <c r="F30" s="456">
        <f>'Tabela I'!E40</f>
        <v>0</v>
      </c>
      <c r="G30" s="457">
        <f>'Tabela I'!G40</f>
        <v>0</v>
      </c>
      <c r="H30" s="457">
        <f>'Tabela I'!H40</f>
        <v>0</v>
      </c>
      <c r="I30" s="457">
        <f>'Tabela I'!I40</f>
        <v>0</v>
      </c>
      <c r="J30" s="457">
        <f>'Tabela I'!J40</f>
        <v>260</v>
      </c>
      <c r="K30" s="457">
        <f>'Tabela I'!K40</f>
        <v>0</v>
      </c>
      <c r="L30" s="457">
        <f>'Tabela I'!L40</f>
        <v>0</v>
      </c>
      <c r="M30" s="457">
        <f>'Tabela I'!M40</f>
        <v>0</v>
      </c>
      <c r="N30" s="457">
        <f>'Tabela I'!N40</f>
        <v>0</v>
      </c>
      <c r="O30" s="457" t="str">
        <f>'Tabela I'!O40</f>
        <v/>
      </c>
      <c r="P30" s="457" t="str">
        <f>'Tabela I'!P40</f>
        <v/>
      </c>
      <c r="Q30" s="457">
        <f>'Tabela I'!Q40</f>
        <v>0</v>
      </c>
      <c r="R30" s="457">
        <f>'Tabela I'!R40</f>
        <v>0</v>
      </c>
      <c r="S30" s="457">
        <f>'Tabela I'!S40</f>
        <v>0</v>
      </c>
      <c r="T30" s="457">
        <f>'Tabela I'!T40</f>
        <v>0</v>
      </c>
      <c r="U30" s="457" t="str">
        <f>'Tabela I'!U40</f>
        <v/>
      </c>
      <c r="V30" s="457" t="str">
        <f>'Tabela I'!V40</f>
        <v/>
      </c>
    </row>
    <row r="31" spans="1:22" s="360" customFormat="1" x14ac:dyDescent="0.2">
      <c r="A31" s="455">
        <f>'Tabela I'!$K$1</f>
        <v>2022</v>
      </c>
      <c r="B31" s="455">
        <f>'Tabela I'!$K$2</f>
        <v>160</v>
      </c>
      <c r="C31" s="456">
        <f>'Tabela I'!B41</f>
        <v>0</v>
      </c>
      <c r="D31" s="456">
        <f>'Tabela I'!C41</f>
        <v>0</v>
      </c>
      <c r="E31" s="456">
        <f>'Tabela I'!D41</f>
        <v>0</v>
      </c>
      <c r="F31" s="456">
        <f>'Tabela I'!E41</f>
        <v>0</v>
      </c>
      <c r="G31" s="457">
        <f>'Tabela I'!G41</f>
        <v>0</v>
      </c>
      <c r="H31" s="457">
        <f>'Tabela I'!H41</f>
        <v>0</v>
      </c>
      <c r="I31" s="457">
        <f>'Tabela I'!I41</f>
        <v>0</v>
      </c>
      <c r="J31" s="457">
        <f>'Tabela I'!J41</f>
        <v>260</v>
      </c>
      <c r="K31" s="457">
        <f>'Tabela I'!K41</f>
        <v>0</v>
      </c>
      <c r="L31" s="457">
        <f>'Tabela I'!L41</f>
        <v>0</v>
      </c>
      <c r="M31" s="457">
        <f>'Tabela I'!M41</f>
        <v>0</v>
      </c>
      <c r="N31" s="457">
        <f>'Tabela I'!N41</f>
        <v>0</v>
      </c>
      <c r="O31" s="457" t="str">
        <f>'Tabela I'!O41</f>
        <v/>
      </c>
      <c r="P31" s="457" t="str">
        <f>'Tabela I'!P41</f>
        <v/>
      </c>
      <c r="Q31" s="457">
        <f>'Tabela I'!Q41</f>
        <v>0</v>
      </c>
      <c r="R31" s="457">
        <f>'Tabela I'!R41</f>
        <v>0</v>
      </c>
      <c r="S31" s="457">
        <f>'Tabela I'!S41</f>
        <v>0</v>
      </c>
      <c r="T31" s="457">
        <f>'Tabela I'!T41</f>
        <v>0</v>
      </c>
      <c r="U31" s="457" t="str">
        <f>'Tabela I'!U41</f>
        <v/>
      </c>
      <c r="V31" s="457" t="str">
        <f>'Tabela I'!V41</f>
        <v/>
      </c>
    </row>
    <row r="32" spans="1:22" s="360" customFormat="1" x14ac:dyDescent="0.2">
      <c r="A32" s="455">
        <f>'Tabela I'!$K$1</f>
        <v>2022</v>
      </c>
      <c r="B32" s="455">
        <f>'Tabela I'!$K$2</f>
        <v>160</v>
      </c>
      <c r="C32" s="456">
        <f>'Tabela I'!B42</f>
        <v>0</v>
      </c>
      <c r="D32" s="456">
        <f>'Tabela I'!C42</f>
        <v>0</v>
      </c>
      <c r="E32" s="456">
        <f>'Tabela I'!D42</f>
        <v>0</v>
      </c>
      <c r="F32" s="456">
        <f>'Tabela I'!E42</f>
        <v>0</v>
      </c>
      <c r="G32" s="457">
        <f>'Tabela I'!G42</f>
        <v>0</v>
      </c>
      <c r="H32" s="457">
        <f>'Tabela I'!H42</f>
        <v>0</v>
      </c>
      <c r="I32" s="457">
        <f>'Tabela I'!I42</f>
        <v>0</v>
      </c>
      <c r="J32" s="457">
        <f>'Tabela I'!J42</f>
        <v>260</v>
      </c>
      <c r="K32" s="457">
        <f>'Tabela I'!K42</f>
        <v>0</v>
      </c>
      <c r="L32" s="457">
        <f>'Tabela I'!L42</f>
        <v>0</v>
      </c>
      <c r="M32" s="457">
        <f>'Tabela I'!M42</f>
        <v>0</v>
      </c>
      <c r="N32" s="457">
        <f>'Tabela I'!N42</f>
        <v>0</v>
      </c>
      <c r="O32" s="457" t="str">
        <f>'Tabela I'!O42</f>
        <v/>
      </c>
      <c r="P32" s="457" t="str">
        <f>'Tabela I'!P42</f>
        <v/>
      </c>
      <c r="Q32" s="457">
        <f>'Tabela I'!Q42</f>
        <v>0</v>
      </c>
      <c r="R32" s="457">
        <f>'Tabela I'!R42</f>
        <v>0</v>
      </c>
      <c r="S32" s="457">
        <f>'Tabela I'!S42</f>
        <v>0</v>
      </c>
      <c r="T32" s="457">
        <f>'Tabela I'!T42</f>
        <v>0</v>
      </c>
      <c r="U32" s="457" t="str">
        <f>'Tabela I'!U42</f>
        <v/>
      </c>
      <c r="V32" s="457" t="str">
        <f>'Tabela I'!V42</f>
        <v/>
      </c>
    </row>
    <row r="33" spans="1:22" s="360" customFormat="1" x14ac:dyDescent="0.2">
      <c r="A33" s="455">
        <f>'Tabela I'!$K$1</f>
        <v>2022</v>
      </c>
      <c r="B33" s="455">
        <f>'Tabela I'!$K$2</f>
        <v>160</v>
      </c>
      <c r="C33" s="456">
        <f>'Tabela I'!B43</f>
        <v>0</v>
      </c>
      <c r="D33" s="456">
        <f>'Tabela I'!C43</f>
        <v>0</v>
      </c>
      <c r="E33" s="456">
        <f>'Tabela I'!D43</f>
        <v>0</v>
      </c>
      <c r="F33" s="456">
        <f>'Tabela I'!E43</f>
        <v>0</v>
      </c>
      <c r="G33" s="457">
        <f>'Tabela I'!G43</f>
        <v>0</v>
      </c>
      <c r="H33" s="457">
        <f>'Tabela I'!H43</f>
        <v>0</v>
      </c>
      <c r="I33" s="457">
        <f>'Tabela I'!I43</f>
        <v>0</v>
      </c>
      <c r="J33" s="457">
        <f>'Tabela I'!J43</f>
        <v>260</v>
      </c>
      <c r="K33" s="457">
        <f>'Tabela I'!K43</f>
        <v>0</v>
      </c>
      <c r="L33" s="457">
        <f>'Tabela I'!L43</f>
        <v>0</v>
      </c>
      <c r="M33" s="457">
        <f>'Tabela I'!M43</f>
        <v>0</v>
      </c>
      <c r="N33" s="457">
        <f>'Tabela I'!N43</f>
        <v>0</v>
      </c>
      <c r="O33" s="457" t="str">
        <f>'Tabela I'!O43</f>
        <v/>
      </c>
      <c r="P33" s="457" t="str">
        <f>'Tabela I'!P43</f>
        <v/>
      </c>
      <c r="Q33" s="457">
        <f>'Tabela I'!Q43</f>
        <v>0</v>
      </c>
      <c r="R33" s="457">
        <f>'Tabela I'!R43</f>
        <v>0</v>
      </c>
      <c r="S33" s="457">
        <f>'Tabela I'!S43</f>
        <v>0</v>
      </c>
      <c r="T33" s="457">
        <f>'Tabela I'!T43</f>
        <v>0</v>
      </c>
      <c r="U33" s="457" t="str">
        <f>'Tabela I'!U43</f>
        <v/>
      </c>
      <c r="V33" s="457" t="str">
        <f>'Tabela I'!V43</f>
        <v/>
      </c>
    </row>
    <row r="34" spans="1:22" s="360" customFormat="1" x14ac:dyDescent="0.2">
      <c r="A34" s="455">
        <f>'Tabela I'!$K$1</f>
        <v>2022</v>
      </c>
      <c r="B34" s="455">
        <f>'Tabela I'!$K$2</f>
        <v>160</v>
      </c>
      <c r="C34" s="456">
        <f>'Tabela I'!B44</f>
        <v>0</v>
      </c>
      <c r="D34" s="456">
        <f>'Tabela I'!C44</f>
        <v>0</v>
      </c>
      <c r="E34" s="456">
        <f>'Tabela I'!D44</f>
        <v>0</v>
      </c>
      <c r="F34" s="456">
        <f>'Tabela I'!E44</f>
        <v>0</v>
      </c>
      <c r="G34" s="457">
        <f>'Tabela I'!G44</f>
        <v>0</v>
      </c>
      <c r="H34" s="457">
        <f>'Tabela I'!H44</f>
        <v>0</v>
      </c>
      <c r="I34" s="457">
        <f>'Tabela I'!I44</f>
        <v>0</v>
      </c>
      <c r="J34" s="457">
        <f>'Tabela I'!J44</f>
        <v>260</v>
      </c>
      <c r="K34" s="457">
        <f>'Tabela I'!K44</f>
        <v>0</v>
      </c>
      <c r="L34" s="457">
        <f>'Tabela I'!L44</f>
        <v>0</v>
      </c>
      <c r="M34" s="457">
        <f>'Tabela I'!M44</f>
        <v>0</v>
      </c>
      <c r="N34" s="457">
        <f>'Tabela I'!N44</f>
        <v>0</v>
      </c>
      <c r="O34" s="457" t="str">
        <f>'Tabela I'!O44</f>
        <v/>
      </c>
      <c r="P34" s="457" t="str">
        <f>'Tabela I'!P44</f>
        <v/>
      </c>
      <c r="Q34" s="457">
        <f>'Tabela I'!Q44</f>
        <v>0</v>
      </c>
      <c r="R34" s="457">
        <f>'Tabela I'!R44</f>
        <v>0</v>
      </c>
      <c r="S34" s="457">
        <f>'Tabela I'!S44</f>
        <v>0</v>
      </c>
      <c r="T34" s="457">
        <f>'Tabela I'!T44</f>
        <v>0</v>
      </c>
      <c r="U34" s="457" t="str">
        <f>'Tabela I'!U44</f>
        <v/>
      </c>
      <c r="V34" s="457" t="str">
        <f>'Tabela I'!V44</f>
        <v/>
      </c>
    </row>
    <row r="35" spans="1:22" s="360" customFormat="1" x14ac:dyDescent="0.2">
      <c r="A35" s="455">
        <f>'Tabela I'!$K$1</f>
        <v>2022</v>
      </c>
      <c r="B35" s="455">
        <f>'Tabela I'!$K$2</f>
        <v>160</v>
      </c>
      <c r="C35" s="456">
        <f>'Tabela I'!B45</f>
        <v>0</v>
      </c>
      <c r="D35" s="456">
        <f>'Tabela I'!C45</f>
        <v>0</v>
      </c>
      <c r="E35" s="456">
        <f>'Tabela I'!D45</f>
        <v>0</v>
      </c>
      <c r="F35" s="456">
        <f>'Tabela I'!E45</f>
        <v>0</v>
      </c>
      <c r="G35" s="457">
        <f>'Tabela I'!G45</f>
        <v>0</v>
      </c>
      <c r="H35" s="457">
        <f>'Tabela I'!H45</f>
        <v>0</v>
      </c>
      <c r="I35" s="457">
        <f>'Tabela I'!I45</f>
        <v>0</v>
      </c>
      <c r="J35" s="457">
        <f>'Tabela I'!J45</f>
        <v>260</v>
      </c>
      <c r="K35" s="457">
        <f>'Tabela I'!K45</f>
        <v>0</v>
      </c>
      <c r="L35" s="457">
        <f>'Tabela I'!L45</f>
        <v>0</v>
      </c>
      <c r="M35" s="457">
        <f>'Tabela I'!M45</f>
        <v>0</v>
      </c>
      <c r="N35" s="457">
        <f>'Tabela I'!N45</f>
        <v>0</v>
      </c>
      <c r="O35" s="457" t="str">
        <f>'Tabela I'!O45</f>
        <v/>
      </c>
      <c r="P35" s="457" t="str">
        <f>'Tabela I'!P45</f>
        <v/>
      </c>
      <c r="Q35" s="457">
        <f>'Tabela I'!Q45</f>
        <v>0</v>
      </c>
      <c r="R35" s="457">
        <f>'Tabela I'!R45</f>
        <v>0</v>
      </c>
      <c r="S35" s="457">
        <f>'Tabela I'!S45</f>
        <v>0</v>
      </c>
      <c r="T35" s="457">
        <f>'Tabela I'!T45</f>
        <v>0</v>
      </c>
      <c r="U35" s="457" t="str">
        <f>'Tabela I'!U45</f>
        <v/>
      </c>
      <c r="V35" s="457" t="str">
        <f>'Tabela I'!V45</f>
        <v/>
      </c>
    </row>
    <row r="36" spans="1:22" s="360" customFormat="1" x14ac:dyDescent="0.2">
      <c r="A36" s="455">
        <f>'Tabela I'!$K$1</f>
        <v>2022</v>
      </c>
      <c r="B36" s="455">
        <f>'Tabela I'!$K$2</f>
        <v>160</v>
      </c>
      <c r="C36" s="456">
        <f>'Tabela I'!B46</f>
        <v>0</v>
      </c>
      <c r="D36" s="456">
        <f>'Tabela I'!C46</f>
        <v>0</v>
      </c>
      <c r="E36" s="456">
        <f>'Tabela I'!D46</f>
        <v>0</v>
      </c>
      <c r="F36" s="456">
        <f>'Tabela I'!E46</f>
        <v>0</v>
      </c>
      <c r="G36" s="457">
        <f>'Tabela I'!G46</f>
        <v>0</v>
      </c>
      <c r="H36" s="457">
        <f>'Tabela I'!H46</f>
        <v>0</v>
      </c>
      <c r="I36" s="457">
        <f>'Tabela I'!I46</f>
        <v>0</v>
      </c>
      <c r="J36" s="457">
        <f>'Tabela I'!J46</f>
        <v>260</v>
      </c>
      <c r="K36" s="457">
        <f>'Tabela I'!K46</f>
        <v>0</v>
      </c>
      <c r="L36" s="457">
        <f>'Tabela I'!L46</f>
        <v>0</v>
      </c>
      <c r="M36" s="457">
        <f>'Tabela I'!M46</f>
        <v>0</v>
      </c>
      <c r="N36" s="457">
        <f>'Tabela I'!N46</f>
        <v>0</v>
      </c>
      <c r="O36" s="457" t="str">
        <f>'Tabela I'!O46</f>
        <v/>
      </c>
      <c r="P36" s="457" t="str">
        <f>'Tabela I'!P46</f>
        <v/>
      </c>
      <c r="Q36" s="457">
        <f>'Tabela I'!Q46</f>
        <v>0</v>
      </c>
      <c r="R36" s="457">
        <f>'Tabela I'!R46</f>
        <v>0</v>
      </c>
      <c r="S36" s="457">
        <f>'Tabela I'!S46</f>
        <v>0</v>
      </c>
      <c r="T36" s="457">
        <f>'Tabela I'!T46</f>
        <v>0</v>
      </c>
      <c r="U36" s="457" t="str">
        <f>'Tabela I'!U46</f>
        <v/>
      </c>
      <c r="V36" s="457" t="str">
        <f>'Tabela I'!V46</f>
        <v/>
      </c>
    </row>
    <row r="37" spans="1:22" s="360" customFormat="1" x14ac:dyDescent="0.2">
      <c r="A37" s="455">
        <f>'Tabela I'!$K$1</f>
        <v>2022</v>
      </c>
      <c r="B37" s="455">
        <f>'Tabela I'!$K$2</f>
        <v>160</v>
      </c>
      <c r="C37" s="456">
        <f>'Tabela I'!B47</f>
        <v>0</v>
      </c>
      <c r="D37" s="456">
        <f>'Tabela I'!C47</f>
        <v>0</v>
      </c>
      <c r="E37" s="456">
        <f>'Tabela I'!D47</f>
        <v>0</v>
      </c>
      <c r="F37" s="456">
        <f>'Tabela I'!E47</f>
        <v>0</v>
      </c>
      <c r="G37" s="457">
        <f>'Tabela I'!G47</f>
        <v>0</v>
      </c>
      <c r="H37" s="457">
        <f>'Tabela I'!H47</f>
        <v>0</v>
      </c>
      <c r="I37" s="457">
        <f>'Tabela I'!I47</f>
        <v>0</v>
      </c>
      <c r="J37" s="457">
        <f>'Tabela I'!J47</f>
        <v>260</v>
      </c>
      <c r="K37" s="457">
        <f>'Tabela I'!K47</f>
        <v>0</v>
      </c>
      <c r="L37" s="457">
        <f>'Tabela I'!L47</f>
        <v>0</v>
      </c>
      <c r="M37" s="457">
        <f>'Tabela I'!M47</f>
        <v>0</v>
      </c>
      <c r="N37" s="457">
        <f>'Tabela I'!N47</f>
        <v>0</v>
      </c>
      <c r="O37" s="457" t="str">
        <f>'Tabela I'!O47</f>
        <v/>
      </c>
      <c r="P37" s="457" t="str">
        <f>'Tabela I'!P47</f>
        <v/>
      </c>
      <c r="Q37" s="457">
        <f>'Tabela I'!Q47</f>
        <v>0</v>
      </c>
      <c r="R37" s="457">
        <f>'Tabela I'!R47</f>
        <v>0</v>
      </c>
      <c r="S37" s="457">
        <f>'Tabela I'!S47</f>
        <v>0</v>
      </c>
      <c r="T37" s="457">
        <f>'Tabela I'!T47</f>
        <v>0</v>
      </c>
      <c r="U37" s="457" t="str">
        <f>'Tabela I'!U47</f>
        <v/>
      </c>
      <c r="V37" s="457" t="str">
        <f>'Tabela I'!V47</f>
        <v/>
      </c>
    </row>
    <row r="38" spans="1:22" s="360" customFormat="1" x14ac:dyDescent="0.2">
      <c r="A38" s="455">
        <f>'Tabela I'!$K$1</f>
        <v>2022</v>
      </c>
      <c r="B38" s="455">
        <f>'Tabela I'!$K$2</f>
        <v>160</v>
      </c>
      <c r="C38" s="456">
        <f>'Tabela I'!B48</f>
        <v>0</v>
      </c>
      <c r="D38" s="456">
        <f>'Tabela I'!C48</f>
        <v>0</v>
      </c>
      <c r="E38" s="456">
        <f>'Tabela I'!D48</f>
        <v>0</v>
      </c>
      <c r="F38" s="456">
        <f>'Tabela I'!E48</f>
        <v>0</v>
      </c>
      <c r="G38" s="457">
        <f>'Tabela I'!G48</f>
        <v>0</v>
      </c>
      <c r="H38" s="457">
        <f>'Tabela I'!H48</f>
        <v>0</v>
      </c>
      <c r="I38" s="457">
        <f>'Tabela I'!I48</f>
        <v>0</v>
      </c>
      <c r="J38" s="457">
        <f>'Tabela I'!J48</f>
        <v>260</v>
      </c>
      <c r="K38" s="457">
        <f>'Tabela I'!K48</f>
        <v>0</v>
      </c>
      <c r="L38" s="457">
        <f>'Tabela I'!L48</f>
        <v>0</v>
      </c>
      <c r="M38" s="457">
        <f>'Tabela I'!M48</f>
        <v>0</v>
      </c>
      <c r="N38" s="457">
        <f>'Tabela I'!N48</f>
        <v>0</v>
      </c>
      <c r="O38" s="457" t="str">
        <f>'Tabela I'!O48</f>
        <v/>
      </c>
      <c r="P38" s="457" t="str">
        <f>'Tabela I'!P48</f>
        <v/>
      </c>
      <c r="Q38" s="457">
        <f>'Tabela I'!Q48</f>
        <v>0</v>
      </c>
      <c r="R38" s="457">
        <f>'Tabela I'!R48</f>
        <v>0</v>
      </c>
      <c r="S38" s="457">
        <f>'Tabela I'!S48</f>
        <v>0</v>
      </c>
      <c r="T38" s="457">
        <f>'Tabela I'!T48</f>
        <v>0</v>
      </c>
      <c r="U38" s="457" t="str">
        <f>'Tabela I'!U48</f>
        <v/>
      </c>
      <c r="V38" s="457" t="str">
        <f>'Tabela I'!V48</f>
        <v/>
      </c>
    </row>
    <row r="39" spans="1:22" s="360" customFormat="1" x14ac:dyDescent="0.2">
      <c r="A39" s="455">
        <f>'Tabela I'!$K$1</f>
        <v>2022</v>
      </c>
      <c r="B39" s="455">
        <f>'Tabela I'!$K$2</f>
        <v>160</v>
      </c>
      <c r="C39" s="456">
        <f>'Tabela I'!B49</f>
        <v>0</v>
      </c>
      <c r="D39" s="456">
        <f>'Tabela I'!C49</f>
        <v>0</v>
      </c>
      <c r="E39" s="456">
        <f>'Tabela I'!D49</f>
        <v>0</v>
      </c>
      <c r="F39" s="456">
        <f>'Tabela I'!E49</f>
        <v>0</v>
      </c>
      <c r="G39" s="457">
        <f>'Tabela I'!G49</f>
        <v>0</v>
      </c>
      <c r="H39" s="457">
        <f>'Tabela I'!H49</f>
        <v>0</v>
      </c>
      <c r="I39" s="457">
        <f>'Tabela I'!I49</f>
        <v>0</v>
      </c>
      <c r="J39" s="457">
        <f>'Tabela I'!J49</f>
        <v>260</v>
      </c>
      <c r="K39" s="457">
        <f>'Tabela I'!K49</f>
        <v>0</v>
      </c>
      <c r="L39" s="457">
        <f>'Tabela I'!L49</f>
        <v>0</v>
      </c>
      <c r="M39" s="457">
        <f>'Tabela I'!M49</f>
        <v>0</v>
      </c>
      <c r="N39" s="457">
        <f>'Tabela I'!N49</f>
        <v>0</v>
      </c>
      <c r="O39" s="457" t="str">
        <f>'Tabela I'!O49</f>
        <v/>
      </c>
      <c r="P39" s="457" t="str">
        <f>'Tabela I'!P49</f>
        <v/>
      </c>
      <c r="Q39" s="457">
        <f>'Tabela I'!Q49</f>
        <v>0</v>
      </c>
      <c r="R39" s="457">
        <f>'Tabela I'!R49</f>
        <v>0</v>
      </c>
      <c r="S39" s="457">
        <f>'Tabela I'!S49</f>
        <v>0</v>
      </c>
      <c r="T39" s="457">
        <f>'Tabela I'!T49</f>
        <v>0</v>
      </c>
      <c r="U39" s="457" t="str">
        <f>'Tabela I'!U49</f>
        <v/>
      </c>
      <c r="V39" s="457" t="str">
        <f>'Tabela I'!V49</f>
        <v/>
      </c>
    </row>
    <row r="40" spans="1:22" s="360" customFormat="1" x14ac:dyDescent="0.2">
      <c r="A40" s="455">
        <f>'Tabela I'!$K$1</f>
        <v>2022</v>
      </c>
      <c r="B40" s="455">
        <f>'Tabela I'!$K$2</f>
        <v>160</v>
      </c>
      <c r="C40" s="456">
        <f>'Tabela I'!B50</f>
        <v>0</v>
      </c>
      <c r="D40" s="456">
        <f>'Tabela I'!C50</f>
        <v>0</v>
      </c>
      <c r="E40" s="456">
        <f>'Tabela I'!D50</f>
        <v>0</v>
      </c>
      <c r="F40" s="456">
        <f>'Tabela I'!E50</f>
        <v>0</v>
      </c>
      <c r="G40" s="457">
        <f>'Tabela I'!G50</f>
        <v>0</v>
      </c>
      <c r="H40" s="457">
        <f>'Tabela I'!H50</f>
        <v>0</v>
      </c>
      <c r="I40" s="457">
        <f>'Tabela I'!I50</f>
        <v>0</v>
      </c>
      <c r="J40" s="457">
        <f>'Tabela I'!J50</f>
        <v>260</v>
      </c>
      <c r="K40" s="457">
        <f>'Tabela I'!K50</f>
        <v>0</v>
      </c>
      <c r="L40" s="457">
        <f>'Tabela I'!L50</f>
        <v>0</v>
      </c>
      <c r="M40" s="457">
        <f>'Tabela I'!M50</f>
        <v>0</v>
      </c>
      <c r="N40" s="457">
        <f>'Tabela I'!N50</f>
        <v>0</v>
      </c>
      <c r="O40" s="457" t="str">
        <f>'Tabela I'!O50</f>
        <v/>
      </c>
      <c r="P40" s="457" t="str">
        <f>'Tabela I'!P50</f>
        <v/>
      </c>
      <c r="Q40" s="457">
        <f>'Tabela I'!Q50</f>
        <v>0</v>
      </c>
      <c r="R40" s="457">
        <f>'Tabela I'!R50</f>
        <v>0</v>
      </c>
      <c r="S40" s="457">
        <f>'Tabela I'!S50</f>
        <v>0</v>
      </c>
      <c r="T40" s="457">
        <f>'Tabela I'!T50</f>
        <v>0</v>
      </c>
      <c r="U40" s="457" t="str">
        <f>'Tabela I'!U50</f>
        <v/>
      </c>
      <c r="V40" s="457" t="str">
        <f>'Tabela I'!V50</f>
        <v/>
      </c>
    </row>
    <row r="41" spans="1:22" s="360" customFormat="1" x14ac:dyDescent="0.2">
      <c r="A41" s="455">
        <f>'Tabela I'!$K$1</f>
        <v>2022</v>
      </c>
      <c r="B41" s="455">
        <f>'Tabela I'!$K$2</f>
        <v>160</v>
      </c>
      <c r="C41" s="456">
        <f>'Tabela I'!B51</f>
        <v>0</v>
      </c>
      <c r="D41" s="456">
        <f>'Tabela I'!C51</f>
        <v>0</v>
      </c>
      <c r="E41" s="456">
        <f>'Tabela I'!D51</f>
        <v>0</v>
      </c>
      <c r="F41" s="456">
        <f>'Tabela I'!E51</f>
        <v>0</v>
      </c>
      <c r="G41" s="457">
        <f>'Tabela I'!G51</f>
        <v>0</v>
      </c>
      <c r="H41" s="457">
        <f>'Tabela I'!H51</f>
        <v>0</v>
      </c>
      <c r="I41" s="457">
        <f>'Tabela I'!I51</f>
        <v>0</v>
      </c>
      <c r="J41" s="457">
        <f>'Tabela I'!J51</f>
        <v>260</v>
      </c>
      <c r="K41" s="457">
        <f>'Tabela I'!K51</f>
        <v>0</v>
      </c>
      <c r="L41" s="457">
        <f>'Tabela I'!L51</f>
        <v>0</v>
      </c>
      <c r="M41" s="457">
        <f>'Tabela I'!M51</f>
        <v>0</v>
      </c>
      <c r="N41" s="457">
        <f>'Tabela I'!N51</f>
        <v>0</v>
      </c>
      <c r="O41" s="457" t="str">
        <f>'Tabela I'!O51</f>
        <v/>
      </c>
      <c r="P41" s="457" t="str">
        <f>'Tabela I'!P51</f>
        <v/>
      </c>
      <c r="Q41" s="457">
        <f>'Tabela I'!Q51</f>
        <v>0</v>
      </c>
      <c r="R41" s="457">
        <f>'Tabela I'!R51</f>
        <v>0</v>
      </c>
      <c r="S41" s="457">
        <f>'Tabela I'!S51</f>
        <v>0</v>
      </c>
      <c r="T41" s="457">
        <f>'Tabela I'!T51</f>
        <v>0</v>
      </c>
      <c r="U41" s="457" t="str">
        <f>'Tabela I'!U51</f>
        <v/>
      </c>
      <c r="V41" s="457" t="str">
        <f>'Tabela I'!V51</f>
        <v/>
      </c>
    </row>
    <row r="42" spans="1:22" s="360" customFormat="1" x14ac:dyDescent="0.2">
      <c r="A42" s="455">
        <f>'Tabela I'!$K$1</f>
        <v>2022</v>
      </c>
      <c r="B42" s="455">
        <f>'Tabela I'!$K$2</f>
        <v>160</v>
      </c>
      <c r="C42" s="456">
        <f>'Tabela I'!B52</f>
        <v>0</v>
      </c>
      <c r="D42" s="456">
        <f>'Tabela I'!C52</f>
        <v>0</v>
      </c>
      <c r="E42" s="456">
        <f>'Tabela I'!D52</f>
        <v>0</v>
      </c>
      <c r="F42" s="456">
        <f>'Tabela I'!E52</f>
        <v>0</v>
      </c>
      <c r="G42" s="457">
        <f>'Tabela I'!G52</f>
        <v>0</v>
      </c>
      <c r="H42" s="457">
        <f>'Tabela I'!H52</f>
        <v>0</v>
      </c>
      <c r="I42" s="457">
        <f>'Tabela I'!I52</f>
        <v>0</v>
      </c>
      <c r="J42" s="457">
        <f>'Tabela I'!J52</f>
        <v>260</v>
      </c>
      <c r="K42" s="457">
        <f>'Tabela I'!K52</f>
        <v>0</v>
      </c>
      <c r="L42" s="457">
        <f>'Tabela I'!L52</f>
        <v>0</v>
      </c>
      <c r="M42" s="457">
        <f>'Tabela I'!M52</f>
        <v>0</v>
      </c>
      <c r="N42" s="457">
        <f>'Tabela I'!N52</f>
        <v>0</v>
      </c>
      <c r="O42" s="457" t="str">
        <f>'Tabela I'!O52</f>
        <v/>
      </c>
      <c r="P42" s="457" t="str">
        <f>'Tabela I'!P52</f>
        <v/>
      </c>
      <c r="Q42" s="457">
        <f>'Tabela I'!Q52</f>
        <v>0</v>
      </c>
      <c r="R42" s="457">
        <f>'Tabela I'!R52</f>
        <v>0</v>
      </c>
      <c r="S42" s="457">
        <f>'Tabela I'!S52</f>
        <v>0</v>
      </c>
      <c r="T42" s="457">
        <f>'Tabela I'!T52</f>
        <v>0</v>
      </c>
      <c r="U42" s="457" t="str">
        <f>'Tabela I'!U52</f>
        <v/>
      </c>
      <c r="V42" s="457" t="str">
        <f>'Tabela I'!V52</f>
        <v/>
      </c>
    </row>
    <row r="43" spans="1:22" s="360" customFormat="1" x14ac:dyDescent="0.2">
      <c r="A43" s="455">
        <f>'Tabela I'!$K$1</f>
        <v>2022</v>
      </c>
      <c r="B43" s="455">
        <f>'Tabela I'!$K$2</f>
        <v>160</v>
      </c>
      <c r="C43" s="456">
        <f>'Tabela I'!B53</f>
        <v>0</v>
      </c>
      <c r="D43" s="456">
        <f>'Tabela I'!C53</f>
        <v>0</v>
      </c>
      <c r="E43" s="456">
        <f>'Tabela I'!D53</f>
        <v>0</v>
      </c>
      <c r="F43" s="456">
        <f>'Tabela I'!E53</f>
        <v>0</v>
      </c>
      <c r="G43" s="457">
        <f>'Tabela I'!G53</f>
        <v>0</v>
      </c>
      <c r="H43" s="457">
        <f>'Tabela I'!H53</f>
        <v>0</v>
      </c>
      <c r="I43" s="457">
        <f>'Tabela I'!I53</f>
        <v>0</v>
      </c>
      <c r="J43" s="457">
        <f>'Tabela I'!J53</f>
        <v>260</v>
      </c>
      <c r="K43" s="457">
        <f>'Tabela I'!K53</f>
        <v>0</v>
      </c>
      <c r="L43" s="457">
        <f>'Tabela I'!L53</f>
        <v>0</v>
      </c>
      <c r="M43" s="457">
        <f>'Tabela I'!M53</f>
        <v>0</v>
      </c>
      <c r="N43" s="457">
        <f>'Tabela I'!N53</f>
        <v>0</v>
      </c>
      <c r="O43" s="457" t="str">
        <f>'Tabela I'!O53</f>
        <v/>
      </c>
      <c r="P43" s="457" t="str">
        <f>'Tabela I'!P53</f>
        <v/>
      </c>
      <c r="Q43" s="457">
        <f>'Tabela I'!Q53</f>
        <v>0</v>
      </c>
      <c r="R43" s="457">
        <f>'Tabela I'!R53</f>
        <v>0</v>
      </c>
      <c r="S43" s="457">
        <f>'Tabela I'!S53</f>
        <v>0</v>
      </c>
      <c r="T43" s="457">
        <f>'Tabela I'!T53</f>
        <v>0</v>
      </c>
      <c r="U43" s="457" t="str">
        <f>'Tabela I'!U53</f>
        <v/>
      </c>
      <c r="V43" s="457" t="str">
        <f>'Tabela I'!V53</f>
        <v/>
      </c>
    </row>
    <row r="44" spans="1:22" s="360" customFormat="1" x14ac:dyDescent="0.2">
      <c r="A44" s="455">
        <f>'Tabela I'!$K$1</f>
        <v>2022</v>
      </c>
      <c r="B44" s="455">
        <f>'Tabela I'!$K$2</f>
        <v>160</v>
      </c>
      <c r="C44" s="456">
        <f>'Tabela I'!B54</f>
        <v>0</v>
      </c>
      <c r="D44" s="456">
        <f>'Tabela I'!C54</f>
        <v>0</v>
      </c>
      <c r="E44" s="456">
        <f>'Tabela I'!D54</f>
        <v>0</v>
      </c>
      <c r="F44" s="456">
        <f>'Tabela I'!E54</f>
        <v>0</v>
      </c>
      <c r="G44" s="457">
        <f>'Tabela I'!G54</f>
        <v>0</v>
      </c>
      <c r="H44" s="457">
        <f>'Tabela I'!H54</f>
        <v>0</v>
      </c>
      <c r="I44" s="457">
        <f>'Tabela I'!I54</f>
        <v>0</v>
      </c>
      <c r="J44" s="457">
        <f>'Tabela I'!J54</f>
        <v>260</v>
      </c>
      <c r="K44" s="457">
        <f>'Tabela I'!K54</f>
        <v>0</v>
      </c>
      <c r="L44" s="457">
        <f>'Tabela I'!L54</f>
        <v>0</v>
      </c>
      <c r="M44" s="457">
        <f>'Tabela I'!M54</f>
        <v>0</v>
      </c>
      <c r="N44" s="457">
        <f>'Tabela I'!N54</f>
        <v>0</v>
      </c>
      <c r="O44" s="457" t="str">
        <f>'Tabela I'!O54</f>
        <v/>
      </c>
      <c r="P44" s="457" t="str">
        <f>'Tabela I'!P54</f>
        <v/>
      </c>
      <c r="Q44" s="457">
        <f>'Tabela I'!Q54</f>
        <v>0</v>
      </c>
      <c r="R44" s="457">
        <f>'Tabela I'!R54</f>
        <v>0</v>
      </c>
      <c r="S44" s="457">
        <f>'Tabela I'!S54</f>
        <v>0</v>
      </c>
      <c r="T44" s="457">
        <f>'Tabela I'!T54</f>
        <v>0</v>
      </c>
      <c r="U44" s="457" t="str">
        <f>'Tabela I'!U54</f>
        <v/>
      </c>
      <c r="V44" s="457" t="str">
        <f>'Tabela I'!V54</f>
        <v/>
      </c>
    </row>
    <row r="45" spans="1:22" s="360" customFormat="1" x14ac:dyDescent="0.2">
      <c r="A45" s="455">
        <f>'Tabela I'!$K$1</f>
        <v>2022</v>
      </c>
      <c r="B45" s="455">
        <f>'Tabela I'!$K$2</f>
        <v>160</v>
      </c>
      <c r="C45" s="456">
        <f>'Tabela I'!B55</f>
        <v>0</v>
      </c>
      <c r="D45" s="456">
        <f>'Tabela I'!C55</f>
        <v>0</v>
      </c>
      <c r="E45" s="456">
        <f>'Tabela I'!D55</f>
        <v>0</v>
      </c>
      <c r="F45" s="456">
        <f>'Tabela I'!E55</f>
        <v>0</v>
      </c>
      <c r="G45" s="457">
        <f>'Tabela I'!G55</f>
        <v>0</v>
      </c>
      <c r="H45" s="457">
        <f>'Tabela I'!H55</f>
        <v>0</v>
      </c>
      <c r="I45" s="457">
        <f>'Tabela I'!I55</f>
        <v>0</v>
      </c>
      <c r="J45" s="457">
        <f>'Tabela I'!J55</f>
        <v>260</v>
      </c>
      <c r="K45" s="457">
        <f>'Tabela I'!K55</f>
        <v>0</v>
      </c>
      <c r="L45" s="457">
        <f>'Tabela I'!L55</f>
        <v>0</v>
      </c>
      <c r="M45" s="457">
        <f>'Tabela I'!M55</f>
        <v>0</v>
      </c>
      <c r="N45" s="457">
        <f>'Tabela I'!N55</f>
        <v>0</v>
      </c>
      <c r="O45" s="457" t="str">
        <f>'Tabela I'!O55</f>
        <v/>
      </c>
      <c r="P45" s="457" t="str">
        <f>'Tabela I'!P55</f>
        <v/>
      </c>
      <c r="Q45" s="457">
        <f>'Tabela I'!Q55</f>
        <v>0</v>
      </c>
      <c r="R45" s="457">
        <f>'Tabela I'!R55</f>
        <v>0</v>
      </c>
      <c r="S45" s="457">
        <f>'Tabela I'!S55</f>
        <v>0</v>
      </c>
      <c r="T45" s="457">
        <f>'Tabela I'!T55</f>
        <v>0</v>
      </c>
      <c r="U45" s="457" t="str">
        <f>'Tabela I'!U55</f>
        <v/>
      </c>
      <c r="V45" s="457" t="str">
        <f>'Tabela I'!V55</f>
        <v/>
      </c>
    </row>
    <row r="46" spans="1:22" s="360" customFormat="1" x14ac:dyDescent="0.2">
      <c r="A46" s="455">
        <f>'Tabela I'!$K$1</f>
        <v>2022</v>
      </c>
      <c r="B46" s="455">
        <f>'Tabela I'!$K$2</f>
        <v>160</v>
      </c>
      <c r="C46" s="456">
        <f>'Tabela I'!B56</f>
        <v>0</v>
      </c>
      <c r="D46" s="456">
        <f>'Tabela I'!C56</f>
        <v>0</v>
      </c>
      <c r="E46" s="456">
        <f>'Tabela I'!D56</f>
        <v>0</v>
      </c>
      <c r="F46" s="456">
        <f>'Tabela I'!E56</f>
        <v>0</v>
      </c>
      <c r="G46" s="457">
        <f>'Tabela I'!G56</f>
        <v>0</v>
      </c>
      <c r="H46" s="457">
        <f>'Tabela I'!H56</f>
        <v>0</v>
      </c>
      <c r="I46" s="457">
        <f>'Tabela I'!I56</f>
        <v>0</v>
      </c>
      <c r="J46" s="457">
        <f>'Tabela I'!J56</f>
        <v>260</v>
      </c>
      <c r="K46" s="457">
        <f>'Tabela I'!K56</f>
        <v>0</v>
      </c>
      <c r="L46" s="457">
        <f>'Tabela I'!L56</f>
        <v>0</v>
      </c>
      <c r="M46" s="457">
        <f>'Tabela I'!M56</f>
        <v>0</v>
      </c>
      <c r="N46" s="457">
        <f>'Tabela I'!N56</f>
        <v>0</v>
      </c>
      <c r="O46" s="457" t="str">
        <f>'Tabela I'!O56</f>
        <v/>
      </c>
      <c r="P46" s="457" t="str">
        <f>'Tabela I'!P56</f>
        <v/>
      </c>
      <c r="Q46" s="457">
        <f>'Tabela I'!Q56</f>
        <v>0</v>
      </c>
      <c r="R46" s="457">
        <f>'Tabela I'!R56</f>
        <v>0</v>
      </c>
      <c r="S46" s="457">
        <f>'Tabela I'!S56</f>
        <v>0</v>
      </c>
      <c r="T46" s="457">
        <f>'Tabela I'!T56</f>
        <v>0</v>
      </c>
      <c r="U46" s="457" t="str">
        <f>'Tabela I'!U56</f>
        <v/>
      </c>
      <c r="V46" s="457" t="str">
        <f>'Tabela I'!V56</f>
        <v/>
      </c>
    </row>
    <row r="47" spans="1:22" s="360" customFormat="1" x14ac:dyDescent="0.2">
      <c r="A47" s="455">
        <f>'Tabela I'!$K$1</f>
        <v>2022</v>
      </c>
      <c r="B47" s="455">
        <f>'Tabela I'!$K$2</f>
        <v>160</v>
      </c>
      <c r="C47" s="456">
        <f>'Tabela I'!B57</f>
        <v>0</v>
      </c>
      <c r="D47" s="456">
        <f>'Tabela I'!C57</f>
        <v>0</v>
      </c>
      <c r="E47" s="456">
        <f>'Tabela I'!D57</f>
        <v>0</v>
      </c>
      <c r="F47" s="456">
        <f>'Tabela I'!E57</f>
        <v>0</v>
      </c>
      <c r="G47" s="457">
        <f>'Tabela I'!G57</f>
        <v>0</v>
      </c>
      <c r="H47" s="457">
        <f>'Tabela I'!H57</f>
        <v>0</v>
      </c>
      <c r="I47" s="457">
        <f>'Tabela I'!I57</f>
        <v>0</v>
      </c>
      <c r="J47" s="457">
        <f>'Tabela I'!J57</f>
        <v>260</v>
      </c>
      <c r="K47" s="457">
        <f>'Tabela I'!K57</f>
        <v>0</v>
      </c>
      <c r="L47" s="457">
        <f>'Tabela I'!L57</f>
        <v>0</v>
      </c>
      <c r="M47" s="457">
        <f>'Tabela I'!M57</f>
        <v>0</v>
      </c>
      <c r="N47" s="457">
        <f>'Tabela I'!N57</f>
        <v>0</v>
      </c>
      <c r="O47" s="457" t="str">
        <f>'Tabela I'!O57</f>
        <v/>
      </c>
      <c r="P47" s="457" t="str">
        <f>'Tabela I'!P57</f>
        <v/>
      </c>
      <c r="Q47" s="457">
        <f>'Tabela I'!Q57</f>
        <v>0</v>
      </c>
      <c r="R47" s="457">
        <f>'Tabela I'!R57</f>
        <v>0</v>
      </c>
      <c r="S47" s="457">
        <f>'Tabela I'!S57</f>
        <v>0</v>
      </c>
      <c r="T47" s="457">
        <f>'Tabela I'!T57</f>
        <v>0</v>
      </c>
      <c r="U47" s="457" t="str">
        <f>'Tabela I'!U57</f>
        <v/>
      </c>
      <c r="V47" s="457" t="str">
        <f>'Tabela I'!V57</f>
        <v/>
      </c>
    </row>
    <row r="48" spans="1:22" s="360" customFormat="1" x14ac:dyDescent="0.2">
      <c r="A48" s="455">
        <f>'Tabela I'!$K$1</f>
        <v>2022</v>
      </c>
      <c r="B48" s="455">
        <f>'Tabela I'!$K$2</f>
        <v>160</v>
      </c>
      <c r="C48" s="456">
        <f>'Tabela I'!B58</f>
        <v>0</v>
      </c>
      <c r="D48" s="456">
        <f>'Tabela I'!C58</f>
        <v>0</v>
      </c>
      <c r="E48" s="456">
        <f>'Tabela I'!D58</f>
        <v>0</v>
      </c>
      <c r="F48" s="456">
        <f>'Tabela I'!E58</f>
        <v>0</v>
      </c>
      <c r="G48" s="457">
        <f>'Tabela I'!G58</f>
        <v>0</v>
      </c>
      <c r="H48" s="457">
        <f>'Tabela I'!H58</f>
        <v>0</v>
      </c>
      <c r="I48" s="457">
        <f>'Tabela I'!I58</f>
        <v>0</v>
      </c>
      <c r="J48" s="457">
        <f>'Tabela I'!J58</f>
        <v>260</v>
      </c>
      <c r="K48" s="457">
        <f>'Tabela I'!K58</f>
        <v>0</v>
      </c>
      <c r="L48" s="457">
        <f>'Tabela I'!L58</f>
        <v>0</v>
      </c>
      <c r="M48" s="457">
        <f>'Tabela I'!M58</f>
        <v>0</v>
      </c>
      <c r="N48" s="457">
        <f>'Tabela I'!N58</f>
        <v>0</v>
      </c>
      <c r="O48" s="457" t="str">
        <f>'Tabela I'!O58</f>
        <v/>
      </c>
      <c r="P48" s="457" t="str">
        <f>'Tabela I'!P58</f>
        <v/>
      </c>
      <c r="Q48" s="457">
        <f>'Tabela I'!Q58</f>
        <v>0</v>
      </c>
      <c r="R48" s="457">
        <f>'Tabela I'!R58</f>
        <v>0</v>
      </c>
      <c r="S48" s="457">
        <f>'Tabela I'!S58</f>
        <v>0</v>
      </c>
      <c r="T48" s="457">
        <f>'Tabela I'!T58</f>
        <v>0</v>
      </c>
      <c r="U48" s="457" t="str">
        <f>'Tabela I'!U58</f>
        <v/>
      </c>
      <c r="V48" s="457" t="str">
        <f>'Tabela I'!V58</f>
        <v/>
      </c>
    </row>
    <row r="49" spans="1:26" s="360" customFormat="1" x14ac:dyDescent="0.2">
      <c r="A49" s="455">
        <f>'Tabela I'!$K$1</f>
        <v>2022</v>
      </c>
      <c r="B49" s="455">
        <f>'Tabela I'!$K$2</f>
        <v>160</v>
      </c>
      <c r="C49" s="456">
        <f>'Tabela I'!B59</f>
        <v>0</v>
      </c>
      <c r="D49" s="456">
        <f>'Tabela I'!C59</f>
        <v>0</v>
      </c>
      <c r="E49" s="456">
        <f>'Tabela I'!D59</f>
        <v>0</v>
      </c>
      <c r="F49" s="456">
        <f>'Tabela I'!E59</f>
        <v>0</v>
      </c>
      <c r="G49" s="457">
        <f>'Tabela I'!G59</f>
        <v>0</v>
      </c>
      <c r="H49" s="457">
        <f>'Tabela I'!H59</f>
        <v>0</v>
      </c>
      <c r="I49" s="457">
        <f>'Tabela I'!I59</f>
        <v>0</v>
      </c>
      <c r="J49" s="457">
        <f>'Tabela I'!J59</f>
        <v>260</v>
      </c>
      <c r="K49" s="457">
        <f>'Tabela I'!K59</f>
        <v>0</v>
      </c>
      <c r="L49" s="457">
        <f>'Tabela I'!L59</f>
        <v>0</v>
      </c>
      <c r="M49" s="457">
        <f>'Tabela I'!M59</f>
        <v>0</v>
      </c>
      <c r="N49" s="457">
        <f>'Tabela I'!N59</f>
        <v>0</v>
      </c>
      <c r="O49" s="457" t="str">
        <f>'Tabela I'!O59</f>
        <v/>
      </c>
      <c r="P49" s="457" t="str">
        <f>'Tabela I'!P59</f>
        <v/>
      </c>
      <c r="Q49" s="457">
        <f>'Tabela I'!Q59</f>
        <v>0</v>
      </c>
      <c r="R49" s="457">
        <f>'Tabela I'!R59</f>
        <v>0</v>
      </c>
      <c r="S49" s="457">
        <f>'Tabela I'!S59</f>
        <v>0</v>
      </c>
      <c r="T49" s="457">
        <f>'Tabela I'!T59</f>
        <v>0</v>
      </c>
      <c r="U49" s="457" t="str">
        <f>'Tabela I'!U59</f>
        <v/>
      </c>
      <c r="V49" s="457" t="str">
        <f>'Tabela I'!V59</f>
        <v/>
      </c>
    </row>
    <row r="50" spans="1:26" s="360" customFormat="1" x14ac:dyDescent="0.2">
      <c r="A50" s="455">
        <f>'Tabela I'!$K$1</f>
        <v>2022</v>
      </c>
      <c r="B50" s="455">
        <f>'Tabela I'!$K$2</f>
        <v>160</v>
      </c>
      <c r="C50" s="456">
        <f>'Tabela I'!B60</f>
        <v>0</v>
      </c>
      <c r="D50" s="456">
        <f>'Tabela I'!C60</f>
        <v>0</v>
      </c>
      <c r="E50" s="456">
        <f>'Tabela I'!D60</f>
        <v>0</v>
      </c>
      <c r="F50" s="456">
        <f>'Tabela I'!E60</f>
        <v>0</v>
      </c>
      <c r="G50" s="457">
        <f>'Tabela I'!G60</f>
        <v>0</v>
      </c>
      <c r="H50" s="457">
        <f>'Tabela I'!H60</f>
        <v>0</v>
      </c>
      <c r="I50" s="457">
        <f>'Tabela I'!I60</f>
        <v>0</v>
      </c>
      <c r="J50" s="457">
        <f>'Tabela I'!J60</f>
        <v>260</v>
      </c>
      <c r="K50" s="457">
        <f>'Tabela I'!K60</f>
        <v>0</v>
      </c>
      <c r="L50" s="457">
        <f>'Tabela I'!L60</f>
        <v>0</v>
      </c>
      <c r="M50" s="457">
        <f>'Tabela I'!M60</f>
        <v>0</v>
      </c>
      <c r="N50" s="457">
        <f>'Tabela I'!N60</f>
        <v>0</v>
      </c>
      <c r="O50" s="457" t="str">
        <f>'Tabela I'!O60</f>
        <v/>
      </c>
      <c r="P50" s="457" t="str">
        <f>'Tabela I'!P60</f>
        <v/>
      </c>
      <c r="Q50" s="457">
        <f>'Tabela I'!Q60</f>
        <v>0</v>
      </c>
      <c r="R50" s="457">
        <f>'Tabela I'!R60</f>
        <v>0</v>
      </c>
      <c r="S50" s="457">
        <f>'Tabela I'!S60</f>
        <v>0</v>
      </c>
      <c r="T50" s="457">
        <f>'Tabela I'!T60</f>
        <v>0</v>
      </c>
      <c r="U50" s="457" t="str">
        <f>'Tabela I'!U60</f>
        <v/>
      </c>
      <c r="V50" s="457" t="str">
        <f>'Tabela I'!V60</f>
        <v/>
      </c>
    </row>
    <row r="51" spans="1:26" s="360" customFormat="1" x14ac:dyDescent="0.2">
      <c r="A51" s="455">
        <f>'Tabela I'!$K$1</f>
        <v>2022</v>
      </c>
      <c r="B51" s="455">
        <f>'Tabela I'!$K$2</f>
        <v>160</v>
      </c>
      <c r="C51" s="456">
        <f>'Tabela I'!B61</f>
        <v>0</v>
      </c>
      <c r="D51" s="456">
        <f>'Tabela I'!C61</f>
        <v>0</v>
      </c>
      <c r="E51" s="456">
        <f>'Tabela I'!D61</f>
        <v>0</v>
      </c>
      <c r="F51" s="456">
        <f>'Tabela I'!E61</f>
        <v>0</v>
      </c>
      <c r="G51" s="457">
        <f>'Tabela I'!G61</f>
        <v>0</v>
      </c>
      <c r="H51" s="457">
        <f>'Tabela I'!H61</f>
        <v>0</v>
      </c>
      <c r="I51" s="457">
        <f>'Tabela I'!I61</f>
        <v>0</v>
      </c>
      <c r="J51" s="457">
        <f>'Tabela I'!J61</f>
        <v>260</v>
      </c>
      <c r="K51" s="457">
        <f>'Tabela I'!K61</f>
        <v>0</v>
      </c>
      <c r="L51" s="457">
        <f>'Tabela I'!L61</f>
        <v>0</v>
      </c>
      <c r="M51" s="457">
        <f>'Tabela I'!M61</f>
        <v>0</v>
      </c>
      <c r="N51" s="457">
        <f>'Tabela I'!N61</f>
        <v>0</v>
      </c>
      <c r="O51" s="457" t="str">
        <f>'Tabela I'!O61</f>
        <v/>
      </c>
      <c r="P51" s="457" t="str">
        <f>'Tabela I'!P61</f>
        <v/>
      </c>
      <c r="Q51" s="457">
        <f>'Tabela I'!Q61</f>
        <v>0</v>
      </c>
      <c r="R51" s="457">
        <f>'Tabela I'!R61</f>
        <v>0</v>
      </c>
      <c r="S51" s="457">
        <f>'Tabela I'!S61</f>
        <v>0</v>
      </c>
      <c r="T51" s="457">
        <f>'Tabela I'!T61</f>
        <v>0</v>
      </c>
      <c r="U51" s="457" t="str">
        <f>'Tabela I'!U61</f>
        <v/>
      </c>
      <c r="V51" s="457" t="str">
        <f>'Tabela I'!V61</f>
        <v/>
      </c>
    </row>
    <row r="52" spans="1:26" s="360" customFormat="1" x14ac:dyDescent="0.2">
      <c r="A52" s="455">
        <f>'Tabela I'!$K$1</f>
        <v>2022</v>
      </c>
      <c r="B52" s="455">
        <f>'Tabela I'!$K$2</f>
        <v>160</v>
      </c>
      <c r="C52" s="456">
        <f>'Tabela I'!B62</f>
        <v>0</v>
      </c>
      <c r="D52" s="456">
        <f>'Tabela I'!C62</f>
        <v>0</v>
      </c>
      <c r="E52" s="456">
        <f>'Tabela I'!D62</f>
        <v>0</v>
      </c>
      <c r="F52" s="456">
        <f>'Tabela I'!E62</f>
        <v>0</v>
      </c>
      <c r="G52" s="457">
        <f>'Tabela I'!G62</f>
        <v>0</v>
      </c>
      <c r="H52" s="457">
        <f>'Tabela I'!H62</f>
        <v>0</v>
      </c>
      <c r="I52" s="457">
        <f>'Tabela I'!I62</f>
        <v>0</v>
      </c>
      <c r="J52" s="457">
        <f>'Tabela I'!J62</f>
        <v>260</v>
      </c>
      <c r="K52" s="457">
        <f>'Tabela I'!K62</f>
        <v>0</v>
      </c>
      <c r="L52" s="457">
        <f>'Tabela I'!L62</f>
        <v>0</v>
      </c>
      <c r="M52" s="457">
        <f>'Tabela I'!M62</f>
        <v>0</v>
      </c>
      <c r="N52" s="457">
        <f>'Tabela I'!N62</f>
        <v>0</v>
      </c>
      <c r="O52" s="457" t="str">
        <f>'Tabela I'!O62</f>
        <v/>
      </c>
      <c r="P52" s="457" t="str">
        <f>'Tabela I'!P62</f>
        <v/>
      </c>
      <c r="Q52" s="457">
        <f>'Tabela I'!Q62</f>
        <v>0</v>
      </c>
      <c r="R52" s="457">
        <f>'Tabela I'!R62</f>
        <v>0</v>
      </c>
      <c r="S52" s="457">
        <f>'Tabela I'!S62</f>
        <v>0</v>
      </c>
      <c r="T52" s="457">
        <f>'Tabela I'!T62</f>
        <v>0</v>
      </c>
      <c r="U52" s="457" t="str">
        <f>'Tabela I'!U62</f>
        <v/>
      </c>
      <c r="V52" s="457" t="str">
        <f>'Tabela I'!V62</f>
        <v/>
      </c>
    </row>
    <row r="53" spans="1:26" s="360" customFormat="1" x14ac:dyDescent="0.2">
      <c r="A53" s="455">
        <f>'Tabela I'!$K$1</f>
        <v>2022</v>
      </c>
      <c r="B53" s="455">
        <f>'Tabela I'!$K$2</f>
        <v>160</v>
      </c>
      <c r="C53" s="456">
        <f>'Tabela I'!B63</f>
        <v>0</v>
      </c>
      <c r="D53" s="456">
        <f>'Tabela I'!C63</f>
        <v>0</v>
      </c>
      <c r="E53" s="456">
        <f>'Tabela I'!D63</f>
        <v>0</v>
      </c>
      <c r="F53" s="456">
        <f>'Tabela I'!E63</f>
        <v>0</v>
      </c>
      <c r="G53" s="457">
        <f>'Tabela I'!G63</f>
        <v>0</v>
      </c>
      <c r="H53" s="457">
        <f>'Tabela I'!H63</f>
        <v>0</v>
      </c>
      <c r="I53" s="457">
        <f>'Tabela I'!I63</f>
        <v>0</v>
      </c>
      <c r="J53" s="457">
        <f>'Tabela I'!J63</f>
        <v>260</v>
      </c>
      <c r="K53" s="457">
        <f>'Tabela I'!K63</f>
        <v>0</v>
      </c>
      <c r="L53" s="457">
        <f>'Tabela I'!L63</f>
        <v>0</v>
      </c>
      <c r="M53" s="457">
        <f>'Tabela I'!M63</f>
        <v>0</v>
      </c>
      <c r="N53" s="457">
        <f>'Tabela I'!N63</f>
        <v>0</v>
      </c>
      <c r="O53" s="457" t="str">
        <f>'Tabela I'!O63</f>
        <v/>
      </c>
      <c r="P53" s="457" t="str">
        <f>'Tabela I'!P63</f>
        <v/>
      </c>
      <c r="Q53" s="457">
        <f>'Tabela I'!Q63</f>
        <v>0</v>
      </c>
      <c r="R53" s="457">
        <f>'Tabela I'!R63</f>
        <v>0</v>
      </c>
      <c r="S53" s="457">
        <f>'Tabela I'!S63</f>
        <v>0</v>
      </c>
      <c r="T53" s="457">
        <f>'Tabela I'!T63</f>
        <v>0</v>
      </c>
      <c r="U53" s="457" t="str">
        <f>'Tabela I'!U63</f>
        <v/>
      </c>
      <c r="V53" s="457" t="str">
        <f>'Tabela I'!V63</f>
        <v/>
      </c>
    </row>
    <row r="54" spans="1:26" s="360" customFormat="1" x14ac:dyDescent="0.2">
      <c r="A54" s="455">
        <f>'Tabela I'!$K$1</f>
        <v>2022</v>
      </c>
      <c r="B54" s="455">
        <f>'Tabela I'!$K$2</f>
        <v>160</v>
      </c>
      <c r="C54" s="456">
        <f>'Tabela I'!B64</f>
        <v>0</v>
      </c>
      <c r="D54" s="456">
        <f>'Tabela I'!C64</f>
        <v>0</v>
      </c>
      <c r="E54" s="456">
        <f>'Tabela I'!D64</f>
        <v>0</v>
      </c>
      <c r="F54" s="456">
        <f>'Tabela I'!E64</f>
        <v>0</v>
      </c>
      <c r="G54" s="457">
        <f>'Tabela I'!G64</f>
        <v>0</v>
      </c>
      <c r="H54" s="457">
        <f>'Tabela I'!H64</f>
        <v>0</v>
      </c>
      <c r="I54" s="457">
        <f>'Tabela I'!I64</f>
        <v>0</v>
      </c>
      <c r="J54" s="457">
        <f>'Tabela I'!J64</f>
        <v>260</v>
      </c>
      <c r="K54" s="457">
        <f>'Tabela I'!K64</f>
        <v>0</v>
      </c>
      <c r="L54" s="457">
        <f>'Tabela I'!L64</f>
        <v>0</v>
      </c>
      <c r="M54" s="457">
        <f>'Tabela I'!M64</f>
        <v>0</v>
      </c>
      <c r="N54" s="457">
        <f>'Tabela I'!N64</f>
        <v>0</v>
      </c>
      <c r="O54" s="457" t="str">
        <f>'Tabela I'!O64</f>
        <v/>
      </c>
      <c r="P54" s="457" t="str">
        <f>'Tabela I'!P64</f>
        <v/>
      </c>
      <c r="Q54" s="457">
        <f>'Tabela I'!Q64</f>
        <v>0</v>
      </c>
      <c r="R54" s="457">
        <f>'Tabela I'!R64</f>
        <v>0</v>
      </c>
      <c r="S54" s="457">
        <f>'Tabela I'!S64</f>
        <v>0</v>
      </c>
      <c r="T54" s="457">
        <f>'Tabela I'!T64</f>
        <v>0</v>
      </c>
      <c r="U54" s="457" t="str">
        <f>'Tabela I'!U64</f>
        <v/>
      </c>
      <c r="V54" s="457" t="str">
        <f>'Tabela I'!V64</f>
        <v/>
      </c>
    </row>
    <row r="55" spans="1:26" s="360" customFormat="1" x14ac:dyDescent="0.2">
      <c r="A55" s="455">
        <f>'Tabela I'!$K$1</f>
        <v>2022</v>
      </c>
      <c r="B55" s="455">
        <f>'Tabela I'!$K$2</f>
        <v>160</v>
      </c>
      <c r="C55" s="456">
        <f>'Tabela I'!B65</f>
        <v>0</v>
      </c>
      <c r="D55" s="456">
        <f>'Tabela I'!C65</f>
        <v>0</v>
      </c>
      <c r="E55" s="456">
        <f>'Tabela I'!D65</f>
        <v>0</v>
      </c>
      <c r="F55" s="456">
        <f>'Tabela I'!E65</f>
        <v>0</v>
      </c>
      <c r="G55" s="457">
        <f>'Tabela I'!G65</f>
        <v>0</v>
      </c>
      <c r="H55" s="457">
        <f>'Tabela I'!H65</f>
        <v>0</v>
      </c>
      <c r="I55" s="457">
        <f>'Tabela I'!I65</f>
        <v>0</v>
      </c>
      <c r="J55" s="457">
        <f>'Tabela I'!J65</f>
        <v>260</v>
      </c>
      <c r="K55" s="457">
        <f>'Tabela I'!K65</f>
        <v>0</v>
      </c>
      <c r="L55" s="457">
        <f>'Tabela I'!L65</f>
        <v>0</v>
      </c>
      <c r="M55" s="457">
        <f>'Tabela I'!M65</f>
        <v>0</v>
      </c>
      <c r="N55" s="457">
        <f>'Tabela I'!N65</f>
        <v>0</v>
      </c>
      <c r="O55" s="457" t="str">
        <f>'Tabela I'!O65</f>
        <v/>
      </c>
      <c r="P55" s="457" t="str">
        <f>'Tabela I'!P65</f>
        <v/>
      </c>
      <c r="Q55" s="457">
        <f>'Tabela I'!Q65</f>
        <v>0</v>
      </c>
      <c r="R55" s="457">
        <f>'Tabela I'!R65</f>
        <v>0</v>
      </c>
      <c r="S55" s="457">
        <f>'Tabela I'!S65</f>
        <v>0</v>
      </c>
      <c r="T55" s="457">
        <f>'Tabela I'!T65</f>
        <v>0</v>
      </c>
      <c r="U55" s="457" t="str">
        <f>'Tabela I'!U65</f>
        <v/>
      </c>
      <c r="V55" s="457" t="str">
        <f>'Tabela I'!V65</f>
        <v/>
      </c>
    </row>
    <row r="56" spans="1:26" s="360" customFormat="1" x14ac:dyDescent="0.2">
      <c r="A56" s="455">
        <f>'Tabela I'!$K$1</f>
        <v>2022</v>
      </c>
      <c r="B56" s="455">
        <f>'Tabela I'!$K$2</f>
        <v>160</v>
      </c>
      <c r="C56" s="456">
        <f>'Tabela I'!B66</f>
        <v>0</v>
      </c>
      <c r="D56" s="456">
        <f>'Tabela I'!C66</f>
        <v>0</v>
      </c>
      <c r="E56" s="456">
        <f>'Tabela I'!D66</f>
        <v>0</v>
      </c>
      <c r="F56" s="456">
        <f>'Tabela I'!E66</f>
        <v>0</v>
      </c>
      <c r="G56" s="457">
        <f>'Tabela I'!G66</f>
        <v>0</v>
      </c>
      <c r="H56" s="457">
        <f>'Tabela I'!H66</f>
        <v>0</v>
      </c>
      <c r="I56" s="457">
        <f>'Tabela I'!I66</f>
        <v>0</v>
      </c>
      <c r="J56" s="457">
        <f>'Tabela I'!J66</f>
        <v>260</v>
      </c>
      <c r="K56" s="457">
        <f>'Tabela I'!K66</f>
        <v>0</v>
      </c>
      <c r="L56" s="457">
        <f>'Tabela I'!L66</f>
        <v>0</v>
      </c>
      <c r="M56" s="457">
        <f>'Tabela I'!M66</f>
        <v>0</v>
      </c>
      <c r="N56" s="457">
        <f>'Tabela I'!N66</f>
        <v>0</v>
      </c>
      <c r="O56" s="457" t="str">
        <f>'Tabela I'!O66</f>
        <v/>
      </c>
      <c r="P56" s="457" t="str">
        <f>'Tabela I'!P66</f>
        <v/>
      </c>
      <c r="Q56" s="457">
        <f>'Tabela I'!Q66</f>
        <v>0</v>
      </c>
      <c r="R56" s="457">
        <f>'Tabela I'!R66</f>
        <v>0</v>
      </c>
      <c r="S56" s="457">
        <f>'Tabela I'!S66</f>
        <v>0</v>
      </c>
      <c r="T56" s="457">
        <f>'Tabela I'!T66</f>
        <v>0</v>
      </c>
      <c r="U56" s="457" t="str">
        <f>'Tabela I'!U66</f>
        <v/>
      </c>
      <c r="V56" s="457" t="str">
        <f>'Tabela I'!V66</f>
        <v/>
      </c>
    </row>
    <row r="57" spans="1:26" s="360" customFormat="1" x14ac:dyDescent="0.2">
      <c r="A57" s="455">
        <f>'Tabela I'!$K$1</f>
        <v>2022</v>
      </c>
      <c r="B57" s="455">
        <f>'Tabela I'!$K$2</f>
        <v>160</v>
      </c>
      <c r="C57" s="456">
        <f>'Tabela I'!B67</f>
        <v>0</v>
      </c>
      <c r="D57" s="456">
        <f>'Tabela I'!C67</f>
        <v>0</v>
      </c>
      <c r="E57" s="456">
        <f>'Tabela I'!D67</f>
        <v>0</v>
      </c>
      <c r="F57" s="456">
        <f>'Tabela I'!E67</f>
        <v>0</v>
      </c>
      <c r="G57" s="457">
        <f>'Tabela I'!G67</f>
        <v>0</v>
      </c>
      <c r="H57" s="457">
        <f>'Tabela I'!H67</f>
        <v>0</v>
      </c>
      <c r="I57" s="457">
        <f>'Tabela I'!I67</f>
        <v>0</v>
      </c>
      <c r="J57" s="457">
        <f>'Tabela I'!J67</f>
        <v>260</v>
      </c>
      <c r="K57" s="457">
        <f>'Tabela I'!K67</f>
        <v>0</v>
      </c>
      <c r="L57" s="457">
        <f>'Tabela I'!L67</f>
        <v>0</v>
      </c>
      <c r="M57" s="457">
        <f>'Tabela I'!M67</f>
        <v>0</v>
      </c>
      <c r="N57" s="457">
        <f>'Tabela I'!N67</f>
        <v>0</v>
      </c>
      <c r="O57" s="457" t="str">
        <f>'Tabela I'!O67</f>
        <v/>
      </c>
      <c r="P57" s="457" t="str">
        <f>'Tabela I'!P67</f>
        <v/>
      </c>
      <c r="Q57" s="457">
        <f>'Tabela I'!Q67</f>
        <v>0</v>
      </c>
      <c r="R57" s="457">
        <f>'Tabela I'!R67</f>
        <v>0</v>
      </c>
      <c r="S57" s="457">
        <f>'Tabela I'!S67</f>
        <v>0</v>
      </c>
      <c r="T57" s="457">
        <f>'Tabela I'!T67</f>
        <v>0</v>
      </c>
      <c r="U57" s="457" t="str">
        <f>'Tabela I'!U67</f>
        <v/>
      </c>
      <c r="V57" s="457" t="str">
        <f>'Tabela I'!V67</f>
        <v/>
      </c>
    </row>
    <row r="58" spans="1:26" s="360" customFormat="1" x14ac:dyDescent="0.2">
      <c r="A58" s="455">
        <f>'Tabela I'!$K$1</f>
        <v>2022</v>
      </c>
      <c r="B58" s="455">
        <f>'Tabela I'!$K$2</f>
        <v>160</v>
      </c>
      <c r="C58" s="456">
        <f>'Tabela I'!B68</f>
        <v>0</v>
      </c>
      <c r="D58" s="456">
        <f>'Tabela I'!C68</f>
        <v>0</v>
      </c>
      <c r="E58" s="456">
        <f>'Tabela I'!D68</f>
        <v>0</v>
      </c>
      <c r="F58" s="456">
        <f>'Tabela I'!E68</f>
        <v>0</v>
      </c>
      <c r="G58" s="457">
        <f>'Tabela I'!G68</f>
        <v>0</v>
      </c>
      <c r="H58" s="457">
        <f>'Tabela I'!H68</f>
        <v>0</v>
      </c>
      <c r="I58" s="457">
        <f>'Tabela I'!I68</f>
        <v>0</v>
      </c>
      <c r="J58" s="457">
        <f>'Tabela I'!J68</f>
        <v>260</v>
      </c>
      <c r="K58" s="457">
        <f>'Tabela I'!K68</f>
        <v>0</v>
      </c>
      <c r="L58" s="457">
        <f>'Tabela I'!L68</f>
        <v>0</v>
      </c>
      <c r="M58" s="457">
        <f>'Tabela I'!M68</f>
        <v>0</v>
      </c>
      <c r="N58" s="457">
        <f>'Tabela I'!N68</f>
        <v>0</v>
      </c>
      <c r="O58" s="457" t="str">
        <f>'Tabela I'!O68</f>
        <v/>
      </c>
      <c r="P58" s="457" t="str">
        <f>'Tabela I'!P68</f>
        <v/>
      </c>
      <c r="Q58" s="457">
        <f>'Tabela I'!Q68</f>
        <v>0</v>
      </c>
      <c r="R58" s="457">
        <f>'Tabela I'!R68</f>
        <v>0</v>
      </c>
      <c r="S58" s="457">
        <f>'Tabela I'!S68</f>
        <v>0</v>
      </c>
      <c r="T58" s="457">
        <f>'Tabela I'!T68</f>
        <v>0</v>
      </c>
      <c r="U58" s="457" t="str">
        <f>'Tabela I'!U68</f>
        <v/>
      </c>
      <c r="V58" s="457" t="str">
        <f>'Tabela I'!V68</f>
        <v/>
      </c>
    </row>
    <row r="59" spans="1:26" s="360" customFormat="1" x14ac:dyDescent="0.2">
      <c r="A59" s="455">
        <f>'Tabela I'!$K$1</f>
        <v>2022</v>
      </c>
      <c r="B59" s="455">
        <f>'Tabela I'!$K$2</f>
        <v>160</v>
      </c>
      <c r="C59" s="456">
        <f>'Tabela I'!B69</f>
        <v>0</v>
      </c>
      <c r="D59" s="456">
        <f>'Tabela I'!C69</f>
        <v>0</v>
      </c>
      <c r="E59" s="456">
        <f>'Tabela I'!D69</f>
        <v>0</v>
      </c>
      <c r="F59" s="456">
        <f>'Tabela I'!E69</f>
        <v>0</v>
      </c>
      <c r="G59" s="457">
        <f>'Tabela I'!G69</f>
        <v>0</v>
      </c>
      <c r="H59" s="457">
        <f>'Tabela I'!H69</f>
        <v>0</v>
      </c>
      <c r="I59" s="457">
        <f>'Tabela I'!I69</f>
        <v>0</v>
      </c>
      <c r="J59" s="457">
        <f>'Tabela I'!J69</f>
        <v>260</v>
      </c>
      <c r="K59" s="457">
        <f>'Tabela I'!K69</f>
        <v>0</v>
      </c>
      <c r="L59" s="457">
        <f>'Tabela I'!L69</f>
        <v>0</v>
      </c>
      <c r="M59" s="457">
        <f>'Tabela I'!M69</f>
        <v>0</v>
      </c>
      <c r="N59" s="457">
        <f>'Tabela I'!N69</f>
        <v>0</v>
      </c>
      <c r="O59" s="457" t="str">
        <f>'Tabela I'!O69</f>
        <v/>
      </c>
      <c r="P59" s="457" t="str">
        <f>'Tabela I'!P69</f>
        <v/>
      </c>
      <c r="Q59" s="457">
        <f>'Tabela I'!Q69</f>
        <v>0</v>
      </c>
      <c r="R59" s="457">
        <f>'Tabela I'!R69</f>
        <v>0</v>
      </c>
      <c r="S59" s="457">
        <f>'Tabela I'!S69</f>
        <v>0</v>
      </c>
      <c r="T59" s="457">
        <f>'Tabela I'!T69</f>
        <v>0</v>
      </c>
      <c r="U59" s="457" t="str">
        <f>'Tabela I'!U69</f>
        <v/>
      </c>
      <c r="V59" s="457" t="str">
        <f>'Tabela I'!V69</f>
        <v/>
      </c>
    </row>
    <row r="60" spans="1:26" s="360" customFormat="1" x14ac:dyDescent="0.2">
      <c r="A60" s="455">
        <f>'Tabela I'!$K$1</f>
        <v>2022</v>
      </c>
      <c r="B60" s="455">
        <f>'Tabela I'!$K$2</f>
        <v>160</v>
      </c>
      <c r="C60" s="456">
        <f>'Tabela I'!B70</f>
        <v>0</v>
      </c>
      <c r="D60" s="456">
        <f>'Tabela I'!C70</f>
        <v>0</v>
      </c>
      <c r="E60" s="456">
        <f>'Tabela I'!D70</f>
        <v>0</v>
      </c>
      <c r="F60" s="456">
        <f>'Tabela I'!E70</f>
        <v>0</v>
      </c>
      <c r="G60" s="457">
        <f>'Tabela I'!G70</f>
        <v>0</v>
      </c>
      <c r="H60" s="457">
        <f>'Tabela I'!H70</f>
        <v>0</v>
      </c>
      <c r="I60" s="457">
        <f>'Tabela I'!I70</f>
        <v>0</v>
      </c>
      <c r="J60" s="457">
        <f>'Tabela I'!J70</f>
        <v>260</v>
      </c>
      <c r="K60" s="457">
        <f>'Tabela I'!K70</f>
        <v>0</v>
      </c>
      <c r="L60" s="457">
        <f>'Tabela I'!L70</f>
        <v>0</v>
      </c>
      <c r="M60" s="457">
        <f>'Tabela I'!M70</f>
        <v>0</v>
      </c>
      <c r="N60" s="457">
        <f>'Tabela I'!N70</f>
        <v>0</v>
      </c>
      <c r="O60" s="457" t="str">
        <f>'Tabela I'!O70</f>
        <v/>
      </c>
      <c r="P60" s="457" t="str">
        <f>'Tabela I'!P70</f>
        <v/>
      </c>
      <c r="Q60" s="457">
        <f>'Tabela I'!Q70</f>
        <v>0</v>
      </c>
      <c r="R60" s="457">
        <f>'Tabela I'!R70</f>
        <v>0</v>
      </c>
      <c r="S60" s="457">
        <f>'Tabela I'!S70</f>
        <v>0</v>
      </c>
      <c r="T60" s="457">
        <f>'Tabela I'!T70</f>
        <v>0</v>
      </c>
      <c r="U60" s="457" t="str">
        <f>'Tabela I'!U70</f>
        <v/>
      </c>
      <c r="V60" s="457" t="str">
        <f>'Tabela I'!V70</f>
        <v/>
      </c>
    </row>
    <row r="61" spans="1:26" s="360" customFormat="1" ht="15" customHeight="1" x14ac:dyDescent="0.2">
      <c r="A61" s="455">
        <f>'Tabela I'!$K$1</f>
        <v>2022</v>
      </c>
      <c r="B61" s="455">
        <f>'Tabela I'!$K$2</f>
        <v>160</v>
      </c>
      <c r="C61" s="456">
        <f>'Tabela I'!B71</f>
        <v>0</v>
      </c>
      <c r="D61" s="456">
        <f>'Tabela I'!C71</f>
        <v>0</v>
      </c>
      <c r="E61" s="456">
        <f>'Tabela I'!D71</f>
        <v>0</v>
      </c>
      <c r="F61" s="456">
        <f>'Tabela I'!E71</f>
        <v>0</v>
      </c>
      <c r="G61" s="457">
        <f>'Tabela I'!G71</f>
        <v>0</v>
      </c>
      <c r="H61" s="457">
        <f>'Tabela I'!H71</f>
        <v>0</v>
      </c>
      <c r="I61" s="457">
        <f>'Tabela I'!I71</f>
        <v>0</v>
      </c>
      <c r="J61" s="457">
        <f>'Tabela I'!J71</f>
        <v>260</v>
      </c>
      <c r="K61" s="457">
        <f>'Tabela I'!K71</f>
        <v>0</v>
      </c>
      <c r="L61" s="457">
        <f>'Tabela I'!L71</f>
        <v>0</v>
      </c>
      <c r="M61" s="457">
        <f>'Tabela I'!M71</f>
        <v>0</v>
      </c>
      <c r="N61" s="457">
        <f>'Tabela I'!N71</f>
        <v>0</v>
      </c>
      <c r="O61" s="457" t="str">
        <f>'Tabela I'!O71</f>
        <v/>
      </c>
      <c r="P61" s="457" t="str">
        <f>'Tabela I'!P71</f>
        <v/>
      </c>
      <c r="Q61" s="457">
        <f>'Tabela I'!Q71</f>
        <v>0</v>
      </c>
      <c r="R61" s="457">
        <f>'Tabela I'!R71</f>
        <v>0</v>
      </c>
      <c r="S61" s="457">
        <f>'Tabela I'!S71</f>
        <v>0</v>
      </c>
      <c r="T61" s="457">
        <f>'Tabela I'!T71</f>
        <v>0</v>
      </c>
      <c r="U61" s="457" t="str">
        <f>'Tabela I'!U71</f>
        <v/>
      </c>
      <c r="V61" s="457" t="str">
        <f>'Tabela I'!V71</f>
        <v/>
      </c>
      <c r="W61" s="361"/>
      <c r="X61" s="183"/>
      <c r="Y61" s="362"/>
      <c r="Z61" s="362"/>
    </row>
    <row r="62" spans="1:26" s="360" customFormat="1" x14ac:dyDescent="0.2">
      <c r="A62" s="455">
        <f>'Tabela I'!$K$1</f>
        <v>2022</v>
      </c>
      <c r="B62" s="455">
        <f>'Tabela I'!$K$2</f>
        <v>160</v>
      </c>
      <c r="C62" s="456">
        <f>'Tabela I'!B72</f>
        <v>0</v>
      </c>
      <c r="D62" s="456">
        <f>'Tabela I'!C72</f>
        <v>0</v>
      </c>
      <c r="E62" s="456">
        <f>'Tabela I'!D72</f>
        <v>0</v>
      </c>
      <c r="F62" s="456">
        <f>'Tabela I'!E72</f>
        <v>0</v>
      </c>
      <c r="G62" s="457">
        <f>'Tabela I'!G72</f>
        <v>0</v>
      </c>
      <c r="H62" s="457">
        <f>'Tabela I'!H72</f>
        <v>0</v>
      </c>
      <c r="I62" s="457">
        <f>'Tabela I'!I72</f>
        <v>0</v>
      </c>
      <c r="J62" s="457">
        <f>'Tabela I'!J72</f>
        <v>260</v>
      </c>
      <c r="K62" s="457">
        <f>'Tabela I'!K72</f>
        <v>0</v>
      </c>
      <c r="L62" s="457">
        <f>'Tabela I'!L72</f>
        <v>0</v>
      </c>
      <c r="M62" s="457">
        <f>'Tabela I'!M72</f>
        <v>0</v>
      </c>
      <c r="N62" s="457">
        <f>'Tabela I'!N72</f>
        <v>0</v>
      </c>
      <c r="O62" s="457" t="str">
        <f>'Tabela I'!O72</f>
        <v/>
      </c>
      <c r="P62" s="457" t="str">
        <f>'Tabela I'!P72</f>
        <v/>
      </c>
      <c r="Q62" s="457">
        <f>'Tabela I'!Q72</f>
        <v>0</v>
      </c>
      <c r="R62" s="457">
        <f>'Tabela I'!R72</f>
        <v>0</v>
      </c>
      <c r="S62" s="457">
        <f>'Tabela I'!S72</f>
        <v>0</v>
      </c>
      <c r="T62" s="457">
        <f>'Tabela I'!T72</f>
        <v>0</v>
      </c>
      <c r="U62" s="457" t="str">
        <f>'Tabela I'!U72</f>
        <v/>
      </c>
      <c r="V62" s="457" t="str">
        <f>'Tabela I'!V72</f>
        <v/>
      </c>
      <c r="W62" s="363"/>
      <c r="X62" s="184"/>
      <c r="Y62" s="364"/>
      <c r="Z62" s="362"/>
    </row>
    <row r="63" spans="1:26" s="360" customFormat="1" x14ac:dyDescent="0.2">
      <c r="A63" s="455">
        <f>'Tabela I'!$K$1</f>
        <v>2022</v>
      </c>
      <c r="B63" s="455">
        <f>'Tabela I'!$K$2</f>
        <v>160</v>
      </c>
      <c r="C63" s="456">
        <f>'Tabela I'!B73</f>
        <v>0</v>
      </c>
      <c r="D63" s="456">
        <f>'Tabela I'!C73</f>
        <v>0</v>
      </c>
      <c r="E63" s="456">
        <f>'Tabela I'!D73</f>
        <v>0</v>
      </c>
      <c r="F63" s="456">
        <f>'Tabela I'!E73</f>
        <v>0</v>
      </c>
      <c r="G63" s="457">
        <f>'Tabela I'!G73</f>
        <v>0</v>
      </c>
      <c r="H63" s="457">
        <f>'Tabela I'!H73</f>
        <v>0</v>
      </c>
      <c r="I63" s="457">
        <f>'Tabela I'!I73</f>
        <v>0</v>
      </c>
      <c r="J63" s="457">
        <f>'Tabela I'!J73</f>
        <v>260</v>
      </c>
      <c r="K63" s="457">
        <f>'Tabela I'!K73</f>
        <v>0</v>
      </c>
      <c r="L63" s="457">
        <f>'Tabela I'!L73</f>
        <v>0</v>
      </c>
      <c r="M63" s="457">
        <f>'Tabela I'!M73</f>
        <v>0</v>
      </c>
      <c r="N63" s="457">
        <f>'Tabela I'!N73</f>
        <v>0</v>
      </c>
      <c r="O63" s="457" t="str">
        <f>'Tabela I'!O73</f>
        <v/>
      </c>
      <c r="P63" s="457" t="str">
        <f>'Tabela I'!P73</f>
        <v/>
      </c>
      <c r="Q63" s="457">
        <f>'Tabela I'!Q73</f>
        <v>0</v>
      </c>
      <c r="R63" s="457">
        <f>'Tabela I'!R73</f>
        <v>0</v>
      </c>
      <c r="S63" s="457">
        <f>'Tabela I'!S73</f>
        <v>0</v>
      </c>
      <c r="T63" s="457">
        <f>'Tabela I'!T73</f>
        <v>0</v>
      </c>
      <c r="U63" s="457" t="str">
        <f>'Tabela I'!U73</f>
        <v/>
      </c>
      <c r="V63" s="457" t="str">
        <f>'Tabela I'!V73</f>
        <v/>
      </c>
    </row>
    <row r="64" spans="1:26" s="360" customFormat="1" x14ac:dyDescent="0.2">
      <c r="A64" s="455">
        <f>'Tabela I'!$K$1</f>
        <v>2022</v>
      </c>
      <c r="B64" s="455">
        <f>'Tabela I'!$K$2</f>
        <v>160</v>
      </c>
      <c r="C64" s="456">
        <f>'Tabela I'!B74</f>
        <v>0</v>
      </c>
      <c r="D64" s="456">
        <f>'Tabela I'!C74</f>
        <v>0</v>
      </c>
      <c r="E64" s="456">
        <f>'Tabela I'!D74</f>
        <v>0</v>
      </c>
      <c r="F64" s="456">
        <f>'Tabela I'!E74</f>
        <v>0</v>
      </c>
      <c r="G64" s="457">
        <f>'Tabela I'!G74</f>
        <v>0</v>
      </c>
      <c r="H64" s="457">
        <f>'Tabela I'!H74</f>
        <v>0</v>
      </c>
      <c r="I64" s="457">
        <f>'Tabela I'!I74</f>
        <v>0</v>
      </c>
      <c r="J64" s="457">
        <f>'Tabela I'!J74</f>
        <v>260</v>
      </c>
      <c r="K64" s="457">
        <f>'Tabela I'!K74</f>
        <v>0</v>
      </c>
      <c r="L64" s="457">
        <f>'Tabela I'!L74</f>
        <v>0</v>
      </c>
      <c r="M64" s="457">
        <f>'Tabela I'!M74</f>
        <v>0</v>
      </c>
      <c r="N64" s="457">
        <f>'Tabela I'!N74</f>
        <v>0</v>
      </c>
      <c r="O64" s="457" t="str">
        <f>'Tabela I'!O74</f>
        <v/>
      </c>
      <c r="P64" s="457" t="str">
        <f>'Tabela I'!P74</f>
        <v/>
      </c>
      <c r="Q64" s="457">
        <f>'Tabela I'!Q74</f>
        <v>0</v>
      </c>
      <c r="R64" s="457">
        <f>'Tabela I'!R74</f>
        <v>0</v>
      </c>
      <c r="S64" s="457">
        <f>'Tabela I'!S74</f>
        <v>0</v>
      </c>
      <c r="T64" s="457">
        <f>'Tabela I'!T74</f>
        <v>0</v>
      </c>
      <c r="U64" s="457" t="str">
        <f>'Tabela I'!U74</f>
        <v/>
      </c>
      <c r="V64" s="457" t="str">
        <f>'Tabela I'!V74</f>
        <v/>
      </c>
    </row>
    <row r="65" spans="1:23" s="360" customFormat="1" x14ac:dyDescent="0.2">
      <c r="A65" s="455">
        <f>'Tabela I'!$K$1</f>
        <v>2022</v>
      </c>
      <c r="B65" s="455">
        <f>'Tabela I'!$K$2</f>
        <v>160</v>
      </c>
      <c r="C65" s="456">
        <f>'Tabela I'!B75</f>
        <v>0</v>
      </c>
      <c r="D65" s="456">
        <f>'Tabela I'!C75</f>
        <v>0</v>
      </c>
      <c r="E65" s="456">
        <f>'Tabela I'!D75</f>
        <v>0</v>
      </c>
      <c r="F65" s="456">
        <f>'Tabela I'!E75</f>
        <v>0</v>
      </c>
      <c r="G65" s="457">
        <f>'Tabela I'!G75</f>
        <v>0</v>
      </c>
      <c r="H65" s="457">
        <f>'Tabela I'!H75</f>
        <v>0</v>
      </c>
      <c r="I65" s="457">
        <f>'Tabela I'!I75</f>
        <v>0</v>
      </c>
      <c r="J65" s="457">
        <f>'Tabela I'!J75</f>
        <v>260</v>
      </c>
      <c r="K65" s="457">
        <f>'Tabela I'!K75</f>
        <v>0</v>
      </c>
      <c r="L65" s="457">
        <f>'Tabela I'!L75</f>
        <v>0</v>
      </c>
      <c r="M65" s="457">
        <f>'Tabela I'!M75</f>
        <v>0</v>
      </c>
      <c r="N65" s="457">
        <f>'Tabela I'!N75</f>
        <v>0</v>
      </c>
      <c r="O65" s="457" t="str">
        <f>'Tabela I'!O75</f>
        <v/>
      </c>
      <c r="P65" s="457" t="str">
        <f>'Tabela I'!P75</f>
        <v/>
      </c>
      <c r="Q65" s="457">
        <f>'Tabela I'!Q75</f>
        <v>0</v>
      </c>
      <c r="R65" s="457">
        <f>'Tabela I'!R75</f>
        <v>0</v>
      </c>
      <c r="S65" s="457">
        <f>'Tabela I'!S75</f>
        <v>0</v>
      </c>
      <c r="T65" s="457">
        <f>'Tabela I'!T75</f>
        <v>0</v>
      </c>
      <c r="U65" s="457" t="str">
        <f>'Tabela I'!U75</f>
        <v/>
      </c>
      <c r="V65" s="457" t="str">
        <f>'Tabela I'!V75</f>
        <v/>
      </c>
    </row>
    <row r="66" spans="1:23" s="360" customFormat="1" x14ac:dyDescent="0.2">
      <c r="A66" s="455">
        <f>'Tabela I'!$K$1</f>
        <v>2022</v>
      </c>
      <c r="B66" s="455">
        <f>'Tabela I'!$K$2</f>
        <v>160</v>
      </c>
      <c r="C66" s="456">
        <f>'Tabela I'!B76</f>
        <v>0</v>
      </c>
      <c r="D66" s="456">
        <f>'Tabela I'!C76</f>
        <v>0</v>
      </c>
      <c r="E66" s="456">
        <f>'Tabela I'!D76</f>
        <v>0</v>
      </c>
      <c r="F66" s="456">
        <f>'Tabela I'!E76</f>
        <v>0</v>
      </c>
      <c r="G66" s="457">
        <f>'Tabela I'!G76</f>
        <v>0</v>
      </c>
      <c r="H66" s="457">
        <f>'Tabela I'!H76</f>
        <v>0</v>
      </c>
      <c r="I66" s="457">
        <f>'Tabela I'!I76</f>
        <v>0</v>
      </c>
      <c r="J66" s="457">
        <f>'Tabela I'!J76</f>
        <v>260</v>
      </c>
      <c r="K66" s="457">
        <f>'Tabela I'!K76</f>
        <v>0</v>
      </c>
      <c r="L66" s="457">
        <f>'Tabela I'!L76</f>
        <v>0</v>
      </c>
      <c r="M66" s="457">
        <f>'Tabela I'!M76</f>
        <v>0</v>
      </c>
      <c r="N66" s="457">
        <f>'Tabela I'!N76</f>
        <v>0</v>
      </c>
      <c r="O66" s="457" t="str">
        <f>'Tabela I'!O76</f>
        <v/>
      </c>
      <c r="P66" s="457" t="str">
        <f>'Tabela I'!P76</f>
        <v/>
      </c>
      <c r="Q66" s="457">
        <f>'Tabela I'!Q76</f>
        <v>0</v>
      </c>
      <c r="R66" s="457">
        <f>'Tabela I'!R76</f>
        <v>0</v>
      </c>
      <c r="S66" s="457">
        <f>'Tabela I'!S76</f>
        <v>0</v>
      </c>
      <c r="T66" s="457">
        <f>'Tabela I'!T76</f>
        <v>0</v>
      </c>
      <c r="U66" s="457" t="str">
        <f>'Tabela I'!U76</f>
        <v/>
      </c>
      <c r="V66" s="457" t="str">
        <f>'Tabela I'!V76</f>
        <v/>
      </c>
    </row>
    <row r="67" spans="1:23" s="360" customFormat="1" x14ac:dyDescent="0.2">
      <c r="A67" s="455">
        <f>'Tabela I'!$K$1</f>
        <v>2022</v>
      </c>
      <c r="B67" s="455">
        <f>'Tabela I'!$K$2</f>
        <v>160</v>
      </c>
      <c r="C67" s="456">
        <f>'Tabela I'!B77</f>
        <v>0</v>
      </c>
      <c r="D67" s="456">
        <f>'Tabela I'!C77</f>
        <v>0</v>
      </c>
      <c r="E67" s="456">
        <f>'Tabela I'!D77</f>
        <v>0</v>
      </c>
      <c r="F67" s="456">
        <f>'Tabela I'!E77</f>
        <v>0</v>
      </c>
      <c r="G67" s="457">
        <f>'Tabela I'!G77</f>
        <v>0</v>
      </c>
      <c r="H67" s="457">
        <f>'Tabela I'!H77</f>
        <v>0</v>
      </c>
      <c r="I67" s="457">
        <f>'Tabela I'!I77</f>
        <v>0</v>
      </c>
      <c r="J67" s="457">
        <f>'Tabela I'!J77</f>
        <v>260</v>
      </c>
      <c r="K67" s="457">
        <f>'Tabela I'!K77</f>
        <v>0</v>
      </c>
      <c r="L67" s="457">
        <f>'Tabela I'!L77</f>
        <v>0</v>
      </c>
      <c r="M67" s="457">
        <f>'Tabela I'!M77</f>
        <v>0</v>
      </c>
      <c r="N67" s="457">
        <f>'Tabela I'!N77</f>
        <v>0</v>
      </c>
      <c r="O67" s="457" t="str">
        <f>'Tabela I'!O77</f>
        <v/>
      </c>
      <c r="P67" s="457" t="str">
        <f>'Tabela I'!P77</f>
        <v/>
      </c>
      <c r="Q67" s="457">
        <f>'Tabela I'!Q77</f>
        <v>0</v>
      </c>
      <c r="R67" s="457">
        <f>'Tabela I'!R77</f>
        <v>0</v>
      </c>
      <c r="S67" s="457">
        <f>'Tabela I'!S77</f>
        <v>0</v>
      </c>
      <c r="T67" s="457">
        <f>'Tabela I'!T77</f>
        <v>0</v>
      </c>
      <c r="U67" s="457" t="str">
        <f>'Tabela I'!U77</f>
        <v/>
      </c>
      <c r="V67" s="457" t="str">
        <f>'Tabela I'!V77</f>
        <v/>
      </c>
    </row>
    <row r="68" spans="1:23" s="360" customFormat="1" x14ac:dyDescent="0.2">
      <c r="A68" s="455">
        <f>'Tabela I'!$K$1</f>
        <v>2022</v>
      </c>
      <c r="B68" s="455">
        <f>'Tabela I'!$K$2</f>
        <v>160</v>
      </c>
      <c r="C68" s="456">
        <f>'Tabela I'!B78</f>
        <v>0</v>
      </c>
      <c r="D68" s="456">
        <f>'Tabela I'!C78</f>
        <v>0</v>
      </c>
      <c r="E68" s="456">
        <f>'Tabela I'!D78</f>
        <v>0</v>
      </c>
      <c r="F68" s="456">
        <f>'Tabela I'!E78</f>
        <v>0</v>
      </c>
      <c r="G68" s="457">
        <f>'Tabela I'!G78</f>
        <v>0</v>
      </c>
      <c r="H68" s="457">
        <f>'Tabela I'!H78</f>
        <v>0</v>
      </c>
      <c r="I68" s="457">
        <f>'Tabela I'!I78</f>
        <v>0</v>
      </c>
      <c r="J68" s="457">
        <f>'Tabela I'!J78</f>
        <v>260</v>
      </c>
      <c r="K68" s="457">
        <f>'Tabela I'!K78</f>
        <v>0</v>
      </c>
      <c r="L68" s="457">
        <f>'Tabela I'!L78</f>
        <v>0</v>
      </c>
      <c r="M68" s="457">
        <f>'Tabela I'!M78</f>
        <v>0</v>
      </c>
      <c r="N68" s="457">
        <f>'Tabela I'!N78</f>
        <v>0</v>
      </c>
      <c r="O68" s="457" t="str">
        <f>'Tabela I'!O78</f>
        <v/>
      </c>
      <c r="P68" s="457" t="str">
        <f>'Tabela I'!P78</f>
        <v/>
      </c>
      <c r="Q68" s="457">
        <f>'Tabela I'!Q78</f>
        <v>0</v>
      </c>
      <c r="R68" s="457">
        <f>'Tabela I'!R78</f>
        <v>0</v>
      </c>
      <c r="S68" s="457">
        <f>'Tabela I'!S78</f>
        <v>0</v>
      </c>
      <c r="T68" s="457">
        <f>'Tabela I'!T78</f>
        <v>0</v>
      </c>
      <c r="U68" s="457" t="str">
        <f>'Tabela I'!U78</f>
        <v/>
      </c>
      <c r="V68" s="457" t="str">
        <f>'Tabela I'!V78</f>
        <v/>
      </c>
    </row>
    <row r="69" spans="1:23" s="360" customFormat="1" x14ac:dyDescent="0.2">
      <c r="A69" s="455">
        <f>'Tabela I'!$K$1</f>
        <v>2022</v>
      </c>
      <c r="B69" s="455">
        <f>'Tabela I'!$K$2</f>
        <v>160</v>
      </c>
      <c r="C69" s="456">
        <f>'Tabela I'!B79</f>
        <v>0</v>
      </c>
      <c r="D69" s="456">
        <f>'Tabela I'!C79</f>
        <v>0</v>
      </c>
      <c r="E69" s="456">
        <f>'Tabela I'!D79</f>
        <v>0</v>
      </c>
      <c r="F69" s="456">
        <f>'Tabela I'!E79</f>
        <v>0</v>
      </c>
      <c r="G69" s="457">
        <f>'Tabela I'!G79</f>
        <v>0</v>
      </c>
      <c r="H69" s="457">
        <f>'Tabela I'!H79</f>
        <v>0</v>
      </c>
      <c r="I69" s="457">
        <f>'Tabela I'!I79</f>
        <v>0</v>
      </c>
      <c r="J69" s="457">
        <f>'Tabela I'!J79</f>
        <v>260</v>
      </c>
      <c r="K69" s="457">
        <f>'Tabela I'!K79</f>
        <v>0</v>
      </c>
      <c r="L69" s="457">
        <f>'Tabela I'!L79</f>
        <v>0</v>
      </c>
      <c r="M69" s="457">
        <f>'Tabela I'!M79</f>
        <v>0</v>
      </c>
      <c r="N69" s="457">
        <f>'Tabela I'!N79</f>
        <v>0</v>
      </c>
      <c r="O69" s="457" t="str">
        <f>'Tabela I'!O79</f>
        <v/>
      </c>
      <c r="P69" s="457" t="str">
        <f>'Tabela I'!P79</f>
        <v/>
      </c>
      <c r="Q69" s="457">
        <f>'Tabela I'!Q79</f>
        <v>0</v>
      </c>
      <c r="R69" s="457">
        <f>'Tabela I'!R79</f>
        <v>0</v>
      </c>
      <c r="S69" s="457">
        <f>'Tabela I'!S79</f>
        <v>0</v>
      </c>
      <c r="T69" s="457">
        <f>'Tabela I'!T79</f>
        <v>0</v>
      </c>
      <c r="U69" s="457" t="str">
        <f>'Tabela I'!U79</f>
        <v/>
      </c>
      <c r="V69" s="457" t="str">
        <f>'Tabela I'!V79</f>
        <v/>
      </c>
    </row>
    <row r="70" spans="1:23" s="360" customFormat="1" x14ac:dyDescent="0.2">
      <c r="A70" s="455">
        <f>'Tabela I'!$K$1</f>
        <v>2022</v>
      </c>
      <c r="B70" s="455">
        <f>'Tabela I'!$K$2</f>
        <v>160</v>
      </c>
      <c r="C70" s="456">
        <f>'Tabela I'!B80</f>
        <v>0</v>
      </c>
      <c r="D70" s="456">
        <f>'Tabela I'!C80</f>
        <v>0</v>
      </c>
      <c r="E70" s="456">
        <f>'Tabela I'!D80</f>
        <v>0</v>
      </c>
      <c r="F70" s="456">
        <f>'Tabela I'!E80</f>
        <v>0</v>
      </c>
      <c r="G70" s="457">
        <f>'Tabela I'!G80</f>
        <v>0</v>
      </c>
      <c r="H70" s="457">
        <f>'Tabela I'!H80</f>
        <v>0</v>
      </c>
      <c r="I70" s="457">
        <f>'Tabela I'!I80</f>
        <v>0</v>
      </c>
      <c r="J70" s="457">
        <f>'Tabela I'!J80</f>
        <v>260</v>
      </c>
      <c r="K70" s="457">
        <f>'Tabela I'!K80</f>
        <v>0</v>
      </c>
      <c r="L70" s="457">
        <f>'Tabela I'!L80</f>
        <v>0</v>
      </c>
      <c r="M70" s="457">
        <f>'Tabela I'!M80</f>
        <v>0</v>
      </c>
      <c r="N70" s="457">
        <f>'Tabela I'!N80</f>
        <v>0</v>
      </c>
      <c r="O70" s="457" t="str">
        <f>'Tabela I'!O80</f>
        <v/>
      </c>
      <c r="P70" s="457" t="str">
        <f>'Tabela I'!P80</f>
        <v/>
      </c>
      <c r="Q70" s="457">
        <f>'Tabela I'!Q80</f>
        <v>0</v>
      </c>
      <c r="R70" s="457">
        <f>'Tabela I'!R80</f>
        <v>0</v>
      </c>
      <c r="S70" s="457">
        <f>'Tabela I'!S80</f>
        <v>0</v>
      </c>
      <c r="T70" s="457">
        <f>'Tabela I'!T80</f>
        <v>0</v>
      </c>
      <c r="U70" s="457" t="str">
        <f>'Tabela I'!U80</f>
        <v/>
      </c>
      <c r="V70" s="457" t="str">
        <f>'Tabela I'!V80</f>
        <v/>
      </c>
    </row>
    <row r="71" spans="1:23" s="360" customFormat="1" x14ac:dyDescent="0.2">
      <c r="A71" s="455">
        <f>'Tabela I'!$K$1</f>
        <v>2022</v>
      </c>
      <c r="B71" s="455">
        <f>'Tabela I'!$K$2</f>
        <v>160</v>
      </c>
      <c r="C71" s="456">
        <f>'Tabela I'!B81</f>
        <v>0</v>
      </c>
      <c r="D71" s="456">
        <f>'Tabela I'!C81</f>
        <v>0</v>
      </c>
      <c r="E71" s="456">
        <f>'Tabela I'!D81</f>
        <v>0</v>
      </c>
      <c r="F71" s="456">
        <f>'Tabela I'!E81</f>
        <v>0</v>
      </c>
      <c r="G71" s="457">
        <f>'Tabela I'!G81</f>
        <v>0</v>
      </c>
      <c r="H71" s="457">
        <f>'Tabela I'!H81</f>
        <v>0</v>
      </c>
      <c r="I71" s="457">
        <f>'Tabela I'!I81</f>
        <v>0</v>
      </c>
      <c r="J71" s="457">
        <f>'Tabela I'!J81</f>
        <v>260</v>
      </c>
      <c r="K71" s="457">
        <f>'Tabela I'!K81</f>
        <v>0</v>
      </c>
      <c r="L71" s="457">
        <f>'Tabela I'!L81</f>
        <v>0</v>
      </c>
      <c r="M71" s="457">
        <f>'Tabela I'!M81</f>
        <v>0</v>
      </c>
      <c r="N71" s="457">
        <f>'Tabela I'!N81</f>
        <v>0</v>
      </c>
      <c r="O71" s="457" t="str">
        <f>'Tabela I'!O81</f>
        <v/>
      </c>
      <c r="P71" s="457" t="str">
        <f>'Tabela I'!P81</f>
        <v/>
      </c>
      <c r="Q71" s="457">
        <f>'Tabela I'!Q81</f>
        <v>0</v>
      </c>
      <c r="R71" s="457">
        <f>'Tabela I'!R81</f>
        <v>0</v>
      </c>
      <c r="S71" s="457">
        <f>'Tabela I'!S81</f>
        <v>0</v>
      </c>
      <c r="T71" s="457">
        <f>'Tabela I'!T81</f>
        <v>0</v>
      </c>
      <c r="U71" s="457" t="str">
        <f>'Tabela I'!U81</f>
        <v/>
      </c>
      <c r="V71" s="457" t="str">
        <f>'Tabela I'!V81</f>
        <v/>
      </c>
    </row>
    <row r="72" spans="1:23" s="360" customFormat="1" x14ac:dyDescent="0.2">
      <c r="A72" s="458"/>
      <c r="B72" s="458"/>
      <c r="C72" s="459"/>
      <c r="D72" s="459"/>
      <c r="E72" s="459"/>
      <c r="F72" s="459"/>
      <c r="G72" s="459"/>
      <c r="H72" s="459"/>
      <c r="I72" s="459"/>
      <c r="J72" s="459"/>
      <c r="K72" s="459"/>
      <c r="L72" s="459"/>
      <c r="M72" s="459"/>
      <c r="N72" s="459"/>
      <c r="O72" s="459"/>
      <c r="P72" s="459"/>
      <c r="Q72" s="459"/>
    </row>
    <row r="73" spans="1:23" s="360" customFormat="1" ht="57" customHeight="1" x14ac:dyDescent="0.2">
      <c r="A73" s="352" t="s">
        <v>156</v>
      </c>
      <c r="B73" s="352" t="s">
        <v>157</v>
      </c>
      <c r="C73" s="352" t="s">
        <v>158</v>
      </c>
      <c r="D73" s="352" t="s">
        <v>159</v>
      </c>
      <c r="E73" s="352" t="s">
        <v>160</v>
      </c>
      <c r="F73" s="352" t="s">
        <v>161</v>
      </c>
      <c r="G73" s="352" t="s">
        <v>162</v>
      </c>
      <c r="H73" s="353" t="s">
        <v>163</v>
      </c>
      <c r="I73" s="353" t="s">
        <v>164</v>
      </c>
      <c r="J73" s="353" t="s">
        <v>165</v>
      </c>
      <c r="K73" s="352" t="s">
        <v>166</v>
      </c>
      <c r="L73" s="352" t="s">
        <v>167</v>
      </c>
      <c r="M73" s="352" t="s">
        <v>168</v>
      </c>
      <c r="N73" s="352" t="s">
        <v>169</v>
      </c>
      <c r="O73" s="352" t="s">
        <v>170</v>
      </c>
      <c r="P73" s="352" t="s">
        <v>171</v>
      </c>
      <c r="Q73" s="354" t="s">
        <v>185</v>
      </c>
      <c r="R73" s="354" t="s">
        <v>186</v>
      </c>
      <c r="S73" s="354" t="s">
        <v>187</v>
      </c>
      <c r="T73" s="354" t="s">
        <v>188</v>
      </c>
      <c r="U73" s="354" t="s">
        <v>189</v>
      </c>
      <c r="V73" s="355" t="s">
        <v>190</v>
      </c>
      <c r="W73" s="355" t="s">
        <v>157</v>
      </c>
    </row>
    <row r="74" spans="1:23" s="360" customFormat="1" x14ac:dyDescent="0.2">
      <c r="A74" s="455">
        <f>'Tabela I'!$K$1</f>
        <v>2022</v>
      </c>
      <c r="B74" s="455">
        <f>'Tabela I'!$K$2</f>
        <v>160</v>
      </c>
      <c r="C74" s="456">
        <f>'Tabela I'!D101</f>
        <v>0</v>
      </c>
      <c r="D74" s="456">
        <f>'Tabela I'!C102</f>
        <v>0</v>
      </c>
      <c r="E74" s="456">
        <f>'Tabela I'!D102</f>
        <v>0</v>
      </c>
      <c r="F74" s="456" t="str">
        <f>'Tabela I'!E102</f>
        <v>Predsjednik suda</v>
      </c>
      <c r="G74" s="457">
        <f>'Tabela I'!G102</f>
        <v>0</v>
      </c>
      <c r="H74" s="457">
        <f>'Tabela I'!H102</f>
        <v>0</v>
      </c>
      <c r="I74" s="457">
        <f>'Tabela I'!I102</f>
        <v>0</v>
      </c>
      <c r="J74" s="457">
        <f>'Tabela I'!J102</f>
        <v>0</v>
      </c>
      <c r="K74" s="457">
        <f>'Tabela I'!K102</f>
        <v>0</v>
      </c>
      <c r="L74" s="457">
        <f>'Tabela I'!L102</f>
        <v>0</v>
      </c>
      <c r="M74" s="457">
        <f>'Tabela I'!M102</f>
        <v>0</v>
      </c>
      <c r="N74" s="457">
        <f>'Tabela I'!N102</f>
        <v>0</v>
      </c>
      <c r="O74" s="457">
        <f>'Tabela I'!O102</f>
        <v>0</v>
      </c>
      <c r="P74" s="457">
        <f>'Tabela I'!P102</f>
        <v>0</v>
      </c>
      <c r="Q74" s="457">
        <f>'Tabela I'!Q102</f>
        <v>0</v>
      </c>
      <c r="R74" s="457">
        <f>'Tabela I'!R102</f>
        <v>0</v>
      </c>
      <c r="S74" s="457">
        <f>'Tabela I'!S102</f>
        <v>0</v>
      </c>
      <c r="T74" s="457">
        <f>'Tabela I'!T102</f>
        <v>0</v>
      </c>
      <c r="U74" s="457" t="str">
        <f>'Tabela I'!U102</f>
        <v/>
      </c>
      <c r="V74" s="457">
        <f>'Tabela I'!V102</f>
        <v>0</v>
      </c>
      <c r="W74" s="457" t="str">
        <f>'Tabela I'!A102</f>
        <v>Sud 1</v>
      </c>
    </row>
    <row r="75" spans="1:23" s="360" customFormat="1" x14ac:dyDescent="0.2">
      <c r="A75" s="455">
        <f>'Tabela I'!$K$1</f>
        <v>2022</v>
      </c>
      <c r="B75" s="455">
        <f>'Tabela I'!$K$2</f>
        <v>160</v>
      </c>
      <c r="C75" s="456">
        <f>C74</f>
        <v>0</v>
      </c>
      <c r="D75" s="456">
        <f>'Tabela I'!C103</f>
        <v>0</v>
      </c>
      <c r="E75" s="456">
        <f>'Tabela I'!D103</f>
        <v>0</v>
      </c>
      <c r="F75" s="456">
        <f>'Tabela I'!E103</f>
        <v>0</v>
      </c>
      <c r="G75" s="457">
        <f>'Tabela I'!G103</f>
        <v>0</v>
      </c>
      <c r="H75" s="457">
        <f>'Tabela I'!H103</f>
        <v>0</v>
      </c>
      <c r="I75" s="457">
        <f>'Tabela I'!I103</f>
        <v>0</v>
      </c>
      <c r="J75" s="457">
        <f>'Tabela I'!J103</f>
        <v>0</v>
      </c>
      <c r="K75" s="457">
        <f>'Tabela I'!K103</f>
        <v>0</v>
      </c>
      <c r="L75" s="457">
        <f>'Tabela I'!L103</f>
        <v>0</v>
      </c>
      <c r="M75" s="457">
        <f>'Tabela I'!M103</f>
        <v>0</v>
      </c>
      <c r="N75" s="457">
        <f>'Tabela I'!N103</f>
        <v>0</v>
      </c>
      <c r="O75" s="457">
        <f>'Tabela I'!O103</f>
        <v>0</v>
      </c>
      <c r="P75" s="457">
        <f>'Tabela I'!P103</f>
        <v>0</v>
      </c>
      <c r="Q75" s="457">
        <f>'Tabela I'!Q103</f>
        <v>0</v>
      </c>
      <c r="R75" s="457">
        <f>'Tabela I'!R103</f>
        <v>0</v>
      </c>
      <c r="S75" s="457">
        <f>'Tabela I'!S103</f>
        <v>0</v>
      </c>
      <c r="T75" s="457">
        <f>'Tabela I'!T103</f>
        <v>0</v>
      </c>
      <c r="U75" s="457" t="str">
        <f>'Tabela I'!U103</f>
        <v/>
      </c>
      <c r="V75" s="457">
        <f>'Tabela I'!V103</f>
        <v>0</v>
      </c>
      <c r="W75" s="457" t="str">
        <f>'Tabela I'!A103</f>
        <v xml:space="preserve">Sud 2 </v>
      </c>
    </row>
    <row r="76" spans="1:23" s="360" customFormat="1" x14ac:dyDescent="0.2">
      <c r="A76" s="455">
        <f>'Tabela I'!$K$1</f>
        <v>2022</v>
      </c>
      <c r="B76" s="455">
        <f>'Tabela I'!$K$2</f>
        <v>160</v>
      </c>
      <c r="C76" s="460">
        <f>'Tabela I'!D104</f>
        <v>0</v>
      </c>
      <c r="D76" s="460">
        <f>'Tabela I'!C105</f>
        <v>0</v>
      </c>
      <c r="E76" s="460">
        <f>'Tabela I'!D105</f>
        <v>0</v>
      </c>
      <c r="F76" s="460">
        <f>'Tabela I'!E105</f>
        <v>0</v>
      </c>
      <c r="G76" s="461">
        <f>'Tabela I'!G105</f>
        <v>0</v>
      </c>
      <c r="H76" s="461">
        <f>'Tabela I'!H105</f>
        <v>0</v>
      </c>
      <c r="I76" s="461">
        <f>'Tabela I'!I105</f>
        <v>0</v>
      </c>
      <c r="J76" s="461">
        <f>'Tabela I'!J105</f>
        <v>0</v>
      </c>
      <c r="K76" s="461">
        <f>'Tabela I'!K105</f>
        <v>0</v>
      </c>
      <c r="L76" s="461">
        <f>'Tabela I'!L105</f>
        <v>0</v>
      </c>
      <c r="M76" s="461">
        <f>'Tabela I'!M105</f>
        <v>0</v>
      </c>
      <c r="N76" s="461">
        <f>'Tabela I'!N105</f>
        <v>0</v>
      </c>
      <c r="O76" s="461">
        <f>'Tabela I'!O105</f>
        <v>0</v>
      </c>
      <c r="P76" s="461">
        <f>'Tabela I'!P105</f>
        <v>0</v>
      </c>
      <c r="Q76" s="461">
        <f>'Tabela I'!Q105</f>
        <v>0</v>
      </c>
      <c r="R76" s="461">
        <f>'Tabela I'!R105</f>
        <v>0</v>
      </c>
      <c r="S76" s="461">
        <f>'Tabela I'!S105</f>
        <v>0</v>
      </c>
      <c r="T76" s="461">
        <f>'Tabela I'!T105</f>
        <v>0</v>
      </c>
      <c r="U76" s="461" t="str">
        <f>'Tabela I'!U105</f>
        <v/>
      </c>
      <c r="V76" s="461">
        <f>'Tabela I'!V105</f>
        <v>0</v>
      </c>
      <c r="W76" s="461" t="str">
        <f>'Tabela I'!A105</f>
        <v>Sud 1</v>
      </c>
    </row>
    <row r="77" spans="1:23" s="360" customFormat="1" x14ac:dyDescent="0.2">
      <c r="A77" s="455">
        <f>'Tabela I'!$K$1</f>
        <v>2022</v>
      </c>
      <c r="B77" s="455">
        <f>'Tabela I'!$K$2</f>
        <v>160</v>
      </c>
      <c r="C77" s="460">
        <f>C76</f>
        <v>0</v>
      </c>
      <c r="D77" s="460">
        <f>'Tabela I'!C106</f>
        <v>0</v>
      </c>
      <c r="E77" s="460">
        <f>'Tabela I'!D106</f>
        <v>0</v>
      </c>
      <c r="F77" s="460">
        <f>'Tabela I'!E106</f>
        <v>0</v>
      </c>
      <c r="G77" s="461">
        <f>'Tabela I'!G106</f>
        <v>0</v>
      </c>
      <c r="H77" s="461">
        <f>'Tabela I'!H106</f>
        <v>0</v>
      </c>
      <c r="I77" s="461">
        <f>'Tabela I'!I106</f>
        <v>0</v>
      </c>
      <c r="J77" s="461">
        <f>'Tabela I'!J106</f>
        <v>0</v>
      </c>
      <c r="K77" s="461">
        <f>'Tabela I'!K106</f>
        <v>0</v>
      </c>
      <c r="L77" s="461">
        <f>'Tabela I'!L106</f>
        <v>0</v>
      </c>
      <c r="M77" s="461">
        <f>'Tabela I'!M106</f>
        <v>0</v>
      </c>
      <c r="N77" s="461">
        <f>'Tabela I'!N106</f>
        <v>0</v>
      </c>
      <c r="O77" s="461">
        <f>'Tabela I'!O106</f>
        <v>0</v>
      </c>
      <c r="P77" s="461">
        <f>'Tabela I'!P106</f>
        <v>0</v>
      </c>
      <c r="Q77" s="461">
        <f>'Tabela I'!Q106</f>
        <v>0</v>
      </c>
      <c r="R77" s="461">
        <f>'Tabela I'!R106</f>
        <v>0</v>
      </c>
      <c r="S77" s="461">
        <f>'Tabela I'!S106</f>
        <v>0</v>
      </c>
      <c r="T77" s="461">
        <f>'Tabela I'!T106</f>
        <v>0</v>
      </c>
      <c r="U77" s="461" t="str">
        <f>'Tabela I'!U106</f>
        <v/>
      </c>
      <c r="V77" s="461">
        <f>'Tabela I'!V106</f>
        <v>0</v>
      </c>
      <c r="W77" s="461" t="str">
        <f>'Tabela I'!A106</f>
        <v xml:space="preserve">Sud 2 </v>
      </c>
    </row>
    <row r="78" spans="1:23" s="360" customFormat="1" x14ac:dyDescent="0.2">
      <c r="A78" s="455">
        <f>'Tabela I'!$K$1</f>
        <v>2022</v>
      </c>
      <c r="B78" s="455">
        <f>'Tabela I'!$K$2</f>
        <v>160</v>
      </c>
      <c r="C78" s="456">
        <f>'Tabela I'!D107</f>
        <v>0</v>
      </c>
      <c r="D78" s="456">
        <f>'Tabela I'!C108</f>
        <v>0</v>
      </c>
      <c r="E78" s="456">
        <f>'Tabela I'!D108</f>
        <v>0</v>
      </c>
      <c r="F78" s="456">
        <f>'Tabela I'!E108</f>
        <v>0</v>
      </c>
      <c r="G78" s="457">
        <f>'Tabela I'!G108</f>
        <v>0</v>
      </c>
      <c r="H78" s="457">
        <f>'Tabela I'!H108</f>
        <v>0</v>
      </c>
      <c r="I78" s="457">
        <f>'Tabela I'!I108</f>
        <v>0</v>
      </c>
      <c r="J78" s="457">
        <f>'Tabela I'!J108</f>
        <v>0</v>
      </c>
      <c r="K78" s="457">
        <f>'Tabela I'!K108</f>
        <v>0</v>
      </c>
      <c r="L78" s="457">
        <f>'Tabela I'!L108</f>
        <v>0</v>
      </c>
      <c r="M78" s="457">
        <f>'Tabela I'!M108</f>
        <v>0</v>
      </c>
      <c r="N78" s="457">
        <f>'Tabela I'!N108</f>
        <v>0</v>
      </c>
      <c r="O78" s="457">
        <f>'Tabela I'!O108</f>
        <v>0</v>
      </c>
      <c r="P78" s="457">
        <f>'Tabela I'!P108</f>
        <v>0</v>
      </c>
      <c r="Q78" s="457">
        <f>'Tabela I'!Q108</f>
        <v>0</v>
      </c>
      <c r="R78" s="457">
        <f>'Tabela I'!R108</f>
        <v>0</v>
      </c>
      <c r="S78" s="457">
        <f>'Tabela I'!S108</f>
        <v>0</v>
      </c>
      <c r="T78" s="457">
        <f>'Tabela I'!T108</f>
        <v>0</v>
      </c>
      <c r="U78" s="457" t="str">
        <f>'Tabela I'!U108</f>
        <v/>
      </c>
      <c r="V78" s="457">
        <f>'Tabela I'!V108</f>
        <v>0</v>
      </c>
      <c r="W78" s="457" t="str">
        <f>'Tabela I'!A108</f>
        <v>Sud 1</v>
      </c>
    </row>
    <row r="79" spans="1:23" s="360" customFormat="1" x14ac:dyDescent="0.2">
      <c r="A79" s="455">
        <f>'Tabela I'!$K$1</f>
        <v>2022</v>
      </c>
      <c r="B79" s="455">
        <f>'Tabela I'!$K$2</f>
        <v>160</v>
      </c>
      <c r="C79" s="456">
        <f>C78</f>
        <v>0</v>
      </c>
      <c r="D79" s="456">
        <f>'Tabela I'!C109</f>
        <v>0</v>
      </c>
      <c r="E79" s="456">
        <f>'Tabela I'!D109</f>
        <v>0</v>
      </c>
      <c r="F79" s="456">
        <f>'Tabela I'!E109</f>
        <v>0</v>
      </c>
      <c r="G79" s="457">
        <f>'Tabela I'!G109</f>
        <v>0</v>
      </c>
      <c r="H79" s="457">
        <f>'Tabela I'!H109</f>
        <v>0</v>
      </c>
      <c r="I79" s="457">
        <f>'Tabela I'!I109</f>
        <v>0</v>
      </c>
      <c r="J79" s="457">
        <f>'Tabela I'!J109</f>
        <v>0</v>
      </c>
      <c r="K79" s="457">
        <f>'Tabela I'!K109</f>
        <v>0</v>
      </c>
      <c r="L79" s="457">
        <f>'Tabela I'!L109</f>
        <v>0</v>
      </c>
      <c r="M79" s="457">
        <f>'Tabela I'!M109</f>
        <v>0</v>
      </c>
      <c r="N79" s="457">
        <f>'Tabela I'!N109</f>
        <v>0</v>
      </c>
      <c r="O79" s="457">
        <f>'Tabela I'!O109</f>
        <v>0</v>
      </c>
      <c r="P79" s="457">
        <f>'Tabela I'!P109</f>
        <v>0</v>
      </c>
      <c r="Q79" s="457">
        <f>'Tabela I'!Q109</f>
        <v>0</v>
      </c>
      <c r="R79" s="457">
        <f>'Tabela I'!R109</f>
        <v>0</v>
      </c>
      <c r="S79" s="457">
        <f>'Tabela I'!S109</f>
        <v>0</v>
      </c>
      <c r="T79" s="457">
        <f>'Tabela I'!T109</f>
        <v>0</v>
      </c>
      <c r="U79" s="457" t="str">
        <f>'Tabela I'!U109</f>
        <v/>
      </c>
      <c r="V79" s="457">
        <f>'Tabela I'!V109</f>
        <v>0</v>
      </c>
      <c r="W79" s="457" t="str">
        <f>'Tabela I'!A109</f>
        <v xml:space="preserve">Sud 2 </v>
      </c>
    </row>
    <row r="80" spans="1:23" s="360" customFormat="1" x14ac:dyDescent="0.2">
      <c r="A80" s="455">
        <f>'Tabela I'!$K$1</f>
        <v>2022</v>
      </c>
      <c r="B80" s="455">
        <f>'Tabela I'!$K$2</f>
        <v>160</v>
      </c>
      <c r="C80" s="460">
        <f>'Tabela I'!D110</f>
        <v>0</v>
      </c>
      <c r="D80" s="460">
        <f>'Tabela I'!C111</f>
        <v>0</v>
      </c>
      <c r="E80" s="460">
        <f>'Tabela I'!D111</f>
        <v>0</v>
      </c>
      <c r="F80" s="460">
        <f>'Tabela I'!E111</f>
        <v>0</v>
      </c>
      <c r="G80" s="461">
        <f>'Tabela I'!G111</f>
        <v>0</v>
      </c>
      <c r="H80" s="461">
        <f>'Tabela I'!H111</f>
        <v>0</v>
      </c>
      <c r="I80" s="461">
        <f>'Tabela I'!I111</f>
        <v>0</v>
      </c>
      <c r="J80" s="461">
        <f>'Tabela I'!J111</f>
        <v>0</v>
      </c>
      <c r="K80" s="461">
        <f>'Tabela I'!K111</f>
        <v>0</v>
      </c>
      <c r="L80" s="461">
        <f>'Tabela I'!L111</f>
        <v>0</v>
      </c>
      <c r="M80" s="461">
        <f>'Tabela I'!M111</f>
        <v>0</v>
      </c>
      <c r="N80" s="461">
        <f>'Tabela I'!N111</f>
        <v>0</v>
      </c>
      <c r="O80" s="461">
        <f>'Tabela I'!O111</f>
        <v>0</v>
      </c>
      <c r="P80" s="461">
        <f>'Tabela I'!P111</f>
        <v>0</v>
      </c>
      <c r="Q80" s="461">
        <f>'Tabela I'!Q111</f>
        <v>0</v>
      </c>
      <c r="R80" s="461">
        <f>'Tabela I'!R111</f>
        <v>0</v>
      </c>
      <c r="S80" s="461">
        <f>'Tabela I'!S111</f>
        <v>0</v>
      </c>
      <c r="T80" s="461">
        <f>'Tabela I'!T111</f>
        <v>0</v>
      </c>
      <c r="U80" s="461" t="str">
        <f>'Tabela I'!U111</f>
        <v/>
      </c>
      <c r="V80" s="461">
        <f>'Tabela I'!V111</f>
        <v>0</v>
      </c>
      <c r="W80" s="461" t="str">
        <f>'Tabela I'!A111</f>
        <v>Sud 1</v>
      </c>
    </row>
    <row r="81" spans="1:25" s="360" customFormat="1" x14ac:dyDescent="0.2">
      <c r="A81" s="455">
        <f>'Tabela I'!$K$1</f>
        <v>2022</v>
      </c>
      <c r="B81" s="455">
        <f>'Tabela I'!$K$2</f>
        <v>160</v>
      </c>
      <c r="C81" s="460">
        <f>C80</f>
        <v>0</v>
      </c>
      <c r="D81" s="460">
        <f>'Tabela I'!C112</f>
        <v>0</v>
      </c>
      <c r="E81" s="460">
        <f>'Tabela I'!D112</f>
        <v>0</v>
      </c>
      <c r="F81" s="460">
        <f>'Tabela I'!E112</f>
        <v>0</v>
      </c>
      <c r="G81" s="461">
        <f>'Tabela I'!G112</f>
        <v>0</v>
      </c>
      <c r="H81" s="461">
        <f>'Tabela I'!H112</f>
        <v>0</v>
      </c>
      <c r="I81" s="461">
        <f>'Tabela I'!I112</f>
        <v>0</v>
      </c>
      <c r="J81" s="461">
        <f>'Tabela I'!J112</f>
        <v>0</v>
      </c>
      <c r="K81" s="461">
        <f>'Tabela I'!K112</f>
        <v>0</v>
      </c>
      <c r="L81" s="461">
        <f>'Tabela I'!L112</f>
        <v>0</v>
      </c>
      <c r="M81" s="461">
        <f>'Tabela I'!M112</f>
        <v>0</v>
      </c>
      <c r="N81" s="461">
        <f>'Tabela I'!N112</f>
        <v>0</v>
      </c>
      <c r="O81" s="461">
        <f>'Tabela I'!O112</f>
        <v>0</v>
      </c>
      <c r="P81" s="461">
        <f>'Tabela I'!P112</f>
        <v>0</v>
      </c>
      <c r="Q81" s="461">
        <f>'Tabela I'!Q112</f>
        <v>0</v>
      </c>
      <c r="R81" s="461">
        <f>'Tabela I'!R112</f>
        <v>0</v>
      </c>
      <c r="S81" s="461">
        <f>'Tabela I'!S112</f>
        <v>0</v>
      </c>
      <c r="T81" s="461">
        <f>'Tabela I'!T112</f>
        <v>0</v>
      </c>
      <c r="U81" s="461" t="str">
        <f>'Tabela I'!U112</f>
        <v/>
      </c>
      <c r="V81" s="461">
        <f>'Tabela I'!V112</f>
        <v>0</v>
      </c>
      <c r="W81" s="461" t="str">
        <f>'Tabela I'!A112</f>
        <v xml:space="preserve">Sud 2 </v>
      </c>
    </row>
    <row r="82" spans="1:25" s="360" customFormat="1" x14ac:dyDescent="0.2">
      <c r="A82" s="455">
        <f>'Tabela I'!$K$1</f>
        <v>2022</v>
      </c>
      <c r="B82" s="455">
        <f>'Tabela I'!$K$2</f>
        <v>160</v>
      </c>
      <c r="C82" s="456">
        <f>'Tabela I'!D113</f>
        <v>0</v>
      </c>
      <c r="D82" s="456">
        <f>'Tabela I'!C114</f>
        <v>0</v>
      </c>
      <c r="E82" s="456">
        <f>'Tabela I'!D114</f>
        <v>0</v>
      </c>
      <c r="F82" s="456">
        <f>'Tabela I'!E114</f>
        <v>0</v>
      </c>
      <c r="G82" s="457">
        <f>'Tabela I'!G114</f>
        <v>0</v>
      </c>
      <c r="H82" s="457">
        <f>'Tabela I'!H114</f>
        <v>0</v>
      </c>
      <c r="I82" s="457">
        <f>'Tabela I'!I114</f>
        <v>0</v>
      </c>
      <c r="J82" s="457">
        <f>'Tabela I'!J114</f>
        <v>0</v>
      </c>
      <c r="K82" s="457">
        <f>'Tabela I'!K114</f>
        <v>0</v>
      </c>
      <c r="L82" s="457">
        <f>'Tabela I'!L114</f>
        <v>0</v>
      </c>
      <c r="M82" s="457">
        <f>'Tabela I'!M114</f>
        <v>0</v>
      </c>
      <c r="N82" s="457">
        <f>'Tabela I'!N114</f>
        <v>0</v>
      </c>
      <c r="O82" s="457">
        <f>'Tabela I'!O114</f>
        <v>0</v>
      </c>
      <c r="P82" s="457">
        <f>'Tabela I'!P114</f>
        <v>0</v>
      </c>
      <c r="Q82" s="457">
        <f>'Tabela I'!Q114</f>
        <v>0</v>
      </c>
      <c r="R82" s="457">
        <f>'Tabela I'!R114</f>
        <v>0</v>
      </c>
      <c r="S82" s="457">
        <f>'Tabela I'!S114</f>
        <v>0</v>
      </c>
      <c r="T82" s="457">
        <f>'Tabela I'!T114</f>
        <v>0</v>
      </c>
      <c r="U82" s="457" t="str">
        <f>'Tabela I'!U114</f>
        <v/>
      </c>
      <c r="V82" s="457">
        <f>'Tabela I'!V114</f>
        <v>0</v>
      </c>
      <c r="W82" s="457" t="str">
        <f>'Tabela I'!A114</f>
        <v>Sud 1</v>
      </c>
    </row>
    <row r="83" spans="1:25" s="360" customFormat="1" x14ac:dyDescent="0.2">
      <c r="A83" s="455">
        <f>'Tabela I'!$K$1</f>
        <v>2022</v>
      </c>
      <c r="B83" s="455">
        <f>'Tabela I'!$K$2</f>
        <v>160</v>
      </c>
      <c r="C83" s="456">
        <f>C82</f>
        <v>0</v>
      </c>
      <c r="D83" s="456">
        <f>'Tabela I'!C115</f>
        <v>0</v>
      </c>
      <c r="E83" s="456">
        <f>'Tabela I'!D115</f>
        <v>0</v>
      </c>
      <c r="F83" s="456">
        <f>'Tabela I'!E115</f>
        <v>0</v>
      </c>
      <c r="G83" s="457">
        <f>'Tabela I'!G115</f>
        <v>0</v>
      </c>
      <c r="H83" s="457">
        <f>'Tabela I'!H115</f>
        <v>0</v>
      </c>
      <c r="I83" s="457">
        <f>'Tabela I'!I115</f>
        <v>0</v>
      </c>
      <c r="J83" s="457">
        <f>'Tabela I'!J115</f>
        <v>0</v>
      </c>
      <c r="K83" s="457">
        <f>'Tabela I'!K115</f>
        <v>0</v>
      </c>
      <c r="L83" s="457">
        <f>'Tabela I'!L115</f>
        <v>0</v>
      </c>
      <c r="M83" s="457">
        <f>'Tabela I'!M115</f>
        <v>0</v>
      </c>
      <c r="N83" s="457">
        <f>'Tabela I'!N115</f>
        <v>0</v>
      </c>
      <c r="O83" s="457">
        <f>'Tabela I'!O115</f>
        <v>0</v>
      </c>
      <c r="P83" s="457">
        <f>'Tabela I'!P115</f>
        <v>0</v>
      </c>
      <c r="Q83" s="457">
        <f>'Tabela I'!Q115</f>
        <v>0</v>
      </c>
      <c r="R83" s="457">
        <f>'Tabela I'!R115</f>
        <v>0</v>
      </c>
      <c r="S83" s="457">
        <f>'Tabela I'!S115</f>
        <v>0</v>
      </c>
      <c r="T83" s="457">
        <f>'Tabela I'!T115</f>
        <v>0</v>
      </c>
      <c r="U83" s="457" t="str">
        <f>'Tabela I'!U115</f>
        <v/>
      </c>
      <c r="V83" s="457">
        <f>'Tabela I'!V115</f>
        <v>0</v>
      </c>
      <c r="W83" s="457" t="str">
        <f>'Tabela I'!A115</f>
        <v xml:space="preserve">Sud 2 </v>
      </c>
    </row>
    <row r="84" spans="1:25" s="360" customFormat="1" x14ac:dyDescent="0.2">
      <c r="A84" s="455">
        <f>'Tabela I'!$K$1</f>
        <v>2022</v>
      </c>
      <c r="B84" s="455">
        <f>'Tabela I'!$K$2</f>
        <v>160</v>
      </c>
      <c r="C84" s="460">
        <f>'Tabela I'!D116</f>
        <v>0</v>
      </c>
      <c r="D84" s="460">
        <f>'Tabela I'!C117</f>
        <v>0</v>
      </c>
      <c r="E84" s="460">
        <f>'Tabela I'!D117</f>
        <v>0</v>
      </c>
      <c r="F84" s="460">
        <f>'Tabela I'!E117</f>
        <v>0</v>
      </c>
      <c r="G84" s="461">
        <f>'Tabela I'!G117</f>
        <v>0</v>
      </c>
      <c r="H84" s="461">
        <f>'Tabela I'!H117</f>
        <v>0</v>
      </c>
      <c r="I84" s="461">
        <f>'Tabela I'!I117</f>
        <v>0</v>
      </c>
      <c r="J84" s="461">
        <f>'Tabela I'!J117</f>
        <v>0</v>
      </c>
      <c r="K84" s="461">
        <f>'Tabela I'!K117</f>
        <v>0</v>
      </c>
      <c r="L84" s="461">
        <f>'Tabela I'!L117</f>
        <v>0</v>
      </c>
      <c r="M84" s="461">
        <f>'Tabela I'!M117</f>
        <v>0</v>
      </c>
      <c r="N84" s="461">
        <f>'Tabela I'!N117</f>
        <v>0</v>
      </c>
      <c r="O84" s="461">
        <f>'Tabela I'!O117</f>
        <v>0</v>
      </c>
      <c r="P84" s="461">
        <f>'Tabela I'!P117</f>
        <v>0</v>
      </c>
      <c r="Q84" s="461">
        <f>'Tabela I'!Q117</f>
        <v>0</v>
      </c>
      <c r="R84" s="461">
        <f>'Tabela I'!R117</f>
        <v>0</v>
      </c>
      <c r="S84" s="461">
        <f>'Tabela I'!S117</f>
        <v>0</v>
      </c>
      <c r="T84" s="461">
        <f>'Tabela I'!T117</f>
        <v>0</v>
      </c>
      <c r="U84" s="461" t="str">
        <f>'Tabela I'!U117</f>
        <v/>
      </c>
      <c r="V84" s="461">
        <f>'Tabela I'!V117</f>
        <v>0</v>
      </c>
      <c r="W84" s="461" t="str">
        <f>'Tabela I'!A117</f>
        <v>Sud 1</v>
      </c>
    </row>
    <row r="85" spans="1:25" s="360" customFormat="1" x14ac:dyDescent="0.2">
      <c r="A85" s="455">
        <f>'Tabela I'!$K$1</f>
        <v>2022</v>
      </c>
      <c r="B85" s="455">
        <f>'Tabela I'!$K$2</f>
        <v>160</v>
      </c>
      <c r="C85" s="460">
        <f>C84</f>
        <v>0</v>
      </c>
      <c r="D85" s="460">
        <f>'Tabela I'!C118</f>
        <v>0</v>
      </c>
      <c r="E85" s="460">
        <f>'Tabela I'!D118</f>
        <v>0</v>
      </c>
      <c r="F85" s="460">
        <f>'Tabela I'!E118</f>
        <v>0</v>
      </c>
      <c r="G85" s="461">
        <f>'Tabela I'!G118</f>
        <v>0</v>
      </c>
      <c r="H85" s="461">
        <f>'Tabela I'!H118</f>
        <v>0</v>
      </c>
      <c r="I85" s="461">
        <f>'Tabela I'!I118</f>
        <v>0</v>
      </c>
      <c r="J85" s="461">
        <f>'Tabela I'!J118</f>
        <v>0</v>
      </c>
      <c r="K85" s="461">
        <f>'Tabela I'!K118</f>
        <v>0</v>
      </c>
      <c r="L85" s="461">
        <f>'Tabela I'!L118</f>
        <v>0</v>
      </c>
      <c r="M85" s="461">
        <f>'Tabela I'!M118</f>
        <v>0</v>
      </c>
      <c r="N85" s="461">
        <f>'Tabela I'!N118</f>
        <v>0</v>
      </c>
      <c r="O85" s="461">
        <f>'Tabela I'!O118</f>
        <v>0</v>
      </c>
      <c r="P85" s="461">
        <f>'Tabela I'!P118</f>
        <v>0</v>
      </c>
      <c r="Q85" s="461">
        <f>'Tabela I'!Q118</f>
        <v>0</v>
      </c>
      <c r="R85" s="461">
        <f>'Tabela I'!R118</f>
        <v>0</v>
      </c>
      <c r="S85" s="461">
        <f>'Tabela I'!S118</f>
        <v>0</v>
      </c>
      <c r="T85" s="461">
        <f>'Tabela I'!T118</f>
        <v>0</v>
      </c>
      <c r="U85" s="461" t="str">
        <f>'Tabela I'!U118</f>
        <v/>
      </c>
      <c r="V85" s="461">
        <f>'Tabela I'!V118</f>
        <v>0</v>
      </c>
      <c r="W85" s="461" t="str">
        <f>'Tabela I'!A118</f>
        <v xml:space="preserve">Sud 2 </v>
      </c>
    </row>
    <row r="86" spans="1:25" s="360" customFormat="1" x14ac:dyDescent="0.2">
      <c r="A86" s="455">
        <f>'Tabela I'!$K$1</f>
        <v>2022</v>
      </c>
      <c r="B86" s="455">
        <f>'Tabela I'!$K$2</f>
        <v>160</v>
      </c>
      <c r="C86" s="456">
        <f>'Tabela I'!D119</f>
        <v>0</v>
      </c>
      <c r="D86" s="456">
        <f>'Tabela I'!C120</f>
        <v>0</v>
      </c>
      <c r="E86" s="456">
        <f>'Tabela I'!D120</f>
        <v>0</v>
      </c>
      <c r="F86" s="456">
        <f>'Tabela I'!E120</f>
        <v>0</v>
      </c>
      <c r="G86" s="457">
        <f>'Tabela I'!G120</f>
        <v>0</v>
      </c>
      <c r="H86" s="457">
        <f>'Tabela I'!H120</f>
        <v>0</v>
      </c>
      <c r="I86" s="457">
        <f>'Tabela I'!I120</f>
        <v>0</v>
      </c>
      <c r="J86" s="457">
        <f>'Tabela I'!J120</f>
        <v>0</v>
      </c>
      <c r="K86" s="457">
        <f>'Tabela I'!K120</f>
        <v>0</v>
      </c>
      <c r="L86" s="457">
        <f>'Tabela I'!L120</f>
        <v>0</v>
      </c>
      <c r="M86" s="457">
        <f>'Tabela I'!M120</f>
        <v>0</v>
      </c>
      <c r="N86" s="457">
        <f>'Tabela I'!N120</f>
        <v>0</v>
      </c>
      <c r="O86" s="457">
        <f>'Tabela I'!O120</f>
        <v>0</v>
      </c>
      <c r="P86" s="457">
        <f>'Tabela I'!P120</f>
        <v>0</v>
      </c>
      <c r="Q86" s="457">
        <f>'Tabela I'!Q120</f>
        <v>0</v>
      </c>
      <c r="R86" s="457">
        <f>'Tabela I'!R120</f>
        <v>0</v>
      </c>
      <c r="S86" s="457">
        <f>'Tabela I'!S120</f>
        <v>0</v>
      </c>
      <c r="T86" s="457">
        <f>'Tabela I'!T120</f>
        <v>0</v>
      </c>
      <c r="U86" s="457" t="str">
        <f>'Tabela I'!U120</f>
        <v/>
      </c>
      <c r="V86" s="457">
        <f>'Tabela I'!V120</f>
        <v>0</v>
      </c>
      <c r="W86" s="457" t="str">
        <f>'Tabela I'!A120</f>
        <v>Sud 1</v>
      </c>
      <c r="Y86" s="365"/>
    </row>
    <row r="87" spans="1:25" s="360" customFormat="1" x14ac:dyDescent="0.2">
      <c r="A87" s="455">
        <f>'Tabela I'!$K$1</f>
        <v>2022</v>
      </c>
      <c r="B87" s="455">
        <f>'Tabela I'!$K$2</f>
        <v>160</v>
      </c>
      <c r="C87" s="456">
        <f>C86</f>
        <v>0</v>
      </c>
      <c r="D87" s="456">
        <f>'Tabela I'!C121</f>
        <v>0</v>
      </c>
      <c r="E87" s="456">
        <f>'Tabela I'!D121</f>
        <v>0</v>
      </c>
      <c r="F87" s="456">
        <f>'Tabela I'!E121</f>
        <v>0</v>
      </c>
      <c r="G87" s="457">
        <f>'Tabela I'!G121</f>
        <v>0</v>
      </c>
      <c r="H87" s="457">
        <f>'Tabela I'!H121</f>
        <v>0</v>
      </c>
      <c r="I87" s="457">
        <f>'Tabela I'!I121</f>
        <v>0</v>
      </c>
      <c r="J87" s="457">
        <f>'Tabela I'!J121</f>
        <v>0</v>
      </c>
      <c r="K87" s="457">
        <f>'Tabela I'!K121</f>
        <v>0</v>
      </c>
      <c r="L87" s="457">
        <f>'Tabela I'!L121</f>
        <v>0</v>
      </c>
      <c r="M87" s="457">
        <f>'Tabela I'!M121</f>
        <v>0</v>
      </c>
      <c r="N87" s="457">
        <f>'Tabela I'!N121</f>
        <v>0</v>
      </c>
      <c r="O87" s="457">
        <f>'Tabela I'!O121</f>
        <v>0</v>
      </c>
      <c r="P87" s="457">
        <f>'Tabela I'!P121</f>
        <v>0</v>
      </c>
      <c r="Q87" s="457">
        <f>'Tabela I'!Q121</f>
        <v>0</v>
      </c>
      <c r="R87" s="457">
        <f>'Tabela I'!R121</f>
        <v>0</v>
      </c>
      <c r="S87" s="457">
        <f>'Tabela I'!S121</f>
        <v>0</v>
      </c>
      <c r="T87" s="457">
        <f>'Tabela I'!T121</f>
        <v>0</v>
      </c>
      <c r="U87" s="457" t="str">
        <f>'Tabela I'!U121</f>
        <v/>
      </c>
      <c r="V87" s="457">
        <f>'Tabela I'!V121</f>
        <v>0</v>
      </c>
      <c r="W87" s="457" t="str">
        <f>'Tabela I'!A121</f>
        <v xml:space="preserve">Sud 2 </v>
      </c>
      <c r="Y87" s="365"/>
    </row>
    <row r="88" spans="1:25" s="360" customFormat="1" x14ac:dyDescent="0.2">
      <c r="A88" s="455">
        <f>'Tabela I'!$K$1</f>
        <v>2022</v>
      </c>
      <c r="B88" s="455">
        <f>'Tabela I'!$K$2</f>
        <v>160</v>
      </c>
      <c r="C88" s="460">
        <f>'Tabela I'!D122</f>
        <v>0</v>
      </c>
      <c r="D88" s="460">
        <f>'Tabela I'!C123</f>
        <v>0</v>
      </c>
      <c r="E88" s="460">
        <f>'Tabela I'!D123</f>
        <v>0</v>
      </c>
      <c r="F88" s="460">
        <f>'Tabela I'!E123</f>
        <v>0</v>
      </c>
      <c r="G88" s="461">
        <f>'Tabela I'!G123</f>
        <v>0</v>
      </c>
      <c r="H88" s="461">
        <f>'Tabela I'!H123</f>
        <v>0</v>
      </c>
      <c r="I88" s="461">
        <f>'Tabela I'!I123</f>
        <v>0</v>
      </c>
      <c r="J88" s="461">
        <f>'Tabela I'!J123</f>
        <v>0</v>
      </c>
      <c r="K88" s="461">
        <f>'Tabela I'!K123</f>
        <v>0</v>
      </c>
      <c r="L88" s="461">
        <f>'Tabela I'!L123</f>
        <v>0</v>
      </c>
      <c r="M88" s="461">
        <f>'Tabela I'!M123</f>
        <v>0</v>
      </c>
      <c r="N88" s="461">
        <f>'Tabela I'!N123</f>
        <v>0</v>
      </c>
      <c r="O88" s="461">
        <f>'Tabela I'!O123</f>
        <v>0</v>
      </c>
      <c r="P88" s="461">
        <f>'Tabela I'!P123</f>
        <v>0</v>
      </c>
      <c r="Q88" s="461">
        <f>'Tabela I'!Q123</f>
        <v>0</v>
      </c>
      <c r="R88" s="461">
        <f>'Tabela I'!R123</f>
        <v>0</v>
      </c>
      <c r="S88" s="461">
        <f>'Tabela I'!S123</f>
        <v>0</v>
      </c>
      <c r="T88" s="461">
        <f>'Tabela I'!T123</f>
        <v>0</v>
      </c>
      <c r="U88" s="461" t="str">
        <f>'Tabela I'!U123</f>
        <v/>
      </c>
      <c r="V88" s="461">
        <f>'Tabela I'!V123</f>
        <v>0</v>
      </c>
      <c r="W88" s="461" t="str">
        <f>'Tabela I'!A123</f>
        <v>Sud 1</v>
      </c>
      <c r="Y88" s="365"/>
    </row>
    <row r="89" spans="1:25" s="360" customFormat="1" x14ac:dyDescent="0.2">
      <c r="A89" s="455">
        <f>'Tabela I'!$K$1</f>
        <v>2022</v>
      </c>
      <c r="B89" s="455">
        <f>'Tabela I'!$K$2</f>
        <v>160</v>
      </c>
      <c r="C89" s="460">
        <f>C88</f>
        <v>0</v>
      </c>
      <c r="D89" s="460">
        <f>'Tabela I'!C124</f>
        <v>0</v>
      </c>
      <c r="E89" s="460">
        <f>'Tabela I'!D124</f>
        <v>0</v>
      </c>
      <c r="F89" s="460">
        <f>'Tabela I'!E124</f>
        <v>0</v>
      </c>
      <c r="G89" s="461">
        <f>'Tabela I'!G124</f>
        <v>0</v>
      </c>
      <c r="H89" s="461">
        <f>'Tabela I'!H124</f>
        <v>0</v>
      </c>
      <c r="I89" s="461">
        <f>'Tabela I'!I124</f>
        <v>0</v>
      </c>
      <c r="J89" s="461">
        <f>'Tabela I'!J124</f>
        <v>0</v>
      </c>
      <c r="K89" s="461">
        <f>'Tabela I'!K124</f>
        <v>0</v>
      </c>
      <c r="L89" s="461">
        <f>'Tabela I'!L124</f>
        <v>0</v>
      </c>
      <c r="M89" s="461">
        <f>'Tabela I'!M124</f>
        <v>0</v>
      </c>
      <c r="N89" s="461">
        <f>'Tabela I'!N124</f>
        <v>0</v>
      </c>
      <c r="O89" s="461">
        <f>'Tabela I'!O124</f>
        <v>0</v>
      </c>
      <c r="P89" s="461">
        <f>'Tabela I'!P124</f>
        <v>0</v>
      </c>
      <c r="Q89" s="461">
        <f>'Tabela I'!Q124</f>
        <v>0</v>
      </c>
      <c r="R89" s="461">
        <f>'Tabela I'!R124</f>
        <v>0</v>
      </c>
      <c r="S89" s="461">
        <f>'Tabela I'!S124</f>
        <v>0</v>
      </c>
      <c r="T89" s="461">
        <f>'Tabela I'!T124</f>
        <v>0</v>
      </c>
      <c r="U89" s="461" t="str">
        <f>'Tabela I'!U124</f>
        <v/>
      </c>
      <c r="V89" s="461">
        <f>'Tabela I'!V124</f>
        <v>0</v>
      </c>
      <c r="W89" s="461" t="str">
        <f>'Tabela I'!A124</f>
        <v xml:space="preserve">Sud 2 </v>
      </c>
      <c r="Y89" s="365"/>
    </row>
    <row r="90" spans="1:25" s="360" customFormat="1" x14ac:dyDescent="0.2">
      <c r="A90" s="455">
        <f>'Tabela I'!$K$1</f>
        <v>2022</v>
      </c>
      <c r="B90" s="455">
        <f>'Tabela I'!$K$2</f>
        <v>160</v>
      </c>
      <c r="C90" s="456">
        <f>'Tabela I'!D125</f>
        <v>0</v>
      </c>
      <c r="D90" s="456">
        <f>'Tabela I'!C126</f>
        <v>0</v>
      </c>
      <c r="E90" s="456">
        <f>'Tabela I'!D126</f>
        <v>0</v>
      </c>
      <c r="F90" s="456">
        <f>'Tabela I'!E126</f>
        <v>0</v>
      </c>
      <c r="G90" s="457">
        <f>'Tabela I'!G126</f>
        <v>0</v>
      </c>
      <c r="H90" s="457">
        <f>'Tabela I'!H126</f>
        <v>0</v>
      </c>
      <c r="I90" s="457">
        <f>'Tabela I'!I126</f>
        <v>0</v>
      </c>
      <c r="J90" s="457">
        <f>'Tabela I'!J126</f>
        <v>0</v>
      </c>
      <c r="K90" s="457">
        <f>'Tabela I'!K126</f>
        <v>0</v>
      </c>
      <c r="L90" s="457">
        <f>'Tabela I'!L126</f>
        <v>0</v>
      </c>
      <c r="M90" s="457">
        <f>'Tabela I'!M126</f>
        <v>0</v>
      </c>
      <c r="N90" s="457">
        <f>'Tabela I'!N126</f>
        <v>0</v>
      </c>
      <c r="O90" s="457">
        <f>'Tabela I'!O126</f>
        <v>0</v>
      </c>
      <c r="P90" s="457">
        <f>'Tabela I'!P126</f>
        <v>0</v>
      </c>
      <c r="Q90" s="457">
        <f>'Tabela I'!Q126</f>
        <v>0</v>
      </c>
      <c r="R90" s="457">
        <f>'Tabela I'!R126</f>
        <v>0</v>
      </c>
      <c r="S90" s="457">
        <f>'Tabela I'!S126</f>
        <v>0</v>
      </c>
      <c r="T90" s="457">
        <f>'Tabela I'!T126</f>
        <v>0</v>
      </c>
      <c r="U90" s="457" t="str">
        <f>'Tabela I'!U126</f>
        <v/>
      </c>
      <c r="V90" s="457">
        <f>'Tabela I'!V126</f>
        <v>0</v>
      </c>
      <c r="W90" s="457" t="str">
        <f>'Tabela I'!A126</f>
        <v>Sud 1</v>
      </c>
      <c r="Y90" s="365"/>
    </row>
    <row r="91" spans="1:25" s="360" customFormat="1" x14ac:dyDescent="0.2">
      <c r="A91" s="455">
        <f>'Tabela I'!$K$1</f>
        <v>2022</v>
      </c>
      <c r="B91" s="455">
        <f>'Tabela I'!$K$2</f>
        <v>160</v>
      </c>
      <c r="C91" s="456">
        <f>C90</f>
        <v>0</v>
      </c>
      <c r="D91" s="456">
        <f>'Tabela I'!C127</f>
        <v>0</v>
      </c>
      <c r="E91" s="456">
        <f>'Tabela I'!D127</f>
        <v>0</v>
      </c>
      <c r="F91" s="456">
        <f>'Tabela I'!E127</f>
        <v>0</v>
      </c>
      <c r="G91" s="457">
        <f>'Tabela I'!G127</f>
        <v>0</v>
      </c>
      <c r="H91" s="457">
        <f>'Tabela I'!H127</f>
        <v>0</v>
      </c>
      <c r="I91" s="457">
        <f>'Tabela I'!I127</f>
        <v>0</v>
      </c>
      <c r="J91" s="457">
        <f>'Tabela I'!J127</f>
        <v>0</v>
      </c>
      <c r="K91" s="457">
        <f>'Tabela I'!K127</f>
        <v>0</v>
      </c>
      <c r="L91" s="457">
        <f>'Tabela I'!L127</f>
        <v>0</v>
      </c>
      <c r="M91" s="457">
        <f>'Tabela I'!M127</f>
        <v>0</v>
      </c>
      <c r="N91" s="457">
        <f>'Tabela I'!N127</f>
        <v>0</v>
      </c>
      <c r="O91" s="457">
        <f>'Tabela I'!O127</f>
        <v>0</v>
      </c>
      <c r="P91" s="457">
        <f>'Tabela I'!P127</f>
        <v>0</v>
      </c>
      <c r="Q91" s="457">
        <f>'Tabela I'!Q127</f>
        <v>0</v>
      </c>
      <c r="R91" s="457">
        <f>'Tabela I'!R127</f>
        <v>0</v>
      </c>
      <c r="S91" s="457">
        <f>'Tabela I'!S127</f>
        <v>0</v>
      </c>
      <c r="T91" s="457">
        <f>'Tabela I'!T127</f>
        <v>0</v>
      </c>
      <c r="U91" s="457" t="str">
        <f>'Tabela I'!U127</f>
        <v/>
      </c>
      <c r="V91" s="457">
        <f>'Tabela I'!V127</f>
        <v>0</v>
      </c>
      <c r="W91" s="457" t="str">
        <f>'Tabela I'!A127</f>
        <v xml:space="preserve">Sud 2 </v>
      </c>
      <c r="Y91" s="365"/>
    </row>
    <row r="92" spans="1:25" s="360" customFormat="1" x14ac:dyDescent="0.2">
      <c r="A92" s="455">
        <f>'Tabela I'!$K$1</f>
        <v>2022</v>
      </c>
      <c r="B92" s="455">
        <f>'Tabela I'!$K$2</f>
        <v>160</v>
      </c>
      <c r="C92" s="460">
        <f>'Tabela I'!D128</f>
        <v>0</v>
      </c>
      <c r="D92" s="460">
        <f>'Tabela I'!C129</f>
        <v>0</v>
      </c>
      <c r="E92" s="460">
        <f>'Tabela I'!D129</f>
        <v>0</v>
      </c>
      <c r="F92" s="460">
        <f>'Tabela I'!E129</f>
        <v>0</v>
      </c>
      <c r="G92" s="461">
        <f>'Tabela I'!G129</f>
        <v>0</v>
      </c>
      <c r="H92" s="461">
        <f>'Tabela I'!H129</f>
        <v>0</v>
      </c>
      <c r="I92" s="461">
        <f>'Tabela I'!I129</f>
        <v>0</v>
      </c>
      <c r="J92" s="461">
        <f>'Tabela I'!J129</f>
        <v>0</v>
      </c>
      <c r="K92" s="461">
        <f>'Tabela I'!K129</f>
        <v>0</v>
      </c>
      <c r="L92" s="461">
        <f>'Tabela I'!L129</f>
        <v>0</v>
      </c>
      <c r="M92" s="461">
        <f>'Tabela I'!M129</f>
        <v>0</v>
      </c>
      <c r="N92" s="461">
        <f>'Tabela I'!N129</f>
        <v>0</v>
      </c>
      <c r="O92" s="461">
        <f>'Tabela I'!O129</f>
        <v>0</v>
      </c>
      <c r="P92" s="461">
        <f>'Tabela I'!P129</f>
        <v>0</v>
      </c>
      <c r="Q92" s="461">
        <f>'Tabela I'!Q129</f>
        <v>0</v>
      </c>
      <c r="R92" s="461">
        <f>'Tabela I'!R129</f>
        <v>0</v>
      </c>
      <c r="S92" s="461">
        <f>'Tabela I'!S129</f>
        <v>0</v>
      </c>
      <c r="T92" s="461">
        <f>'Tabela I'!T129</f>
        <v>0</v>
      </c>
      <c r="U92" s="461" t="str">
        <f>'Tabela I'!U129</f>
        <v/>
      </c>
      <c r="V92" s="461">
        <f>'Tabela I'!V129</f>
        <v>0</v>
      </c>
      <c r="W92" s="461" t="str">
        <f>'Tabela I'!A129</f>
        <v>Sud 1</v>
      </c>
      <c r="Y92" s="365"/>
    </row>
    <row r="93" spans="1:25" s="360" customFormat="1" x14ac:dyDescent="0.2">
      <c r="A93" s="455">
        <f>'Tabela I'!$K$1</f>
        <v>2022</v>
      </c>
      <c r="B93" s="455">
        <f>'Tabela I'!$K$2</f>
        <v>160</v>
      </c>
      <c r="C93" s="460">
        <f>C92</f>
        <v>0</v>
      </c>
      <c r="D93" s="460">
        <f>'Tabela I'!C130</f>
        <v>0</v>
      </c>
      <c r="E93" s="460">
        <f>'Tabela I'!D130</f>
        <v>0</v>
      </c>
      <c r="F93" s="460">
        <f>'Tabela I'!E130</f>
        <v>0</v>
      </c>
      <c r="G93" s="461">
        <f>'Tabela I'!G130</f>
        <v>0</v>
      </c>
      <c r="H93" s="461">
        <f>'Tabela I'!H130</f>
        <v>0</v>
      </c>
      <c r="I93" s="461">
        <f>'Tabela I'!I130</f>
        <v>0</v>
      </c>
      <c r="J93" s="461">
        <f>'Tabela I'!J130</f>
        <v>0</v>
      </c>
      <c r="K93" s="461">
        <f>'Tabela I'!K130</f>
        <v>0</v>
      </c>
      <c r="L93" s="461">
        <f>'Tabela I'!L130</f>
        <v>0</v>
      </c>
      <c r="M93" s="461">
        <f>'Tabela I'!M130</f>
        <v>0</v>
      </c>
      <c r="N93" s="461">
        <f>'Tabela I'!N130</f>
        <v>0</v>
      </c>
      <c r="O93" s="461">
        <f>'Tabela I'!O130</f>
        <v>0</v>
      </c>
      <c r="P93" s="461">
        <f>'Tabela I'!P130</f>
        <v>0</v>
      </c>
      <c r="Q93" s="461">
        <f>'Tabela I'!Q130</f>
        <v>0</v>
      </c>
      <c r="R93" s="461">
        <f>'Tabela I'!R130</f>
        <v>0</v>
      </c>
      <c r="S93" s="461">
        <f>'Tabela I'!S130</f>
        <v>0</v>
      </c>
      <c r="T93" s="461">
        <f>'Tabela I'!T130</f>
        <v>0</v>
      </c>
      <c r="U93" s="461" t="str">
        <f>'Tabela I'!U130</f>
        <v/>
      </c>
      <c r="V93" s="461">
        <f>'Tabela I'!V130</f>
        <v>0</v>
      </c>
      <c r="W93" s="461" t="str">
        <f>'Tabela I'!A130</f>
        <v xml:space="preserve">Sud 2 </v>
      </c>
      <c r="Y93" s="365"/>
    </row>
  </sheetData>
  <sheetProtection password="CCF6" sheet="1" objects="1" scenarios="1"/>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85" zoomScaleNormal="100" zoomScaleSheetLayoutView="85" workbookViewId="0">
      <selection activeCell="B8" sqref="B8"/>
    </sheetView>
  </sheetViews>
  <sheetFormatPr defaultRowHeight="12.75" x14ac:dyDescent="0.2"/>
  <cols>
    <col min="1" max="1" width="21.28515625" style="112" customWidth="1"/>
    <col min="2" max="2" width="13.140625" style="112" customWidth="1"/>
    <col min="3" max="3" width="12.140625" style="112" customWidth="1"/>
    <col min="4" max="4" width="12.28515625" style="112" customWidth="1"/>
    <col min="5" max="5" width="13.140625" style="112" customWidth="1"/>
    <col min="6" max="6" width="12.140625" style="112" customWidth="1"/>
    <col min="7" max="7" width="14.42578125" style="112" customWidth="1"/>
    <col min="8" max="8" width="11.7109375" style="112" customWidth="1"/>
    <col min="9" max="9" width="11.5703125" style="112" customWidth="1"/>
    <col min="10" max="10" width="12.28515625" style="112" customWidth="1"/>
    <col min="11" max="11" width="16.85546875" style="112" customWidth="1"/>
    <col min="12" max="16384" width="9.140625" style="112"/>
  </cols>
  <sheetData>
    <row r="1" spans="1:12" ht="22.5" customHeight="1" x14ac:dyDescent="0.25">
      <c r="A1" s="109" t="s">
        <v>15</v>
      </c>
      <c r="B1" s="110"/>
      <c r="C1" s="110"/>
      <c r="D1" s="111"/>
      <c r="F1" s="113"/>
      <c r="G1" s="113"/>
      <c r="H1" s="114"/>
      <c r="I1" s="114"/>
      <c r="J1" s="115">
        <v>2015</v>
      </c>
    </row>
    <row r="2" spans="1:12" ht="22.5" customHeight="1" x14ac:dyDescent="0.25">
      <c r="A2" s="116" t="s">
        <v>4</v>
      </c>
      <c r="B2" s="369" t="str">
        <f>+'Tabela I'!C2</f>
        <v>1.1.2022.-31.12.2022.</v>
      </c>
      <c r="F2" s="113"/>
      <c r="G2" s="113"/>
      <c r="H2" s="114"/>
      <c r="I2" s="114"/>
      <c r="J2" s="133">
        <v>120</v>
      </c>
    </row>
    <row r="3" spans="1:12" s="118" customFormat="1" ht="18.75" customHeight="1" thickBot="1" x14ac:dyDescent="0.3">
      <c r="A3" s="117" t="s">
        <v>133</v>
      </c>
      <c r="B3" s="112"/>
      <c r="C3" s="112"/>
      <c r="D3" s="111"/>
      <c r="E3" s="111"/>
      <c r="F3" s="111"/>
      <c r="G3" s="111"/>
      <c r="H3" s="112"/>
      <c r="I3" s="112"/>
    </row>
    <row r="4" spans="1:12" ht="31.5" customHeight="1" x14ac:dyDescent="0.2">
      <c r="A4" s="626" t="s">
        <v>5</v>
      </c>
      <c r="B4" s="622" t="s">
        <v>91</v>
      </c>
      <c r="C4" s="634" t="s">
        <v>92</v>
      </c>
      <c r="D4" s="630" t="s">
        <v>17</v>
      </c>
      <c r="E4" s="632" t="s">
        <v>18</v>
      </c>
      <c r="F4" s="632" t="s">
        <v>81</v>
      </c>
      <c r="G4" s="632" t="s">
        <v>82</v>
      </c>
      <c r="H4" s="632" t="s">
        <v>83</v>
      </c>
      <c r="I4" s="622" t="s">
        <v>84</v>
      </c>
      <c r="J4" s="624" t="s">
        <v>85</v>
      </c>
      <c r="K4" s="608" t="s">
        <v>19</v>
      </c>
    </row>
    <row r="5" spans="1:12" ht="65.25" customHeight="1" x14ac:dyDescent="0.2">
      <c r="A5" s="627"/>
      <c r="B5" s="629"/>
      <c r="C5" s="635"/>
      <c r="D5" s="631"/>
      <c r="E5" s="636" t="s">
        <v>30</v>
      </c>
      <c r="F5" s="633"/>
      <c r="G5" s="633"/>
      <c r="H5" s="636"/>
      <c r="I5" s="623"/>
      <c r="J5" s="625"/>
      <c r="K5" s="609"/>
    </row>
    <row r="6" spans="1:12" ht="27" customHeight="1" thickBot="1" x14ac:dyDescent="0.25">
      <c r="A6" s="628"/>
      <c r="B6" s="558" t="s">
        <v>6</v>
      </c>
      <c r="C6" s="134" t="s">
        <v>93</v>
      </c>
      <c r="D6" s="559" t="s">
        <v>21</v>
      </c>
      <c r="E6" s="135" t="s">
        <v>8</v>
      </c>
      <c r="F6" s="135" t="s">
        <v>22</v>
      </c>
      <c r="G6" s="135" t="s">
        <v>31</v>
      </c>
      <c r="H6" s="135" t="s">
        <v>32</v>
      </c>
      <c r="I6" s="558" t="s">
        <v>94</v>
      </c>
      <c r="J6" s="134" t="s">
        <v>95</v>
      </c>
      <c r="K6" s="560" t="s">
        <v>109</v>
      </c>
      <c r="L6" s="112" t="s">
        <v>86</v>
      </c>
    </row>
    <row r="7" spans="1:12" ht="3" customHeight="1" thickBot="1" x14ac:dyDescent="0.3">
      <c r="A7" s="119"/>
      <c r="B7" s="120"/>
      <c r="C7" s="110"/>
      <c r="D7" s="120"/>
      <c r="E7" s="120"/>
      <c r="F7" s="120"/>
      <c r="G7" s="120"/>
      <c r="H7" s="120"/>
      <c r="I7" s="120"/>
      <c r="J7" s="120"/>
      <c r="K7" s="554"/>
    </row>
    <row r="8" spans="1:12" ht="18" customHeight="1" x14ac:dyDescent="0.2">
      <c r="A8" s="121" t="s">
        <v>9</v>
      </c>
      <c r="B8" s="137"/>
      <c r="C8" s="136">
        <f>E8+F8+G8+H8+I8</f>
        <v>0</v>
      </c>
      <c r="D8" s="138"/>
      <c r="E8" s="123"/>
      <c r="F8" s="124"/>
      <c r="G8" s="124"/>
      <c r="H8" s="124"/>
      <c r="I8" s="122"/>
      <c r="J8" s="186" t="str">
        <f>IF(C8=0,"",IF(B8=0,1,0.75*((C8-H8-I8/2)/C8)+0.25*((B8-G8-H8-I8/2)/B8)))</f>
        <v/>
      </c>
      <c r="K8" s="555"/>
    </row>
    <row r="9" spans="1:12" ht="18" customHeight="1" thickBot="1" x14ac:dyDescent="0.25">
      <c r="A9" s="141" t="s">
        <v>16</v>
      </c>
      <c r="B9" s="142"/>
      <c r="C9" s="143">
        <f>E9+F9+G9+H9+I9</f>
        <v>0</v>
      </c>
      <c r="D9" s="144"/>
      <c r="E9" s="145"/>
      <c r="F9" s="146"/>
      <c r="G9" s="146"/>
      <c r="H9" s="146"/>
      <c r="I9" s="147"/>
      <c r="J9" s="187" t="str">
        <f>IF(C9=0,"",IF(B9=0,1,0.75*((C9-H9-I9/2)/C9)+0.25*((B9-G9-H9-I9/2)/B9)))</f>
        <v/>
      </c>
      <c r="K9" s="556"/>
    </row>
    <row r="10" spans="1:12" s="111" customFormat="1" ht="3" customHeight="1" thickBot="1" x14ac:dyDescent="0.3">
      <c r="B10" s="120"/>
      <c r="C10" s="110"/>
      <c r="D10" s="120"/>
      <c r="E10" s="120"/>
      <c r="F10" s="120"/>
      <c r="G10" s="120"/>
      <c r="H10" s="120"/>
      <c r="I10" s="120"/>
      <c r="J10" s="188"/>
      <c r="K10" s="554"/>
    </row>
    <row r="11" spans="1:12" s="128" customFormat="1" ht="24" customHeight="1" thickBot="1" x14ac:dyDescent="0.3">
      <c r="A11" s="125" t="s">
        <v>23</v>
      </c>
      <c r="B11" s="375">
        <f t="shared" ref="B11:I11" si="0">B9+B8</f>
        <v>0</v>
      </c>
      <c r="C11" s="126">
        <f>C9+C8</f>
        <v>0</v>
      </c>
      <c r="D11" s="127">
        <f t="shared" si="0"/>
        <v>0</v>
      </c>
      <c r="E11" s="127">
        <f t="shared" si="0"/>
        <v>0</v>
      </c>
      <c r="F11" s="127">
        <f t="shared" si="0"/>
        <v>0</v>
      </c>
      <c r="G11" s="127">
        <f t="shared" si="0"/>
        <v>0</v>
      </c>
      <c r="H11" s="127">
        <f t="shared" si="0"/>
        <v>0</v>
      </c>
      <c r="I11" s="126">
        <f t="shared" si="0"/>
        <v>0</v>
      </c>
      <c r="J11" s="189" t="str">
        <f>IF(C11=0,"",IF(B11=0,1,0.75*((C11-H11-I11/2)/C11)+0.25*((B11-G11-H11-I11/2)/B11)))</f>
        <v/>
      </c>
      <c r="K11" s="557">
        <f>K9+K8</f>
        <v>0</v>
      </c>
    </row>
    <row r="12" spans="1:12" s="3" customFormat="1" ht="9.75" customHeight="1" thickBot="1" x14ac:dyDescent="0.25">
      <c r="A12" s="139"/>
      <c r="B12" s="140"/>
      <c r="C12" s="140"/>
      <c r="D12" s="140"/>
      <c r="E12" s="140"/>
      <c r="F12" s="140"/>
      <c r="G12" s="140"/>
      <c r="H12" s="140"/>
      <c r="I12" s="140"/>
      <c r="J12" s="140"/>
      <c r="K12" s="140"/>
    </row>
    <row r="13" spans="1:12" ht="24.75" customHeight="1" thickBot="1" x14ac:dyDescent="0.3">
      <c r="A13" s="370" t="s">
        <v>256</v>
      </c>
      <c r="B13" s="371"/>
      <c r="C13" s="610" t="s">
        <v>201</v>
      </c>
      <c r="D13" s="610"/>
      <c r="E13" s="610"/>
      <c r="F13" s="610"/>
      <c r="G13" s="610"/>
      <c r="H13" s="610"/>
      <c r="I13" s="610"/>
      <c r="J13" s="610"/>
      <c r="K13" s="611"/>
    </row>
    <row r="14" spans="1:12" ht="24.75" customHeight="1" x14ac:dyDescent="0.2">
      <c r="A14" s="620" t="s">
        <v>257</v>
      </c>
      <c r="B14" s="620"/>
      <c r="C14" s="612"/>
      <c r="D14" s="613"/>
      <c r="E14" s="613"/>
      <c r="F14" s="613"/>
      <c r="G14" s="613"/>
      <c r="H14" s="613"/>
      <c r="I14" s="613"/>
      <c r="J14" s="613"/>
      <c r="K14" s="614"/>
    </row>
    <row r="15" spans="1:12" ht="24.75" customHeight="1" x14ac:dyDescent="0.2">
      <c r="A15" s="621"/>
      <c r="B15" s="621"/>
      <c r="C15" s="612"/>
      <c r="D15" s="613"/>
      <c r="E15" s="613"/>
      <c r="F15" s="613"/>
      <c r="G15" s="613"/>
      <c r="H15" s="613"/>
      <c r="I15" s="613"/>
      <c r="J15" s="613"/>
      <c r="K15" s="614"/>
    </row>
    <row r="16" spans="1:12" s="111" customFormat="1" ht="24.75" customHeight="1" x14ac:dyDescent="0.2">
      <c r="A16" s="621"/>
      <c r="B16" s="621"/>
      <c r="C16" s="612"/>
      <c r="D16" s="613"/>
      <c r="E16" s="613"/>
      <c r="F16" s="613"/>
      <c r="G16" s="613"/>
      <c r="H16" s="613"/>
      <c r="I16" s="613"/>
      <c r="J16" s="613"/>
      <c r="K16" s="614"/>
    </row>
    <row r="17" spans="1:11" ht="24.75" customHeight="1" x14ac:dyDescent="0.2">
      <c r="A17" s="621"/>
      <c r="B17" s="621"/>
      <c r="C17" s="612"/>
      <c r="D17" s="613"/>
      <c r="E17" s="613"/>
      <c r="F17" s="613"/>
      <c r="G17" s="613"/>
      <c r="H17" s="613"/>
      <c r="I17" s="613"/>
      <c r="J17" s="613"/>
      <c r="K17" s="614"/>
    </row>
    <row r="18" spans="1:11" ht="24.75" customHeight="1" x14ac:dyDescent="0.2">
      <c r="A18" s="621"/>
      <c r="B18" s="621"/>
      <c r="C18" s="615"/>
      <c r="D18" s="616"/>
      <c r="E18" s="616"/>
      <c r="F18" s="616"/>
      <c r="G18" s="616"/>
      <c r="H18" s="616"/>
      <c r="I18" s="616"/>
      <c r="J18" s="616"/>
      <c r="K18" s="617"/>
    </row>
    <row r="19" spans="1:11" ht="12.75" customHeight="1" x14ac:dyDescent="0.2">
      <c r="A19" s="373"/>
      <c r="B19" s="372"/>
      <c r="C19" s="372"/>
      <c r="D19" s="372"/>
      <c r="E19" s="372"/>
      <c r="F19" s="372"/>
      <c r="G19" s="372"/>
      <c r="H19" s="372"/>
      <c r="I19" s="372"/>
      <c r="J19" s="140"/>
      <c r="K19" s="372"/>
    </row>
    <row r="20" spans="1:11" ht="12.75" customHeight="1" x14ac:dyDescent="0.2">
      <c r="A20" s="619" t="s">
        <v>244</v>
      </c>
      <c r="B20" s="619"/>
      <c r="C20" s="619"/>
      <c r="D20" s="619"/>
      <c r="E20" s="619"/>
      <c r="F20" s="619"/>
      <c r="G20" s="619"/>
      <c r="H20" s="619"/>
      <c r="I20" s="619"/>
      <c r="J20" s="619"/>
      <c r="K20" s="619"/>
    </row>
    <row r="21" spans="1:11" ht="12.75" customHeight="1" x14ac:dyDescent="0.2">
      <c r="A21" s="619"/>
      <c r="B21" s="619"/>
      <c r="C21" s="619"/>
      <c r="D21" s="619"/>
      <c r="E21" s="619"/>
      <c r="F21" s="619"/>
      <c r="G21" s="619"/>
      <c r="H21" s="619"/>
      <c r="I21" s="619"/>
      <c r="J21" s="619"/>
      <c r="K21" s="619"/>
    </row>
    <row r="22" spans="1:11" ht="12.75" customHeight="1" x14ac:dyDescent="0.2">
      <c r="A22" s="619"/>
      <c r="B22" s="619"/>
      <c r="C22" s="619"/>
      <c r="D22" s="619"/>
      <c r="E22" s="619"/>
      <c r="F22" s="619"/>
      <c r="G22" s="619"/>
      <c r="H22" s="619"/>
      <c r="I22" s="619"/>
      <c r="J22" s="619"/>
      <c r="K22" s="619"/>
    </row>
    <row r="23" spans="1:11" ht="12.75" customHeight="1" x14ac:dyDescent="0.2">
      <c r="A23" s="619"/>
      <c r="B23" s="619"/>
      <c r="C23" s="619"/>
      <c r="D23" s="619"/>
      <c r="E23" s="619"/>
      <c r="F23" s="619"/>
      <c r="G23" s="619"/>
      <c r="H23" s="619"/>
      <c r="I23" s="619"/>
      <c r="J23" s="619"/>
      <c r="K23" s="619"/>
    </row>
    <row r="24" spans="1:11" ht="12.75" customHeight="1" x14ac:dyDescent="0.2">
      <c r="A24" s="619"/>
      <c r="B24" s="619"/>
      <c r="C24" s="619"/>
      <c r="D24" s="619"/>
      <c r="E24" s="619"/>
      <c r="F24" s="619"/>
      <c r="G24" s="619"/>
      <c r="H24" s="619"/>
      <c r="I24" s="619"/>
      <c r="J24" s="619"/>
      <c r="K24" s="619"/>
    </row>
    <row r="26" spans="1:11" ht="12.75" customHeight="1" x14ac:dyDescent="0.2">
      <c r="A26" s="618" t="s">
        <v>258</v>
      </c>
      <c r="B26" s="618"/>
      <c r="C26" s="618"/>
      <c r="D26" s="618"/>
      <c r="E26" s="618"/>
      <c r="F26" s="618"/>
      <c r="G26" s="618"/>
      <c r="H26" s="618"/>
      <c r="I26" s="618"/>
      <c r="J26" s="618"/>
      <c r="K26" s="618"/>
    </row>
    <row r="27" spans="1:11" x14ac:dyDescent="0.2">
      <c r="A27" s="618"/>
      <c r="B27" s="618"/>
      <c r="C27" s="618"/>
      <c r="D27" s="618"/>
      <c r="E27" s="618"/>
      <c r="F27" s="618"/>
      <c r="G27" s="618"/>
      <c r="H27" s="618"/>
      <c r="I27" s="618"/>
      <c r="J27" s="618"/>
      <c r="K27" s="618"/>
    </row>
    <row r="28" spans="1:11" x14ac:dyDescent="0.2">
      <c r="A28" s="618"/>
      <c r="B28" s="618"/>
      <c r="C28" s="618"/>
      <c r="D28" s="618"/>
      <c r="E28" s="618"/>
      <c r="F28" s="618"/>
      <c r="G28" s="618"/>
      <c r="H28" s="618"/>
      <c r="I28" s="618"/>
      <c r="J28" s="618"/>
      <c r="K28" s="618"/>
    </row>
    <row r="29" spans="1:11" x14ac:dyDescent="0.2">
      <c r="A29" s="618"/>
      <c r="B29" s="618"/>
      <c r="C29" s="618"/>
      <c r="D29" s="618"/>
      <c r="E29" s="618"/>
      <c r="F29" s="618"/>
      <c r="G29" s="618"/>
      <c r="H29" s="618"/>
      <c r="I29" s="618"/>
      <c r="J29" s="618"/>
      <c r="K29" s="618"/>
    </row>
    <row r="30" spans="1:11" x14ac:dyDescent="0.2">
      <c r="A30" s="618"/>
      <c r="B30" s="618"/>
      <c r="C30" s="618"/>
      <c r="D30" s="618"/>
      <c r="E30" s="618"/>
      <c r="F30" s="618"/>
      <c r="G30" s="618"/>
      <c r="H30" s="618"/>
      <c r="I30" s="618"/>
      <c r="J30" s="618"/>
      <c r="K30" s="618"/>
    </row>
    <row r="31" spans="1:11" ht="12.75" customHeight="1" x14ac:dyDescent="0.2">
      <c r="A31" s="618"/>
      <c r="B31" s="618"/>
      <c r="C31" s="618"/>
      <c r="D31" s="618"/>
      <c r="E31" s="618"/>
      <c r="F31" s="618"/>
      <c r="G31" s="618"/>
      <c r="H31" s="618"/>
      <c r="I31" s="618"/>
      <c r="J31" s="618"/>
      <c r="K31" s="618"/>
    </row>
    <row r="32" spans="1:11" x14ac:dyDescent="0.2">
      <c r="A32" s="618"/>
      <c r="B32" s="618"/>
      <c r="C32" s="618"/>
      <c r="D32" s="618"/>
      <c r="E32" s="618"/>
      <c r="F32" s="618"/>
      <c r="G32" s="618"/>
      <c r="H32" s="618"/>
      <c r="I32" s="618"/>
      <c r="J32" s="618"/>
      <c r="K32" s="618"/>
    </row>
    <row r="33" spans="1:11" ht="56.25" customHeight="1" x14ac:dyDescent="0.2">
      <c r="A33" s="618" t="s">
        <v>247</v>
      </c>
      <c r="B33" s="618"/>
      <c r="C33" s="618"/>
      <c r="D33" s="618"/>
      <c r="E33" s="618"/>
      <c r="F33" s="618"/>
      <c r="G33" s="618"/>
      <c r="H33" s="618"/>
      <c r="I33" s="618"/>
      <c r="J33" s="618"/>
      <c r="K33" s="618"/>
    </row>
    <row r="34" spans="1:11" x14ac:dyDescent="0.2">
      <c r="A34" s="374"/>
      <c r="B34" s="374"/>
      <c r="C34" s="374"/>
      <c r="D34" s="374"/>
      <c r="E34" s="374"/>
      <c r="F34" s="374"/>
      <c r="G34" s="374"/>
      <c r="H34" s="374"/>
      <c r="I34" s="374"/>
      <c r="J34" s="374"/>
      <c r="K34" s="374"/>
    </row>
    <row r="35" spans="1:11" x14ac:dyDescent="0.2">
      <c r="A35" s="374"/>
      <c r="B35" s="374"/>
      <c r="C35" s="374"/>
      <c r="D35" s="374"/>
      <c r="E35" s="374"/>
      <c r="F35" s="374"/>
      <c r="G35" s="374"/>
      <c r="H35" s="374"/>
      <c r="I35" s="374"/>
      <c r="J35" s="374"/>
      <c r="K35" s="374"/>
    </row>
    <row r="36" spans="1:11" x14ac:dyDescent="0.2">
      <c r="A36" s="374"/>
      <c r="B36" s="374"/>
      <c r="C36" s="374"/>
      <c r="D36" s="374"/>
      <c r="E36" s="374"/>
      <c r="F36" s="374"/>
      <c r="G36" s="374"/>
      <c r="H36" s="374"/>
      <c r="I36" s="374"/>
      <c r="J36" s="374"/>
      <c r="K36" s="374"/>
    </row>
  </sheetData>
  <sheetProtection password="CCF6" sheet="1" objects="1" scenarios="1"/>
  <mergeCells count="16">
    <mergeCell ref="K4:K5"/>
    <mergeCell ref="C13:K18"/>
    <mergeCell ref="A26:K32"/>
    <mergeCell ref="A20:K24"/>
    <mergeCell ref="A33:K33"/>
    <mergeCell ref="A14:B18"/>
    <mergeCell ref="I4:I5"/>
    <mergeCell ref="J4:J5"/>
    <mergeCell ref="A4:A6"/>
    <mergeCell ref="B4:B5"/>
    <mergeCell ref="D4:D5"/>
    <mergeCell ref="G4:G5"/>
    <mergeCell ref="C4:C5"/>
    <mergeCell ref="E4:E5"/>
    <mergeCell ref="F4:F5"/>
    <mergeCell ref="H4:H5"/>
  </mergeCells>
  <conditionalFormatting sqref="B11">
    <cfRule type="expression" dxfId="12" priority="1">
      <formula>$B$11-$B$13&gt;$B$11*0.2</formula>
    </cfRule>
    <cfRule type="expression" dxfId="11" priority="2">
      <formula>$B$13-$B$11&gt;$B$11*0.2</formula>
    </cfRule>
  </conditionalFormatting>
  <printOptions horizontalCentered="1"/>
  <pageMargins left="0.51181102362204722" right="0.47244094488188981" top="0.31496062992125984" bottom="0.51181102362204722" header="0.31496062992125984" footer="0.51181102362204722"/>
  <pageSetup scale="64" orientation="portrait" horizontalDpi="4294967294" verticalDpi="4294967294" r:id="rId1"/>
  <headerFooter differentOddEven="1" differentFirst="1" alignWithMargins="0">
    <oddHeader>&amp;R </oddHeader>
    <evenHeader>&amp;R </evenHeader>
    <firstHeader>&amp;R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5"/>
  <sheetViews>
    <sheetView showGridLines="0" view="pageBreakPreview" zoomScale="80" zoomScaleNormal="76" zoomScaleSheetLayoutView="80" workbookViewId="0">
      <pane ySplit="9" topLeftCell="A10" activePane="bottomLeft" state="frozen"/>
      <selection activeCell="B9" sqref="B9"/>
      <selection pane="bottomLeft" activeCell="D11" sqref="D11"/>
    </sheetView>
  </sheetViews>
  <sheetFormatPr defaultColWidth="14.42578125" defaultRowHeight="15" x14ac:dyDescent="0.25"/>
  <cols>
    <col min="1" max="1" width="14.42578125" style="197"/>
    <col min="2" max="2" width="17.42578125" style="197" customWidth="1"/>
    <col min="3" max="3" width="17.28515625" style="197" customWidth="1"/>
    <col min="4" max="4" width="14.42578125" style="197"/>
    <col min="5" max="12" width="14.42578125" style="394"/>
    <col min="13" max="13" width="14.42578125" style="198"/>
    <col min="14" max="14" width="14.42578125" style="197"/>
    <col min="15" max="15" width="14.42578125" style="198"/>
    <col min="16" max="16" width="14.42578125" style="197"/>
    <col min="17" max="17" width="14.42578125" style="204"/>
    <col min="18" max="20" width="14.42578125" style="197" hidden="1" customWidth="1"/>
    <col min="21" max="21" width="14.42578125" style="198" hidden="1" customWidth="1"/>
    <col min="22" max="22" width="14.42578125" style="198"/>
    <col min="23" max="16384" width="14.42578125" style="197"/>
  </cols>
  <sheetData>
    <row r="1" spans="1:22" s="180" customFormat="1" ht="21" customHeight="1" x14ac:dyDescent="0.25">
      <c r="A1" s="179" t="str">
        <f>+'Tabela I'!A1</f>
        <v>Viši privredni sud u Banja Luci</v>
      </c>
      <c r="D1" s="181"/>
      <c r="E1" s="376"/>
      <c r="F1" s="377"/>
      <c r="G1" s="376"/>
      <c r="H1" s="376"/>
      <c r="I1" s="376"/>
      <c r="J1" s="376"/>
      <c r="K1" s="376"/>
      <c r="L1" s="376"/>
      <c r="M1" s="378"/>
      <c r="O1" s="378"/>
    </row>
    <row r="2" spans="1:22" s="180" customFormat="1" ht="18" customHeight="1" x14ac:dyDescent="0.25">
      <c r="A2" s="379" t="s">
        <v>4</v>
      </c>
      <c r="C2" s="438" t="str">
        <f>+'Tabela I'!C2</f>
        <v>1.1.2022.-31.12.2022.</v>
      </c>
      <c r="D2" s="380"/>
      <c r="E2" s="376"/>
      <c r="F2" s="381"/>
      <c r="G2" s="382"/>
      <c r="H2" s="383"/>
      <c r="I2" s="384"/>
      <c r="J2" s="384"/>
      <c r="K2" s="376"/>
      <c r="L2" s="376"/>
      <c r="M2" s="378"/>
      <c r="O2" s="378"/>
    </row>
    <row r="3" spans="1:22" ht="18" customHeight="1" x14ac:dyDescent="0.25">
      <c r="A3" s="529" t="s">
        <v>230</v>
      </c>
      <c r="B3" s="196"/>
      <c r="C3" s="196"/>
      <c r="D3" s="196"/>
      <c r="E3" s="385"/>
      <c r="F3" s="385"/>
      <c r="G3" s="385"/>
      <c r="H3" s="385"/>
      <c r="I3" s="385"/>
      <c r="J3" s="385"/>
      <c r="K3" s="385"/>
      <c r="L3" s="385"/>
      <c r="M3" s="386"/>
      <c r="N3" s="196"/>
      <c r="O3" s="386"/>
      <c r="P3" s="196"/>
      <c r="Q3" s="196"/>
    </row>
    <row r="4" spans="1:22" ht="0.75" customHeight="1" x14ac:dyDescent="0.25">
      <c r="A4" s="199"/>
      <c r="B4" s="200"/>
      <c r="C4" s="200"/>
      <c r="D4" s="200"/>
      <c r="E4" s="387"/>
      <c r="F4" s="387"/>
      <c r="G4" s="387"/>
      <c r="H4" s="387"/>
      <c r="I4" s="387"/>
      <c r="J4" s="388"/>
      <c r="K4" s="388"/>
      <c r="L4" s="203"/>
    </row>
    <row r="5" spans="1:22" ht="0.75" customHeight="1" x14ac:dyDescent="0.25">
      <c r="A5" s="199"/>
      <c r="B5" s="200"/>
      <c r="C5" s="200"/>
      <c r="D5" s="200"/>
      <c r="E5" s="387"/>
      <c r="F5" s="387"/>
      <c r="G5" s="387"/>
      <c r="H5" s="387"/>
      <c r="I5" s="387"/>
      <c r="J5" s="388"/>
      <c r="K5" s="388"/>
      <c r="L5" s="203"/>
    </row>
    <row r="6" spans="1:22" ht="0.75" customHeight="1" thickBot="1" x14ac:dyDescent="0.3">
      <c r="A6" s="199"/>
      <c r="B6" s="200"/>
      <c r="C6" s="200"/>
      <c r="D6" s="200"/>
      <c r="E6" s="387"/>
      <c r="F6" s="387"/>
      <c r="G6" s="387"/>
      <c r="H6" s="387"/>
      <c r="I6" s="387"/>
      <c r="J6" s="388"/>
      <c r="K6" s="388"/>
      <c r="L6" s="203"/>
    </row>
    <row r="7" spans="1:22" s="205" customFormat="1" ht="92.25" customHeight="1" x14ac:dyDescent="0.2">
      <c r="A7" s="664" t="s">
        <v>96</v>
      </c>
      <c r="B7" s="666" t="s">
        <v>220</v>
      </c>
      <c r="C7" s="668" t="s">
        <v>100</v>
      </c>
      <c r="D7" s="670" t="s">
        <v>120</v>
      </c>
      <c r="E7" s="662" t="s">
        <v>121</v>
      </c>
      <c r="F7" s="672" t="s">
        <v>92</v>
      </c>
      <c r="G7" s="660" t="s">
        <v>122</v>
      </c>
      <c r="H7" s="660" t="s">
        <v>18</v>
      </c>
      <c r="I7" s="660" t="s">
        <v>81</v>
      </c>
      <c r="J7" s="662" t="s">
        <v>82</v>
      </c>
      <c r="K7" s="660" t="s">
        <v>83</v>
      </c>
      <c r="L7" s="660" t="s">
        <v>123</v>
      </c>
      <c r="M7" s="649" t="s">
        <v>233</v>
      </c>
      <c r="N7" s="651" t="s">
        <v>234</v>
      </c>
      <c r="O7" s="649" t="s">
        <v>235</v>
      </c>
      <c r="P7" s="651" t="s">
        <v>236</v>
      </c>
      <c r="Q7" s="653" t="s">
        <v>124</v>
      </c>
      <c r="U7" s="206"/>
      <c r="V7" s="206"/>
    </row>
    <row r="8" spans="1:22" s="205" customFormat="1" ht="15.75" customHeight="1" x14ac:dyDescent="0.2">
      <c r="A8" s="665"/>
      <c r="B8" s="667"/>
      <c r="C8" s="669"/>
      <c r="D8" s="671"/>
      <c r="E8" s="663"/>
      <c r="F8" s="673"/>
      <c r="G8" s="661"/>
      <c r="H8" s="661" t="s">
        <v>30</v>
      </c>
      <c r="I8" s="661"/>
      <c r="J8" s="663"/>
      <c r="K8" s="661"/>
      <c r="L8" s="661"/>
      <c r="M8" s="650"/>
      <c r="N8" s="652"/>
      <c r="O8" s="650"/>
      <c r="P8" s="652"/>
      <c r="Q8" s="654"/>
      <c r="U8" s="206"/>
      <c r="V8" s="206"/>
    </row>
    <row r="9" spans="1:22" s="209" customFormat="1" ht="13.5" customHeight="1" thickBot="1" x14ac:dyDescent="0.25">
      <c r="A9" s="207" t="s">
        <v>6</v>
      </c>
      <c r="B9" s="208" t="s">
        <v>7</v>
      </c>
      <c r="C9" s="208" t="s">
        <v>21</v>
      </c>
      <c r="D9" s="151" t="s">
        <v>8</v>
      </c>
      <c r="E9" s="152" t="s">
        <v>22</v>
      </c>
      <c r="F9" s="152" t="s">
        <v>31</v>
      </c>
      <c r="G9" s="389" t="s">
        <v>32</v>
      </c>
      <c r="H9" s="389" t="s">
        <v>94</v>
      </c>
      <c r="I9" s="389" t="s">
        <v>108</v>
      </c>
      <c r="J9" s="389" t="s">
        <v>109</v>
      </c>
      <c r="K9" s="389" t="s">
        <v>110</v>
      </c>
      <c r="L9" s="152" t="s">
        <v>111</v>
      </c>
      <c r="M9" s="154" t="s">
        <v>112</v>
      </c>
      <c r="N9" s="154" t="s">
        <v>113</v>
      </c>
      <c r="O9" s="154" t="s">
        <v>114</v>
      </c>
      <c r="P9" s="153" t="s">
        <v>125</v>
      </c>
      <c r="Q9" s="155" t="s">
        <v>126</v>
      </c>
      <c r="U9" s="210"/>
      <c r="V9" s="210"/>
    </row>
    <row r="10" spans="1:22" ht="7.5" customHeight="1" thickBot="1" x14ac:dyDescent="0.3">
      <c r="C10" s="211"/>
      <c r="D10" s="211"/>
      <c r="E10" s="390"/>
      <c r="F10" s="213"/>
      <c r="G10" s="390"/>
      <c r="H10" s="390"/>
      <c r="I10" s="390"/>
      <c r="J10" s="390"/>
      <c r="K10" s="390"/>
      <c r="L10" s="390"/>
      <c r="M10" s="214"/>
      <c r="N10" s="212"/>
      <c r="O10" s="214"/>
    </row>
    <row r="11" spans="1:22" x14ac:dyDescent="0.25">
      <c r="A11" s="215">
        <v>1</v>
      </c>
      <c r="B11" s="216" t="str">
        <f>IF('Tabela I'!B12="","",'Tabela I'!B12)</f>
        <v/>
      </c>
      <c r="C11" s="217" t="s">
        <v>127</v>
      </c>
      <c r="D11" s="216"/>
      <c r="E11" s="391"/>
      <c r="F11" s="218">
        <f>SUM(H11:L11)</f>
        <v>0</v>
      </c>
      <c r="G11" s="391"/>
      <c r="H11" s="391"/>
      <c r="I11" s="391"/>
      <c r="J11" s="391"/>
      <c r="K11" s="391"/>
      <c r="L11" s="391"/>
      <c r="M11" s="219" t="str">
        <f>IF(D11="","",IF(D11="Nije ocijenjen ili Ne treba raditi na predmetima","",IF(D11="Ocijenjen",IF(F11&lt;10,"Član 20. stav 7. Kriterija",(K11+(L11/2))/(F11)))))</f>
        <v/>
      </c>
      <c r="N11" s="220" t="str">
        <f>IF(D11="","",IF(D11="Nije ocijenjen ili Ne treba raditi na predmetima","",IF(D11="Ocijenjen",IF(M11="Član 20. stav 7. Kriterija","",IF(M11&gt;0.4,0,IF(M11&gt;0.3,4,IF(M11&gt;0.2,8,IF(M11&gt;0.1,12,IF(M11&lt;=0.1,15,)))))))))</f>
        <v/>
      </c>
      <c r="O11" s="219" t="str">
        <f>IF(D11="","",IF(D11="Nije ocijenjen ili Ne treba raditi na predmetima","",IF(D11="Ocijenjen",IF(E11=0,"",((K11+J11+(L11/2))/(E11))))))</f>
        <v/>
      </c>
      <c r="P11" s="220" t="str">
        <f>IF(D11="","",IF(D11="Nije ocijenjen ili Ne treba raditi na predmetima","",IF(D11="Ocijenjen",IF(O11&gt;0.2,0,IF(O11&gt;0.15,1,IF(O11&gt;0.1,2,IF(O11&gt;0.06,3,IF(O11&gt;0.03,4,IF(O11&lt;=0.03,5,)))))))))</f>
        <v/>
      </c>
      <c r="Q11" s="221" t="str">
        <f>IF(D11="","",IF(D11="Nije ocijenjen ili Ne treba raditi na predmetima","",IF(D11="Ocijenjen",IF(M11="Član 20. stav 7. Kriterija",P11,N11+P11))))</f>
        <v/>
      </c>
      <c r="U11" s="156" t="s">
        <v>128</v>
      </c>
    </row>
    <row r="12" spans="1:22" x14ac:dyDescent="0.25">
      <c r="A12" s="222">
        <v>2</v>
      </c>
      <c r="B12" s="223" t="str">
        <f>IF('Tabela I'!B14="","",'Tabela I'!B14)</f>
        <v/>
      </c>
      <c r="C12" s="223"/>
      <c r="D12" s="223"/>
      <c r="E12" s="392"/>
      <c r="F12" s="224">
        <f t="shared" ref="F12:F75" si="0">SUM(H12:L12)</f>
        <v>0</v>
      </c>
      <c r="G12" s="392"/>
      <c r="H12" s="392"/>
      <c r="I12" s="392"/>
      <c r="J12" s="392"/>
      <c r="K12" s="392"/>
      <c r="L12" s="392"/>
      <c r="M12" s="225" t="str">
        <f t="shared" ref="M12:M43" si="1">IF(D12="","",IF(D12="Nije ocijenjen","",IF(D12="Ocijenjen",IF(F12&lt;10,"Član 17. stav 7. Kriterija",(K12+(L12/2))/(F12)))))</f>
        <v/>
      </c>
      <c r="N12" s="226" t="str">
        <f t="shared" ref="N12:N43" si="2">IF(D12="","",IF(D12="Nije ocijenjen","",IF(D12="Ocijenjen",IF(M12="Član 17. stav 7. Kriterija","",IF(M12&gt;0.4,0,IF(M12&gt;0.3,8,IF(M12&gt;0.2,16,IF(M12&gt;0.1,24,IF(M12&lt;=0.1,30,)))))))))</f>
        <v/>
      </c>
      <c r="O12" s="225" t="str">
        <f>IF(D12="","",IF(D12="Nije ocijenjen","",IF(D12="Ocijenjen",IF(E12=0,"",((K12+J12+(L12/2))/(E12))))))</f>
        <v/>
      </c>
      <c r="P12" s="226" t="str">
        <f>IF(D12="","",IF(D12="Nije ocijenjen","",IF(D12="Ocijenjen",IF(O12&gt;0.2,0,IF(O12&gt;0.15,2,IF(O12&gt;0.1,4,IF(O12&gt;0.06,6,IF(O12&gt;0.03,8,IF(O12&lt;=0.03,10,)))))))))</f>
        <v/>
      </c>
      <c r="Q12" s="227" t="str">
        <f t="shared" ref="Q12:Q43" si="3">IF(D12="","",IF(D12="Nije ocijenjen","",IF(D12="Ocijenjen",IF(M12="Član 17. stav 7. Kriterija",P12,N12+P12))))</f>
        <v/>
      </c>
      <c r="S12" s="197" t="s">
        <v>102</v>
      </c>
      <c r="U12" s="156" t="s">
        <v>129</v>
      </c>
    </row>
    <row r="13" spans="1:22" x14ac:dyDescent="0.25">
      <c r="A13" s="222">
        <v>3</v>
      </c>
      <c r="B13" s="223" t="str">
        <f>IF('Tabela I'!B15="","",'Tabela I'!B15)</f>
        <v/>
      </c>
      <c r="C13" s="223"/>
      <c r="D13" s="223"/>
      <c r="E13" s="392"/>
      <c r="F13" s="224">
        <f t="shared" si="0"/>
        <v>0</v>
      </c>
      <c r="G13" s="392"/>
      <c r="H13" s="392"/>
      <c r="I13" s="392"/>
      <c r="J13" s="392"/>
      <c r="K13" s="392"/>
      <c r="L13" s="392"/>
      <c r="M13" s="225" t="str">
        <f t="shared" si="1"/>
        <v/>
      </c>
      <c r="N13" s="226" t="str">
        <f t="shared" si="2"/>
        <v/>
      </c>
      <c r="O13" s="225" t="str">
        <f t="shared" ref="O13:O75" si="4">IF(D13="","",IF(D13="Nije ocijenjen","",IF(D13="Ocijenjen",IF(E13=0,"",((K13+J13+(L13/2))/(E13))))))</f>
        <v/>
      </c>
      <c r="P13" s="226" t="str">
        <f t="shared" ref="P13:P75" si="5">IF(D13="","",IF(D13="Nije ocijenjen","",IF(D13="Ocijenjen",IF(O13&gt;0.2,0,IF(O13&gt;0.15,2,IF(O13&gt;0.1,4,IF(O13&gt;0.06,6,IF(O13&gt;0.03,8,IF(O13&lt;=0.03,10,)))))))))</f>
        <v/>
      </c>
      <c r="Q13" s="227" t="str">
        <f t="shared" si="3"/>
        <v/>
      </c>
      <c r="S13" s="197" t="s">
        <v>103</v>
      </c>
    </row>
    <row r="14" spans="1:22" x14ac:dyDescent="0.25">
      <c r="A14" s="222">
        <v>4</v>
      </c>
      <c r="B14" s="223" t="str">
        <f>IF('Tabela I'!B16="","",'Tabela I'!B16)</f>
        <v/>
      </c>
      <c r="C14" s="223"/>
      <c r="D14" s="223"/>
      <c r="E14" s="392"/>
      <c r="F14" s="224">
        <f t="shared" si="0"/>
        <v>0</v>
      </c>
      <c r="G14" s="392"/>
      <c r="H14" s="392"/>
      <c r="I14" s="392"/>
      <c r="J14" s="392"/>
      <c r="K14" s="392"/>
      <c r="L14" s="392"/>
      <c r="M14" s="225" t="str">
        <f t="shared" si="1"/>
        <v/>
      </c>
      <c r="N14" s="226" t="str">
        <f t="shared" si="2"/>
        <v/>
      </c>
      <c r="O14" s="225" t="str">
        <f t="shared" si="4"/>
        <v/>
      </c>
      <c r="P14" s="226" t="str">
        <f t="shared" si="5"/>
        <v/>
      </c>
      <c r="Q14" s="227" t="str">
        <f t="shared" si="3"/>
        <v/>
      </c>
      <c r="S14" s="550" t="s">
        <v>104</v>
      </c>
    </row>
    <row r="15" spans="1:22" x14ac:dyDescent="0.25">
      <c r="A15" s="222">
        <v>5</v>
      </c>
      <c r="B15" s="223" t="str">
        <f>IF('Tabela I'!B17="","",'Tabela I'!B17)</f>
        <v/>
      </c>
      <c r="C15" s="223"/>
      <c r="D15" s="223"/>
      <c r="E15" s="392"/>
      <c r="F15" s="224">
        <f t="shared" si="0"/>
        <v>0</v>
      </c>
      <c r="G15" s="392"/>
      <c r="H15" s="392"/>
      <c r="I15" s="392"/>
      <c r="J15" s="392"/>
      <c r="K15" s="392"/>
      <c r="L15" s="392"/>
      <c r="M15" s="225" t="str">
        <f t="shared" si="1"/>
        <v/>
      </c>
      <c r="N15" s="226" t="str">
        <f t="shared" si="2"/>
        <v/>
      </c>
      <c r="O15" s="225" t="str">
        <f t="shared" si="4"/>
        <v/>
      </c>
      <c r="P15" s="226" t="str">
        <f t="shared" si="5"/>
        <v/>
      </c>
      <c r="Q15" s="227" t="str">
        <f t="shared" si="3"/>
        <v/>
      </c>
      <c r="S15" s="550" t="s">
        <v>105</v>
      </c>
    </row>
    <row r="16" spans="1:22" x14ac:dyDescent="0.25">
      <c r="A16" s="222">
        <v>6</v>
      </c>
      <c r="B16" s="223" t="str">
        <f>IF('Tabela I'!B18="","",'Tabela I'!B18)</f>
        <v/>
      </c>
      <c r="C16" s="223"/>
      <c r="D16" s="223"/>
      <c r="E16" s="392"/>
      <c r="F16" s="224">
        <f t="shared" si="0"/>
        <v>0</v>
      </c>
      <c r="G16" s="392"/>
      <c r="H16" s="392"/>
      <c r="I16" s="392"/>
      <c r="J16" s="392"/>
      <c r="K16" s="392"/>
      <c r="L16" s="392"/>
      <c r="M16" s="225" t="str">
        <f t="shared" si="1"/>
        <v/>
      </c>
      <c r="N16" s="226" t="str">
        <f t="shared" si="2"/>
        <v/>
      </c>
      <c r="O16" s="225" t="str">
        <f t="shared" si="4"/>
        <v/>
      </c>
      <c r="P16" s="226" t="str">
        <f t="shared" si="5"/>
        <v/>
      </c>
      <c r="Q16" s="227" t="str">
        <f t="shared" si="3"/>
        <v/>
      </c>
    </row>
    <row r="17" spans="1:21" x14ac:dyDescent="0.25">
      <c r="A17" s="222">
        <v>7</v>
      </c>
      <c r="B17" s="223" t="str">
        <f>IF('Tabela I'!B19="","",'Tabela I'!B19)</f>
        <v/>
      </c>
      <c r="C17" s="223"/>
      <c r="D17" s="223"/>
      <c r="E17" s="392"/>
      <c r="F17" s="224">
        <f t="shared" si="0"/>
        <v>0</v>
      </c>
      <c r="G17" s="392"/>
      <c r="H17" s="392"/>
      <c r="I17" s="392"/>
      <c r="J17" s="392"/>
      <c r="K17" s="392"/>
      <c r="L17" s="392"/>
      <c r="M17" s="225" t="str">
        <f t="shared" si="1"/>
        <v/>
      </c>
      <c r="N17" s="226" t="str">
        <f t="shared" si="2"/>
        <v/>
      </c>
      <c r="O17" s="225" t="str">
        <f t="shared" si="4"/>
        <v/>
      </c>
      <c r="P17" s="226" t="str">
        <f t="shared" si="5"/>
        <v/>
      </c>
      <c r="Q17" s="227" t="str">
        <f t="shared" si="3"/>
        <v/>
      </c>
    </row>
    <row r="18" spans="1:21" x14ac:dyDescent="0.25">
      <c r="A18" s="222">
        <v>8</v>
      </c>
      <c r="B18" s="223" t="str">
        <f>IF('Tabela I'!B20="","",'Tabela I'!B20)</f>
        <v/>
      </c>
      <c r="C18" s="223"/>
      <c r="D18" s="223"/>
      <c r="E18" s="392"/>
      <c r="F18" s="224">
        <f t="shared" si="0"/>
        <v>0</v>
      </c>
      <c r="G18" s="392"/>
      <c r="H18" s="392"/>
      <c r="I18" s="392"/>
      <c r="J18" s="392"/>
      <c r="K18" s="392"/>
      <c r="L18" s="392"/>
      <c r="M18" s="225" t="str">
        <f t="shared" si="1"/>
        <v/>
      </c>
      <c r="N18" s="226" t="str">
        <f t="shared" si="2"/>
        <v/>
      </c>
      <c r="O18" s="225" t="str">
        <f t="shared" si="4"/>
        <v/>
      </c>
      <c r="P18" s="226" t="str">
        <f t="shared" si="5"/>
        <v/>
      </c>
      <c r="Q18" s="227" t="str">
        <f t="shared" si="3"/>
        <v/>
      </c>
      <c r="U18" s="156" t="s">
        <v>128</v>
      </c>
    </row>
    <row r="19" spans="1:21" x14ac:dyDescent="0.25">
      <c r="A19" s="222">
        <v>9</v>
      </c>
      <c r="B19" s="223" t="str">
        <f>IF('Tabela I'!B21="","",'Tabela I'!B21)</f>
        <v/>
      </c>
      <c r="C19" s="223"/>
      <c r="D19" s="223"/>
      <c r="E19" s="392"/>
      <c r="F19" s="224">
        <f t="shared" si="0"/>
        <v>0</v>
      </c>
      <c r="G19" s="392"/>
      <c r="H19" s="392"/>
      <c r="I19" s="392"/>
      <c r="J19" s="392"/>
      <c r="K19" s="392"/>
      <c r="L19" s="392"/>
      <c r="M19" s="225" t="str">
        <f t="shared" si="1"/>
        <v/>
      </c>
      <c r="N19" s="226" t="str">
        <f t="shared" si="2"/>
        <v/>
      </c>
      <c r="O19" s="225" t="str">
        <f t="shared" si="4"/>
        <v/>
      </c>
      <c r="P19" s="226" t="str">
        <f t="shared" si="5"/>
        <v/>
      </c>
      <c r="Q19" s="227" t="str">
        <f t="shared" si="3"/>
        <v/>
      </c>
      <c r="U19" s="156" t="s">
        <v>199</v>
      </c>
    </row>
    <row r="20" spans="1:21" x14ac:dyDescent="0.25">
      <c r="A20" s="222">
        <v>10</v>
      </c>
      <c r="B20" s="223" t="str">
        <f>IF('Tabela I'!B22="","",'Tabela I'!B22)</f>
        <v/>
      </c>
      <c r="C20" s="223"/>
      <c r="D20" s="223"/>
      <c r="E20" s="392"/>
      <c r="F20" s="224">
        <f t="shared" si="0"/>
        <v>0</v>
      </c>
      <c r="G20" s="392"/>
      <c r="H20" s="392"/>
      <c r="I20" s="392"/>
      <c r="J20" s="392"/>
      <c r="K20" s="392"/>
      <c r="L20" s="392"/>
      <c r="M20" s="225" t="str">
        <f t="shared" si="1"/>
        <v/>
      </c>
      <c r="N20" s="226" t="str">
        <f t="shared" si="2"/>
        <v/>
      </c>
      <c r="O20" s="225" t="str">
        <f t="shared" si="4"/>
        <v/>
      </c>
      <c r="P20" s="226" t="str">
        <f t="shared" si="5"/>
        <v/>
      </c>
      <c r="Q20" s="227" t="str">
        <f t="shared" si="3"/>
        <v/>
      </c>
    </row>
    <row r="21" spans="1:21" x14ac:dyDescent="0.25">
      <c r="A21" s="222">
        <v>11</v>
      </c>
      <c r="B21" s="223" t="str">
        <f>IF('Tabela I'!B23="","",'Tabela I'!B23)</f>
        <v/>
      </c>
      <c r="C21" s="223"/>
      <c r="D21" s="223"/>
      <c r="E21" s="392"/>
      <c r="F21" s="224">
        <f t="shared" si="0"/>
        <v>0</v>
      </c>
      <c r="G21" s="392"/>
      <c r="H21" s="392"/>
      <c r="I21" s="392"/>
      <c r="J21" s="392"/>
      <c r="K21" s="392"/>
      <c r="L21" s="392"/>
      <c r="M21" s="225" t="str">
        <f t="shared" si="1"/>
        <v/>
      </c>
      <c r="N21" s="226" t="str">
        <f t="shared" si="2"/>
        <v/>
      </c>
      <c r="O21" s="225" t="str">
        <f t="shared" si="4"/>
        <v/>
      </c>
      <c r="P21" s="226" t="str">
        <f t="shared" si="5"/>
        <v/>
      </c>
      <c r="Q21" s="227" t="str">
        <f t="shared" si="3"/>
        <v/>
      </c>
    </row>
    <row r="22" spans="1:21" x14ac:dyDescent="0.25">
      <c r="A22" s="222">
        <v>12</v>
      </c>
      <c r="B22" s="223" t="str">
        <f>IF('Tabela I'!B24="","",'Tabela I'!B24)</f>
        <v/>
      </c>
      <c r="C22" s="223"/>
      <c r="D22" s="223"/>
      <c r="E22" s="392"/>
      <c r="F22" s="224">
        <f t="shared" si="0"/>
        <v>0</v>
      </c>
      <c r="G22" s="392"/>
      <c r="H22" s="392"/>
      <c r="I22" s="392"/>
      <c r="J22" s="392"/>
      <c r="K22" s="392"/>
      <c r="L22" s="392"/>
      <c r="M22" s="225" t="str">
        <f t="shared" si="1"/>
        <v/>
      </c>
      <c r="N22" s="226" t="str">
        <f t="shared" si="2"/>
        <v/>
      </c>
      <c r="O22" s="225" t="str">
        <f t="shared" si="4"/>
        <v/>
      </c>
      <c r="P22" s="226" t="str">
        <f t="shared" si="5"/>
        <v/>
      </c>
      <c r="Q22" s="227" t="str">
        <f t="shared" si="3"/>
        <v/>
      </c>
    </row>
    <row r="23" spans="1:21" x14ac:dyDescent="0.25">
      <c r="A23" s="222">
        <v>13</v>
      </c>
      <c r="B23" s="223" t="str">
        <f>IF('Tabela I'!B25="","",'Tabela I'!B25)</f>
        <v/>
      </c>
      <c r="C23" s="223"/>
      <c r="D23" s="223"/>
      <c r="E23" s="392"/>
      <c r="F23" s="224">
        <f t="shared" si="0"/>
        <v>0</v>
      </c>
      <c r="G23" s="392"/>
      <c r="H23" s="392"/>
      <c r="I23" s="392"/>
      <c r="J23" s="392"/>
      <c r="K23" s="392"/>
      <c r="L23" s="392"/>
      <c r="M23" s="225" t="str">
        <f t="shared" si="1"/>
        <v/>
      </c>
      <c r="N23" s="226" t="str">
        <f t="shared" si="2"/>
        <v/>
      </c>
      <c r="O23" s="225" t="str">
        <f t="shared" si="4"/>
        <v/>
      </c>
      <c r="P23" s="226" t="str">
        <f t="shared" si="5"/>
        <v/>
      </c>
      <c r="Q23" s="227" t="str">
        <f t="shared" si="3"/>
        <v/>
      </c>
    </row>
    <row r="24" spans="1:21" x14ac:dyDescent="0.25">
      <c r="A24" s="222">
        <v>14</v>
      </c>
      <c r="B24" s="223" t="str">
        <f>IF('Tabela I'!B26="","",'Tabela I'!B26)</f>
        <v/>
      </c>
      <c r="C24" s="223"/>
      <c r="D24" s="223"/>
      <c r="E24" s="392"/>
      <c r="F24" s="224">
        <f t="shared" si="0"/>
        <v>0</v>
      </c>
      <c r="G24" s="392"/>
      <c r="H24" s="392"/>
      <c r="I24" s="392"/>
      <c r="J24" s="392"/>
      <c r="K24" s="392"/>
      <c r="L24" s="392"/>
      <c r="M24" s="225" t="str">
        <f t="shared" si="1"/>
        <v/>
      </c>
      <c r="N24" s="226" t="str">
        <f t="shared" si="2"/>
        <v/>
      </c>
      <c r="O24" s="225" t="str">
        <f t="shared" si="4"/>
        <v/>
      </c>
      <c r="P24" s="226" t="str">
        <f t="shared" si="5"/>
        <v/>
      </c>
      <c r="Q24" s="227" t="str">
        <f t="shared" si="3"/>
        <v/>
      </c>
    </row>
    <row r="25" spans="1:21" x14ac:dyDescent="0.25">
      <c r="A25" s="222">
        <v>15</v>
      </c>
      <c r="B25" s="223" t="str">
        <f>IF('Tabela I'!B27="","",'Tabela I'!B27)</f>
        <v/>
      </c>
      <c r="C25" s="223"/>
      <c r="D25" s="223"/>
      <c r="E25" s="392"/>
      <c r="F25" s="224">
        <f t="shared" si="0"/>
        <v>0</v>
      </c>
      <c r="G25" s="392"/>
      <c r="H25" s="392"/>
      <c r="I25" s="392"/>
      <c r="J25" s="392"/>
      <c r="K25" s="392"/>
      <c r="L25" s="392"/>
      <c r="M25" s="225" t="str">
        <f t="shared" si="1"/>
        <v/>
      </c>
      <c r="N25" s="226" t="str">
        <f t="shared" si="2"/>
        <v/>
      </c>
      <c r="O25" s="225" t="str">
        <f t="shared" si="4"/>
        <v/>
      </c>
      <c r="P25" s="226" t="str">
        <f t="shared" si="5"/>
        <v/>
      </c>
      <c r="Q25" s="227" t="str">
        <f t="shared" si="3"/>
        <v/>
      </c>
    </row>
    <row r="26" spans="1:21" x14ac:dyDescent="0.25">
      <c r="A26" s="222">
        <v>16</v>
      </c>
      <c r="B26" s="223" t="str">
        <f>IF('Tabela I'!B28="","",'Tabela I'!B28)</f>
        <v/>
      </c>
      <c r="C26" s="223"/>
      <c r="D26" s="223"/>
      <c r="E26" s="392"/>
      <c r="F26" s="224">
        <f t="shared" si="0"/>
        <v>0</v>
      </c>
      <c r="G26" s="392"/>
      <c r="H26" s="392"/>
      <c r="I26" s="392"/>
      <c r="J26" s="392"/>
      <c r="K26" s="392"/>
      <c r="L26" s="392"/>
      <c r="M26" s="225" t="str">
        <f t="shared" si="1"/>
        <v/>
      </c>
      <c r="N26" s="226" t="str">
        <f t="shared" si="2"/>
        <v/>
      </c>
      <c r="O26" s="225" t="str">
        <f t="shared" si="4"/>
        <v/>
      </c>
      <c r="P26" s="226" t="str">
        <f t="shared" si="5"/>
        <v/>
      </c>
      <c r="Q26" s="227" t="str">
        <f t="shared" si="3"/>
        <v/>
      </c>
    </row>
    <row r="27" spans="1:21" x14ac:dyDescent="0.25">
      <c r="A27" s="222">
        <v>17</v>
      </c>
      <c r="B27" s="223" t="str">
        <f>IF('Tabela I'!B29="","",'Tabela I'!B29)</f>
        <v/>
      </c>
      <c r="C27" s="223"/>
      <c r="D27" s="223"/>
      <c r="E27" s="392"/>
      <c r="F27" s="224">
        <f t="shared" si="0"/>
        <v>0</v>
      </c>
      <c r="G27" s="392"/>
      <c r="H27" s="392"/>
      <c r="I27" s="392"/>
      <c r="J27" s="392"/>
      <c r="K27" s="392"/>
      <c r="L27" s="392"/>
      <c r="M27" s="225" t="str">
        <f t="shared" si="1"/>
        <v/>
      </c>
      <c r="N27" s="226" t="str">
        <f t="shared" si="2"/>
        <v/>
      </c>
      <c r="O27" s="225" t="str">
        <f t="shared" si="4"/>
        <v/>
      </c>
      <c r="P27" s="226" t="str">
        <f t="shared" si="5"/>
        <v/>
      </c>
      <c r="Q27" s="227" t="str">
        <f t="shared" si="3"/>
        <v/>
      </c>
    </row>
    <row r="28" spans="1:21" x14ac:dyDescent="0.25">
      <c r="A28" s="222">
        <v>18</v>
      </c>
      <c r="B28" s="223" t="str">
        <f>IF('Tabela I'!B30="","",'Tabela I'!B30)</f>
        <v/>
      </c>
      <c r="C28" s="223"/>
      <c r="D28" s="223"/>
      <c r="E28" s="392"/>
      <c r="F28" s="224">
        <f t="shared" si="0"/>
        <v>0</v>
      </c>
      <c r="G28" s="392"/>
      <c r="H28" s="392"/>
      <c r="I28" s="392"/>
      <c r="J28" s="392"/>
      <c r="K28" s="392"/>
      <c r="L28" s="392"/>
      <c r="M28" s="225" t="str">
        <f t="shared" si="1"/>
        <v/>
      </c>
      <c r="N28" s="226" t="str">
        <f t="shared" si="2"/>
        <v/>
      </c>
      <c r="O28" s="225" t="str">
        <f t="shared" si="4"/>
        <v/>
      </c>
      <c r="P28" s="226" t="str">
        <f t="shared" si="5"/>
        <v/>
      </c>
      <c r="Q28" s="227" t="str">
        <f t="shared" si="3"/>
        <v/>
      </c>
    </row>
    <row r="29" spans="1:21" x14ac:dyDescent="0.25">
      <c r="A29" s="222">
        <v>19</v>
      </c>
      <c r="B29" s="223" t="str">
        <f>IF('Tabela I'!B31="","",'Tabela I'!B31)</f>
        <v/>
      </c>
      <c r="C29" s="223"/>
      <c r="D29" s="223"/>
      <c r="E29" s="392"/>
      <c r="F29" s="224">
        <f t="shared" si="0"/>
        <v>0</v>
      </c>
      <c r="G29" s="392"/>
      <c r="H29" s="392"/>
      <c r="I29" s="392"/>
      <c r="J29" s="392"/>
      <c r="K29" s="392"/>
      <c r="L29" s="392"/>
      <c r="M29" s="225" t="str">
        <f t="shared" si="1"/>
        <v/>
      </c>
      <c r="N29" s="226" t="str">
        <f t="shared" si="2"/>
        <v/>
      </c>
      <c r="O29" s="225" t="str">
        <f t="shared" si="4"/>
        <v/>
      </c>
      <c r="P29" s="226" t="str">
        <f t="shared" si="5"/>
        <v/>
      </c>
      <c r="Q29" s="227" t="str">
        <f t="shared" si="3"/>
        <v/>
      </c>
    </row>
    <row r="30" spans="1:21" x14ac:dyDescent="0.25">
      <c r="A30" s="222">
        <v>20</v>
      </c>
      <c r="B30" s="223" t="str">
        <f>IF('Tabela I'!B32="","",'Tabela I'!B32)</f>
        <v/>
      </c>
      <c r="C30" s="223"/>
      <c r="D30" s="223"/>
      <c r="E30" s="392"/>
      <c r="F30" s="224">
        <f t="shared" si="0"/>
        <v>0</v>
      </c>
      <c r="G30" s="392"/>
      <c r="H30" s="392"/>
      <c r="I30" s="392"/>
      <c r="J30" s="392"/>
      <c r="K30" s="392"/>
      <c r="L30" s="392"/>
      <c r="M30" s="225" t="str">
        <f t="shared" si="1"/>
        <v/>
      </c>
      <c r="N30" s="226" t="str">
        <f t="shared" si="2"/>
        <v/>
      </c>
      <c r="O30" s="225" t="str">
        <f t="shared" si="4"/>
        <v/>
      </c>
      <c r="P30" s="226" t="str">
        <f t="shared" si="5"/>
        <v/>
      </c>
      <c r="Q30" s="227" t="str">
        <f t="shared" si="3"/>
        <v/>
      </c>
    </row>
    <row r="31" spans="1:21" x14ac:dyDescent="0.25">
      <c r="A31" s="222">
        <v>21</v>
      </c>
      <c r="B31" s="223" t="str">
        <f>IF('Tabela I'!B33="","",'Tabela I'!B33)</f>
        <v/>
      </c>
      <c r="C31" s="223"/>
      <c r="D31" s="223"/>
      <c r="E31" s="392"/>
      <c r="F31" s="224">
        <f t="shared" si="0"/>
        <v>0</v>
      </c>
      <c r="G31" s="392"/>
      <c r="H31" s="392"/>
      <c r="I31" s="392"/>
      <c r="J31" s="392"/>
      <c r="K31" s="392"/>
      <c r="L31" s="392"/>
      <c r="M31" s="225" t="str">
        <f t="shared" si="1"/>
        <v/>
      </c>
      <c r="N31" s="226" t="str">
        <f t="shared" si="2"/>
        <v/>
      </c>
      <c r="O31" s="225" t="str">
        <f t="shared" si="4"/>
        <v/>
      </c>
      <c r="P31" s="226" t="str">
        <f t="shared" si="5"/>
        <v/>
      </c>
      <c r="Q31" s="227" t="str">
        <f t="shared" si="3"/>
        <v/>
      </c>
    </row>
    <row r="32" spans="1:21" x14ac:dyDescent="0.25">
      <c r="A32" s="222">
        <v>22</v>
      </c>
      <c r="B32" s="223" t="str">
        <f>IF('Tabela I'!B34="","",'Tabela I'!B34)</f>
        <v/>
      </c>
      <c r="C32" s="223"/>
      <c r="D32" s="223"/>
      <c r="E32" s="392"/>
      <c r="F32" s="224">
        <f t="shared" si="0"/>
        <v>0</v>
      </c>
      <c r="G32" s="392"/>
      <c r="H32" s="392"/>
      <c r="I32" s="392"/>
      <c r="J32" s="392"/>
      <c r="K32" s="392"/>
      <c r="L32" s="392"/>
      <c r="M32" s="225" t="str">
        <f t="shared" si="1"/>
        <v/>
      </c>
      <c r="N32" s="226" t="str">
        <f t="shared" si="2"/>
        <v/>
      </c>
      <c r="O32" s="225" t="str">
        <f t="shared" si="4"/>
        <v/>
      </c>
      <c r="P32" s="226" t="str">
        <f t="shared" si="5"/>
        <v/>
      </c>
      <c r="Q32" s="227" t="str">
        <f t="shared" si="3"/>
        <v/>
      </c>
    </row>
    <row r="33" spans="1:17" x14ac:dyDescent="0.25">
      <c r="A33" s="222">
        <v>23</v>
      </c>
      <c r="B33" s="223" t="str">
        <f>IF('Tabela I'!B35="","",'Tabela I'!B35)</f>
        <v/>
      </c>
      <c r="C33" s="223"/>
      <c r="D33" s="223"/>
      <c r="E33" s="392"/>
      <c r="F33" s="224">
        <f t="shared" si="0"/>
        <v>0</v>
      </c>
      <c r="G33" s="392"/>
      <c r="H33" s="392"/>
      <c r="I33" s="392"/>
      <c r="J33" s="392"/>
      <c r="K33" s="392"/>
      <c r="L33" s="392"/>
      <c r="M33" s="225" t="str">
        <f t="shared" si="1"/>
        <v/>
      </c>
      <c r="N33" s="226" t="str">
        <f t="shared" si="2"/>
        <v/>
      </c>
      <c r="O33" s="225" t="str">
        <f t="shared" si="4"/>
        <v/>
      </c>
      <c r="P33" s="226" t="str">
        <f t="shared" si="5"/>
        <v/>
      </c>
      <c r="Q33" s="227" t="str">
        <f t="shared" si="3"/>
        <v/>
      </c>
    </row>
    <row r="34" spans="1:17" x14ac:dyDescent="0.25">
      <c r="A34" s="222">
        <v>24</v>
      </c>
      <c r="B34" s="223" t="str">
        <f>IF('Tabela I'!B36="","",'Tabela I'!B36)</f>
        <v/>
      </c>
      <c r="C34" s="223"/>
      <c r="D34" s="223"/>
      <c r="E34" s="392"/>
      <c r="F34" s="224">
        <f t="shared" si="0"/>
        <v>0</v>
      </c>
      <c r="G34" s="392"/>
      <c r="H34" s="392"/>
      <c r="I34" s="392"/>
      <c r="J34" s="392"/>
      <c r="K34" s="392"/>
      <c r="L34" s="392"/>
      <c r="M34" s="225" t="str">
        <f t="shared" si="1"/>
        <v/>
      </c>
      <c r="N34" s="226" t="str">
        <f t="shared" si="2"/>
        <v/>
      </c>
      <c r="O34" s="225" t="str">
        <f t="shared" si="4"/>
        <v/>
      </c>
      <c r="P34" s="226" t="str">
        <f t="shared" si="5"/>
        <v/>
      </c>
      <c r="Q34" s="227" t="str">
        <f t="shared" si="3"/>
        <v/>
      </c>
    </row>
    <row r="35" spans="1:17" x14ac:dyDescent="0.25">
      <c r="A35" s="222">
        <v>25</v>
      </c>
      <c r="B35" s="223" t="str">
        <f>IF('Tabela I'!B37="","",'Tabela I'!B37)</f>
        <v/>
      </c>
      <c r="C35" s="223"/>
      <c r="D35" s="223"/>
      <c r="E35" s="392"/>
      <c r="F35" s="224">
        <f t="shared" si="0"/>
        <v>0</v>
      </c>
      <c r="G35" s="392"/>
      <c r="H35" s="392"/>
      <c r="I35" s="392"/>
      <c r="J35" s="392"/>
      <c r="K35" s="392"/>
      <c r="L35" s="392"/>
      <c r="M35" s="225" t="str">
        <f t="shared" si="1"/>
        <v/>
      </c>
      <c r="N35" s="226" t="str">
        <f t="shared" si="2"/>
        <v/>
      </c>
      <c r="O35" s="225" t="str">
        <f t="shared" si="4"/>
        <v/>
      </c>
      <c r="P35" s="226" t="str">
        <f t="shared" si="5"/>
        <v/>
      </c>
      <c r="Q35" s="227" t="str">
        <f t="shared" si="3"/>
        <v/>
      </c>
    </row>
    <row r="36" spans="1:17" x14ac:dyDescent="0.25">
      <c r="A36" s="222">
        <v>26</v>
      </c>
      <c r="B36" s="223" t="str">
        <f>IF('Tabela I'!B38="","",'Tabela I'!B38)</f>
        <v/>
      </c>
      <c r="C36" s="223"/>
      <c r="D36" s="223"/>
      <c r="E36" s="392"/>
      <c r="F36" s="224">
        <f t="shared" si="0"/>
        <v>0</v>
      </c>
      <c r="G36" s="392"/>
      <c r="H36" s="392"/>
      <c r="I36" s="392"/>
      <c r="J36" s="392"/>
      <c r="K36" s="392"/>
      <c r="L36" s="392"/>
      <c r="M36" s="225" t="str">
        <f t="shared" si="1"/>
        <v/>
      </c>
      <c r="N36" s="226" t="str">
        <f t="shared" si="2"/>
        <v/>
      </c>
      <c r="O36" s="225" t="str">
        <f t="shared" si="4"/>
        <v/>
      </c>
      <c r="P36" s="226" t="str">
        <f t="shared" si="5"/>
        <v/>
      </c>
      <c r="Q36" s="227" t="str">
        <f t="shared" si="3"/>
        <v/>
      </c>
    </row>
    <row r="37" spans="1:17" x14ac:dyDescent="0.25">
      <c r="A37" s="222">
        <v>27</v>
      </c>
      <c r="B37" s="223" t="str">
        <f>IF('Tabela I'!B39="","",'Tabela I'!B39)</f>
        <v/>
      </c>
      <c r="C37" s="223"/>
      <c r="D37" s="223"/>
      <c r="E37" s="392"/>
      <c r="F37" s="224">
        <f t="shared" si="0"/>
        <v>0</v>
      </c>
      <c r="G37" s="392"/>
      <c r="H37" s="392"/>
      <c r="I37" s="392"/>
      <c r="J37" s="392"/>
      <c r="K37" s="392"/>
      <c r="L37" s="392"/>
      <c r="M37" s="225" t="str">
        <f t="shared" si="1"/>
        <v/>
      </c>
      <c r="N37" s="226" t="str">
        <f t="shared" si="2"/>
        <v/>
      </c>
      <c r="O37" s="225" t="str">
        <f t="shared" si="4"/>
        <v/>
      </c>
      <c r="P37" s="226" t="str">
        <f t="shared" si="5"/>
        <v/>
      </c>
      <c r="Q37" s="227" t="str">
        <f t="shared" si="3"/>
        <v/>
      </c>
    </row>
    <row r="38" spans="1:17" x14ac:dyDescent="0.25">
      <c r="A38" s="222">
        <v>28</v>
      </c>
      <c r="B38" s="223" t="str">
        <f>IF('Tabela I'!B40="","",'Tabela I'!B40)</f>
        <v/>
      </c>
      <c r="C38" s="223"/>
      <c r="D38" s="223"/>
      <c r="E38" s="392"/>
      <c r="F38" s="224">
        <f t="shared" si="0"/>
        <v>0</v>
      </c>
      <c r="G38" s="392"/>
      <c r="H38" s="392"/>
      <c r="I38" s="392"/>
      <c r="J38" s="392"/>
      <c r="K38" s="392"/>
      <c r="L38" s="392"/>
      <c r="M38" s="225" t="str">
        <f t="shared" si="1"/>
        <v/>
      </c>
      <c r="N38" s="226" t="str">
        <f t="shared" si="2"/>
        <v/>
      </c>
      <c r="O38" s="225" t="str">
        <f t="shared" si="4"/>
        <v/>
      </c>
      <c r="P38" s="226" t="str">
        <f t="shared" si="5"/>
        <v/>
      </c>
      <c r="Q38" s="227" t="str">
        <f t="shared" si="3"/>
        <v/>
      </c>
    </row>
    <row r="39" spans="1:17" x14ac:dyDescent="0.25">
      <c r="A39" s="222">
        <v>29</v>
      </c>
      <c r="B39" s="223" t="str">
        <f>IF('Tabela I'!B41="","",'Tabela I'!B41)</f>
        <v/>
      </c>
      <c r="C39" s="223"/>
      <c r="D39" s="223"/>
      <c r="E39" s="392"/>
      <c r="F39" s="224">
        <f t="shared" si="0"/>
        <v>0</v>
      </c>
      <c r="G39" s="392"/>
      <c r="H39" s="392"/>
      <c r="I39" s="392"/>
      <c r="J39" s="392"/>
      <c r="K39" s="392"/>
      <c r="L39" s="392"/>
      <c r="M39" s="225" t="str">
        <f t="shared" si="1"/>
        <v/>
      </c>
      <c r="N39" s="226" t="str">
        <f t="shared" si="2"/>
        <v/>
      </c>
      <c r="O39" s="225" t="str">
        <f t="shared" si="4"/>
        <v/>
      </c>
      <c r="P39" s="226" t="str">
        <f t="shared" si="5"/>
        <v/>
      </c>
      <c r="Q39" s="227" t="str">
        <f t="shared" si="3"/>
        <v/>
      </c>
    </row>
    <row r="40" spans="1:17" x14ac:dyDescent="0.25">
      <c r="A40" s="222">
        <v>30</v>
      </c>
      <c r="B40" s="223" t="str">
        <f>IF('Tabela I'!B42="","",'Tabela I'!B42)</f>
        <v/>
      </c>
      <c r="C40" s="223"/>
      <c r="D40" s="223"/>
      <c r="E40" s="392"/>
      <c r="F40" s="224">
        <f t="shared" si="0"/>
        <v>0</v>
      </c>
      <c r="G40" s="392"/>
      <c r="H40" s="392"/>
      <c r="I40" s="392"/>
      <c r="J40" s="392"/>
      <c r="K40" s="392"/>
      <c r="L40" s="392"/>
      <c r="M40" s="225" t="str">
        <f t="shared" si="1"/>
        <v/>
      </c>
      <c r="N40" s="226" t="str">
        <f t="shared" si="2"/>
        <v/>
      </c>
      <c r="O40" s="225" t="str">
        <f t="shared" si="4"/>
        <v/>
      </c>
      <c r="P40" s="226" t="str">
        <f t="shared" si="5"/>
        <v/>
      </c>
      <c r="Q40" s="227" t="str">
        <f t="shared" si="3"/>
        <v/>
      </c>
    </row>
    <row r="41" spans="1:17" x14ac:dyDescent="0.25">
      <c r="A41" s="222">
        <v>31</v>
      </c>
      <c r="B41" s="223" t="str">
        <f>IF('Tabela I'!B43="","",'Tabela I'!B43)</f>
        <v/>
      </c>
      <c r="C41" s="223"/>
      <c r="D41" s="223"/>
      <c r="E41" s="392"/>
      <c r="F41" s="224">
        <f t="shared" si="0"/>
        <v>0</v>
      </c>
      <c r="G41" s="392"/>
      <c r="H41" s="392"/>
      <c r="I41" s="392"/>
      <c r="J41" s="392"/>
      <c r="K41" s="392"/>
      <c r="L41" s="392"/>
      <c r="M41" s="225" t="str">
        <f t="shared" si="1"/>
        <v/>
      </c>
      <c r="N41" s="226" t="str">
        <f t="shared" si="2"/>
        <v/>
      </c>
      <c r="O41" s="225" t="str">
        <f t="shared" si="4"/>
        <v/>
      </c>
      <c r="P41" s="226" t="str">
        <f t="shared" si="5"/>
        <v/>
      </c>
      <c r="Q41" s="227" t="str">
        <f t="shared" si="3"/>
        <v/>
      </c>
    </row>
    <row r="42" spans="1:17" x14ac:dyDescent="0.25">
      <c r="A42" s="222">
        <v>32</v>
      </c>
      <c r="B42" s="223" t="str">
        <f>IF('Tabela I'!B44="","",'Tabela I'!B44)</f>
        <v/>
      </c>
      <c r="C42" s="223"/>
      <c r="D42" s="223"/>
      <c r="E42" s="392"/>
      <c r="F42" s="224">
        <f t="shared" si="0"/>
        <v>0</v>
      </c>
      <c r="G42" s="392"/>
      <c r="H42" s="392"/>
      <c r="I42" s="392"/>
      <c r="J42" s="392"/>
      <c r="K42" s="392"/>
      <c r="L42" s="392"/>
      <c r="M42" s="225" t="str">
        <f t="shared" si="1"/>
        <v/>
      </c>
      <c r="N42" s="226" t="str">
        <f t="shared" si="2"/>
        <v/>
      </c>
      <c r="O42" s="225" t="str">
        <f t="shared" si="4"/>
        <v/>
      </c>
      <c r="P42" s="226" t="str">
        <f t="shared" si="5"/>
        <v/>
      </c>
      <c r="Q42" s="227" t="str">
        <f t="shared" si="3"/>
        <v/>
      </c>
    </row>
    <row r="43" spans="1:17" x14ac:dyDescent="0.25">
      <c r="A43" s="222">
        <v>33</v>
      </c>
      <c r="B43" s="223" t="str">
        <f>IF('Tabela I'!B45="","",'Tabela I'!B45)</f>
        <v/>
      </c>
      <c r="C43" s="223"/>
      <c r="D43" s="223"/>
      <c r="E43" s="392"/>
      <c r="F43" s="224">
        <f t="shared" si="0"/>
        <v>0</v>
      </c>
      <c r="G43" s="392"/>
      <c r="H43" s="392"/>
      <c r="I43" s="392"/>
      <c r="J43" s="392"/>
      <c r="K43" s="392"/>
      <c r="L43" s="392"/>
      <c r="M43" s="225" t="str">
        <f t="shared" si="1"/>
        <v/>
      </c>
      <c r="N43" s="226" t="str">
        <f t="shared" si="2"/>
        <v/>
      </c>
      <c r="O43" s="225" t="str">
        <f t="shared" si="4"/>
        <v/>
      </c>
      <c r="P43" s="226" t="str">
        <f t="shared" si="5"/>
        <v/>
      </c>
      <c r="Q43" s="227" t="str">
        <f t="shared" si="3"/>
        <v/>
      </c>
    </row>
    <row r="44" spans="1:17" x14ac:dyDescent="0.25">
      <c r="A44" s="222">
        <v>34</v>
      </c>
      <c r="B44" s="223" t="str">
        <f>IF('Tabela I'!B46="","",'Tabela I'!B46)</f>
        <v/>
      </c>
      <c r="C44" s="223"/>
      <c r="D44" s="223"/>
      <c r="E44" s="392"/>
      <c r="F44" s="224">
        <f t="shared" si="0"/>
        <v>0</v>
      </c>
      <c r="G44" s="392"/>
      <c r="H44" s="392"/>
      <c r="I44" s="392"/>
      <c r="J44" s="392"/>
      <c r="K44" s="392"/>
      <c r="L44" s="392"/>
      <c r="M44" s="225" t="str">
        <f t="shared" ref="M44:M75" si="6">IF(D44="","",IF(D44="Nije ocijenjen","",IF(D44="Ocijenjen",IF(F44&lt;10,"Član 17. stav 7. Kriterija",(K44+(L44/2))/(F44)))))</f>
        <v/>
      </c>
      <c r="N44" s="226" t="str">
        <f t="shared" ref="N44:N75" si="7">IF(D44="","",IF(D44="Nije ocijenjen","",IF(D44="Ocijenjen",IF(M44="Član 17. stav 7. Kriterija","",IF(M44&gt;0.4,0,IF(M44&gt;0.3,8,IF(M44&gt;0.2,16,IF(M44&gt;0.1,24,IF(M44&lt;=0.1,30,)))))))))</f>
        <v/>
      </c>
      <c r="O44" s="225" t="str">
        <f t="shared" si="4"/>
        <v/>
      </c>
      <c r="P44" s="226" t="str">
        <f t="shared" si="5"/>
        <v/>
      </c>
      <c r="Q44" s="227" t="str">
        <f t="shared" ref="Q44:Q75" si="8">IF(D44="","",IF(D44="Nije ocijenjen","",IF(D44="Ocijenjen",IF(M44="Član 17. stav 7. Kriterija",P44,N44+P44))))</f>
        <v/>
      </c>
    </row>
    <row r="45" spans="1:17" x14ac:dyDescent="0.25">
      <c r="A45" s="222">
        <v>35</v>
      </c>
      <c r="B45" s="223" t="str">
        <f>IF('Tabela I'!B47="","",'Tabela I'!B47)</f>
        <v/>
      </c>
      <c r="C45" s="223"/>
      <c r="D45" s="223"/>
      <c r="E45" s="392"/>
      <c r="F45" s="224">
        <f t="shared" si="0"/>
        <v>0</v>
      </c>
      <c r="G45" s="392"/>
      <c r="H45" s="392"/>
      <c r="I45" s="392"/>
      <c r="J45" s="392"/>
      <c r="K45" s="392"/>
      <c r="L45" s="392"/>
      <c r="M45" s="225" t="str">
        <f t="shared" si="6"/>
        <v/>
      </c>
      <c r="N45" s="226" t="str">
        <f t="shared" si="7"/>
        <v/>
      </c>
      <c r="O45" s="225" t="str">
        <f t="shared" si="4"/>
        <v/>
      </c>
      <c r="P45" s="226" t="str">
        <f t="shared" si="5"/>
        <v/>
      </c>
      <c r="Q45" s="227" t="str">
        <f t="shared" si="8"/>
        <v/>
      </c>
    </row>
    <row r="46" spans="1:17" x14ac:dyDescent="0.25">
      <c r="A46" s="222">
        <v>36</v>
      </c>
      <c r="B46" s="223" t="str">
        <f>IF('Tabela I'!B48="","",'Tabela I'!B48)</f>
        <v/>
      </c>
      <c r="C46" s="223"/>
      <c r="D46" s="223"/>
      <c r="E46" s="392"/>
      <c r="F46" s="224">
        <f t="shared" si="0"/>
        <v>0</v>
      </c>
      <c r="G46" s="392"/>
      <c r="H46" s="392"/>
      <c r="I46" s="392"/>
      <c r="J46" s="392"/>
      <c r="K46" s="392"/>
      <c r="L46" s="392"/>
      <c r="M46" s="225" t="str">
        <f t="shared" si="6"/>
        <v/>
      </c>
      <c r="N46" s="226" t="str">
        <f t="shared" si="7"/>
        <v/>
      </c>
      <c r="O46" s="225" t="str">
        <f t="shared" si="4"/>
        <v/>
      </c>
      <c r="P46" s="226" t="str">
        <f t="shared" si="5"/>
        <v/>
      </c>
      <c r="Q46" s="227" t="str">
        <f t="shared" si="8"/>
        <v/>
      </c>
    </row>
    <row r="47" spans="1:17" x14ac:dyDescent="0.25">
      <c r="A47" s="222">
        <v>37</v>
      </c>
      <c r="B47" s="223" t="str">
        <f>IF('Tabela I'!B49="","",'Tabela I'!B49)</f>
        <v/>
      </c>
      <c r="C47" s="223"/>
      <c r="D47" s="223"/>
      <c r="E47" s="392"/>
      <c r="F47" s="224">
        <f t="shared" si="0"/>
        <v>0</v>
      </c>
      <c r="G47" s="392"/>
      <c r="H47" s="392"/>
      <c r="I47" s="392"/>
      <c r="J47" s="392"/>
      <c r="K47" s="392"/>
      <c r="L47" s="392"/>
      <c r="M47" s="225" t="str">
        <f t="shared" si="6"/>
        <v/>
      </c>
      <c r="N47" s="226" t="str">
        <f t="shared" si="7"/>
        <v/>
      </c>
      <c r="O47" s="225" t="str">
        <f t="shared" si="4"/>
        <v/>
      </c>
      <c r="P47" s="226" t="str">
        <f t="shared" si="5"/>
        <v/>
      </c>
      <c r="Q47" s="227" t="str">
        <f t="shared" si="8"/>
        <v/>
      </c>
    </row>
    <row r="48" spans="1:17" x14ac:dyDescent="0.25">
      <c r="A48" s="222">
        <v>38</v>
      </c>
      <c r="B48" s="223" t="str">
        <f>IF('Tabela I'!B50="","",'Tabela I'!B50)</f>
        <v/>
      </c>
      <c r="C48" s="223"/>
      <c r="D48" s="223"/>
      <c r="E48" s="392"/>
      <c r="F48" s="224">
        <f t="shared" si="0"/>
        <v>0</v>
      </c>
      <c r="G48" s="392"/>
      <c r="H48" s="392"/>
      <c r="I48" s="392"/>
      <c r="J48" s="392"/>
      <c r="K48" s="392"/>
      <c r="L48" s="392"/>
      <c r="M48" s="225" t="str">
        <f t="shared" si="6"/>
        <v/>
      </c>
      <c r="N48" s="226" t="str">
        <f t="shared" si="7"/>
        <v/>
      </c>
      <c r="O48" s="225" t="str">
        <f t="shared" si="4"/>
        <v/>
      </c>
      <c r="P48" s="226" t="str">
        <f t="shared" si="5"/>
        <v/>
      </c>
      <c r="Q48" s="227" t="str">
        <f t="shared" si="8"/>
        <v/>
      </c>
    </row>
    <row r="49" spans="1:20" x14ac:dyDescent="0.25">
      <c r="A49" s="222">
        <v>39</v>
      </c>
      <c r="B49" s="223" t="str">
        <f>IF('Tabela I'!B51="","",'Tabela I'!B51)</f>
        <v/>
      </c>
      <c r="C49" s="223"/>
      <c r="D49" s="223"/>
      <c r="E49" s="392"/>
      <c r="F49" s="224">
        <f t="shared" si="0"/>
        <v>0</v>
      </c>
      <c r="G49" s="392"/>
      <c r="H49" s="392"/>
      <c r="I49" s="392"/>
      <c r="J49" s="392"/>
      <c r="K49" s="392"/>
      <c r="L49" s="392"/>
      <c r="M49" s="225" t="str">
        <f t="shared" si="6"/>
        <v/>
      </c>
      <c r="N49" s="226" t="str">
        <f t="shared" si="7"/>
        <v/>
      </c>
      <c r="O49" s="225" t="str">
        <f t="shared" si="4"/>
        <v/>
      </c>
      <c r="P49" s="226" t="str">
        <f t="shared" si="5"/>
        <v/>
      </c>
      <c r="Q49" s="227" t="str">
        <f t="shared" si="8"/>
        <v/>
      </c>
    </row>
    <row r="50" spans="1:20" x14ac:dyDescent="0.25">
      <c r="A50" s="222">
        <v>40</v>
      </c>
      <c r="B50" s="223" t="str">
        <f>IF('Tabela I'!B52="","",'Tabela I'!B52)</f>
        <v/>
      </c>
      <c r="C50" s="223"/>
      <c r="D50" s="223"/>
      <c r="E50" s="392"/>
      <c r="F50" s="224">
        <f t="shared" si="0"/>
        <v>0</v>
      </c>
      <c r="G50" s="392"/>
      <c r="H50" s="392"/>
      <c r="I50" s="392"/>
      <c r="J50" s="392"/>
      <c r="K50" s="392"/>
      <c r="L50" s="392"/>
      <c r="M50" s="225" t="str">
        <f t="shared" si="6"/>
        <v/>
      </c>
      <c r="N50" s="226" t="str">
        <f t="shared" si="7"/>
        <v/>
      </c>
      <c r="O50" s="225" t="str">
        <f t="shared" si="4"/>
        <v/>
      </c>
      <c r="P50" s="226" t="str">
        <f t="shared" si="5"/>
        <v/>
      </c>
      <c r="Q50" s="227" t="str">
        <f t="shared" si="8"/>
        <v/>
      </c>
    </row>
    <row r="51" spans="1:20" x14ac:dyDescent="0.25">
      <c r="A51" s="222">
        <v>41</v>
      </c>
      <c r="B51" s="223" t="str">
        <f>IF('Tabela I'!B53="","",'Tabela I'!B53)</f>
        <v/>
      </c>
      <c r="C51" s="223"/>
      <c r="D51" s="223"/>
      <c r="E51" s="392"/>
      <c r="F51" s="224">
        <f t="shared" si="0"/>
        <v>0</v>
      </c>
      <c r="G51" s="392"/>
      <c r="H51" s="392"/>
      <c r="I51" s="392"/>
      <c r="J51" s="392"/>
      <c r="K51" s="392"/>
      <c r="L51" s="392"/>
      <c r="M51" s="225" t="str">
        <f t="shared" si="6"/>
        <v/>
      </c>
      <c r="N51" s="226" t="str">
        <f t="shared" si="7"/>
        <v/>
      </c>
      <c r="O51" s="225" t="str">
        <f t="shared" si="4"/>
        <v/>
      </c>
      <c r="P51" s="226" t="str">
        <f t="shared" si="5"/>
        <v/>
      </c>
      <c r="Q51" s="227" t="str">
        <f t="shared" si="8"/>
        <v/>
      </c>
    </row>
    <row r="52" spans="1:20" x14ac:dyDescent="0.25">
      <c r="A52" s="222">
        <v>42</v>
      </c>
      <c r="B52" s="223" t="str">
        <f>IF('Tabela I'!B54="","",'Tabela I'!B54)</f>
        <v/>
      </c>
      <c r="C52" s="223"/>
      <c r="D52" s="223"/>
      <c r="E52" s="392"/>
      <c r="F52" s="224">
        <f t="shared" si="0"/>
        <v>0</v>
      </c>
      <c r="G52" s="392"/>
      <c r="H52" s="392"/>
      <c r="I52" s="392"/>
      <c r="J52" s="392"/>
      <c r="K52" s="392"/>
      <c r="L52" s="392"/>
      <c r="M52" s="225" t="str">
        <f t="shared" si="6"/>
        <v/>
      </c>
      <c r="N52" s="226" t="str">
        <f t="shared" si="7"/>
        <v/>
      </c>
      <c r="O52" s="225" t="str">
        <f t="shared" si="4"/>
        <v/>
      </c>
      <c r="P52" s="226" t="str">
        <f t="shared" si="5"/>
        <v/>
      </c>
      <c r="Q52" s="227" t="str">
        <f t="shared" si="8"/>
        <v/>
      </c>
    </row>
    <row r="53" spans="1:20" s="198" customFormat="1" x14ac:dyDescent="0.25">
      <c r="A53" s="222">
        <v>43</v>
      </c>
      <c r="B53" s="223" t="str">
        <f>IF('Tabela I'!B55="","",'Tabela I'!B55)</f>
        <v/>
      </c>
      <c r="C53" s="223"/>
      <c r="D53" s="223"/>
      <c r="E53" s="392"/>
      <c r="F53" s="224">
        <f t="shared" si="0"/>
        <v>0</v>
      </c>
      <c r="G53" s="392"/>
      <c r="H53" s="392"/>
      <c r="I53" s="392"/>
      <c r="J53" s="392"/>
      <c r="K53" s="392"/>
      <c r="L53" s="392"/>
      <c r="M53" s="225" t="str">
        <f t="shared" si="6"/>
        <v/>
      </c>
      <c r="N53" s="226" t="str">
        <f t="shared" si="7"/>
        <v/>
      </c>
      <c r="O53" s="225" t="str">
        <f t="shared" si="4"/>
        <v/>
      </c>
      <c r="P53" s="226" t="str">
        <f t="shared" si="5"/>
        <v/>
      </c>
      <c r="Q53" s="227" t="str">
        <f t="shared" si="8"/>
        <v/>
      </c>
      <c r="R53" s="197"/>
      <c r="S53" s="197"/>
      <c r="T53" s="197"/>
    </row>
    <row r="54" spans="1:20" s="198" customFormat="1" x14ac:dyDescent="0.25">
      <c r="A54" s="222">
        <v>44</v>
      </c>
      <c r="B54" s="223" t="str">
        <f>IF('Tabela I'!B56="","",'Tabela I'!B56)</f>
        <v/>
      </c>
      <c r="C54" s="223"/>
      <c r="D54" s="223"/>
      <c r="E54" s="392"/>
      <c r="F54" s="224">
        <f t="shared" si="0"/>
        <v>0</v>
      </c>
      <c r="G54" s="392"/>
      <c r="H54" s="392"/>
      <c r="I54" s="392"/>
      <c r="J54" s="392"/>
      <c r="K54" s="392"/>
      <c r="L54" s="392"/>
      <c r="M54" s="225" t="str">
        <f t="shared" si="6"/>
        <v/>
      </c>
      <c r="N54" s="226" t="str">
        <f t="shared" si="7"/>
        <v/>
      </c>
      <c r="O54" s="225" t="str">
        <f t="shared" si="4"/>
        <v/>
      </c>
      <c r="P54" s="226" t="str">
        <f t="shared" si="5"/>
        <v/>
      </c>
      <c r="Q54" s="227" t="str">
        <f t="shared" si="8"/>
        <v/>
      </c>
      <c r="R54" s="197"/>
      <c r="S54" s="197"/>
      <c r="T54" s="197"/>
    </row>
    <row r="55" spans="1:20" s="198" customFormat="1" x14ac:dyDescent="0.25">
      <c r="A55" s="222">
        <v>45</v>
      </c>
      <c r="B55" s="223" t="str">
        <f>IF('Tabela I'!B57="","",'Tabela I'!B57)</f>
        <v/>
      </c>
      <c r="C55" s="223"/>
      <c r="D55" s="223"/>
      <c r="E55" s="392"/>
      <c r="F55" s="224">
        <f t="shared" si="0"/>
        <v>0</v>
      </c>
      <c r="G55" s="392"/>
      <c r="H55" s="392"/>
      <c r="I55" s="392"/>
      <c r="J55" s="392"/>
      <c r="K55" s="392"/>
      <c r="L55" s="392"/>
      <c r="M55" s="225" t="str">
        <f t="shared" si="6"/>
        <v/>
      </c>
      <c r="N55" s="226" t="str">
        <f t="shared" si="7"/>
        <v/>
      </c>
      <c r="O55" s="225" t="str">
        <f t="shared" si="4"/>
        <v/>
      </c>
      <c r="P55" s="226" t="str">
        <f t="shared" si="5"/>
        <v/>
      </c>
      <c r="Q55" s="227" t="str">
        <f t="shared" si="8"/>
        <v/>
      </c>
      <c r="R55" s="197"/>
      <c r="S55" s="197"/>
      <c r="T55" s="197"/>
    </row>
    <row r="56" spans="1:20" s="198" customFormat="1" x14ac:dyDescent="0.25">
      <c r="A56" s="222">
        <v>46</v>
      </c>
      <c r="B56" s="223" t="str">
        <f>IF('Tabela I'!B58="","",'Tabela I'!B58)</f>
        <v/>
      </c>
      <c r="C56" s="223"/>
      <c r="D56" s="223"/>
      <c r="E56" s="392"/>
      <c r="F56" s="224">
        <f t="shared" si="0"/>
        <v>0</v>
      </c>
      <c r="G56" s="392"/>
      <c r="H56" s="392"/>
      <c r="I56" s="392"/>
      <c r="J56" s="392"/>
      <c r="K56" s="392"/>
      <c r="L56" s="392"/>
      <c r="M56" s="225" t="str">
        <f t="shared" si="6"/>
        <v/>
      </c>
      <c r="N56" s="226" t="str">
        <f t="shared" si="7"/>
        <v/>
      </c>
      <c r="O56" s="225" t="str">
        <f t="shared" si="4"/>
        <v/>
      </c>
      <c r="P56" s="226" t="str">
        <f t="shared" si="5"/>
        <v/>
      </c>
      <c r="Q56" s="227" t="str">
        <f t="shared" si="8"/>
        <v/>
      </c>
      <c r="R56" s="197"/>
      <c r="S56" s="197"/>
      <c r="T56" s="197"/>
    </row>
    <row r="57" spans="1:20" s="198" customFormat="1" x14ac:dyDescent="0.25">
      <c r="A57" s="222">
        <v>47</v>
      </c>
      <c r="B57" s="223" t="str">
        <f>IF('Tabela I'!B59="","",'Tabela I'!B59)</f>
        <v/>
      </c>
      <c r="C57" s="223"/>
      <c r="D57" s="223"/>
      <c r="E57" s="392"/>
      <c r="F57" s="224">
        <f t="shared" si="0"/>
        <v>0</v>
      </c>
      <c r="G57" s="392"/>
      <c r="H57" s="392"/>
      <c r="I57" s="392"/>
      <c r="J57" s="392"/>
      <c r="K57" s="392"/>
      <c r="L57" s="392"/>
      <c r="M57" s="225" t="str">
        <f t="shared" si="6"/>
        <v/>
      </c>
      <c r="N57" s="226" t="str">
        <f t="shared" si="7"/>
        <v/>
      </c>
      <c r="O57" s="225" t="str">
        <f t="shared" si="4"/>
        <v/>
      </c>
      <c r="P57" s="226" t="str">
        <f t="shared" si="5"/>
        <v/>
      </c>
      <c r="Q57" s="227" t="str">
        <f t="shared" si="8"/>
        <v/>
      </c>
      <c r="R57" s="197"/>
      <c r="S57" s="197"/>
      <c r="T57" s="197"/>
    </row>
    <row r="58" spans="1:20" s="198" customFormat="1" x14ac:dyDescent="0.25">
      <c r="A58" s="222">
        <v>48</v>
      </c>
      <c r="B58" s="223" t="str">
        <f>IF('Tabela I'!B60="","",'Tabela I'!B60)</f>
        <v/>
      </c>
      <c r="C58" s="223"/>
      <c r="D58" s="223"/>
      <c r="E58" s="392"/>
      <c r="F58" s="224">
        <f t="shared" si="0"/>
        <v>0</v>
      </c>
      <c r="G58" s="392"/>
      <c r="H58" s="392"/>
      <c r="I58" s="392"/>
      <c r="J58" s="392"/>
      <c r="K58" s="392"/>
      <c r="L58" s="392"/>
      <c r="M58" s="225" t="str">
        <f t="shared" si="6"/>
        <v/>
      </c>
      <c r="N58" s="226" t="str">
        <f t="shared" si="7"/>
        <v/>
      </c>
      <c r="O58" s="225" t="str">
        <f t="shared" si="4"/>
        <v/>
      </c>
      <c r="P58" s="226" t="str">
        <f t="shared" si="5"/>
        <v/>
      </c>
      <c r="Q58" s="227" t="str">
        <f t="shared" si="8"/>
        <v/>
      </c>
      <c r="R58" s="197"/>
      <c r="S58" s="197"/>
      <c r="T58" s="197"/>
    </row>
    <row r="59" spans="1:20" s="198" customFormat="1" x14ac:dyDescent="0.25">
      <c r="A59" s="222">
        <v>49</v>
      </c>
      <c r="B59" s="223" t="str">
        <f>IF('Tabela I'!B61="","",'Tabela I'!B61)</f>
        <v/>
      </c>
      <c r="C59" s="223"/>
      <c r="D59" s="223"/>
      <c r="E59" s="392"/>
      <c r="F59" s="224">
        <f t="shared" si="0"/>
        <v>0</v>
      </c>
      <c r="G59" s="392"/>
      <c r="H59" s="392"/>
      <c r="I59" s="392"/>
      <c r="J59" s="392"/>
      <c r="K59" s="392"/>
      <c r="L59" s="392"/>
      <c r="M59" s="225" t="str">
        <f t="shared" si="6"/>
        <v/>
      </c>
      <c r="N59" s="226" t="str">
        <f t="shared" si="7"/>
        <v/>
      </c>
      <c r="O59" s="225" t="str">
        <f t="shared" si="4"/>
        <v/>
      </c>
      <c r="P59" s="226" t="str">
        <f t="shared" si="5"/>
        <v/>
      </c>
      <c r="Q59" s="227" t="str">
        <f t="shared" si="8"/>
        <v/>
      </c>
      <c r="R59" s="197"/>
      <c r="S59" s="197"/>
      <c r="T59" s="197"/>
    </row>
    <row r="60" spans="1:20" x14ac:dyDescent="0.25">
      <c r="A60" s="222">
        <v>50</v>
      </c>
      <c r="B60" s="223" t="str">
        <f>IF('Tabela I'!B62="","",'Tabela I'!B62)</f>
        <v/>
      </c>
      <c r="C60" s="223"/>
      <c r="D60" s="223"/>
      <c r="E60" s="392"/>
      <c r="F60" s="224">
        <f t="shared" si="0"/>
        <v>0</v>
      </c>
      <c r="G60" s="392"/>
      <c r="H60" s="392"/>
      <c r="I60" s="392"/>
      <c r="J60" s="392"/>
      <c r="K60" s="392"/>
      <c r="L60" s="392"/>
      <c r="M60" s="225" t="str">
        <f t="shared" si="6"/>
        <v/>
      </c>
      <c r="N60" s="226" t="str">
        <f t="shared" si="7"/>
        <v/>
      </c>
      <c r="O60" s="225" t="str">
        <f t="shared" si="4"/>
        <v/>
      </c>
      <c r="P60" s="226" t="str">
        <f t="shared" si="5"/>
        <v/>
      </c>
      <c r="Q60" s="227" t="str">
        <f t="shared" si="8"/>
        <v/>
      </c>
    </row>
    <row r="61" spans="1:20" x14ac:dyDescent="0.25">
      <c r="A61" s="222">
        <v>51</v>
      </c>
      <c r="B61" s="223" t="str">
        <f>IF('Tabela I'!B63="","",'Tabela I'!B63)</f>
        <v/>
      </c>
      <c r="C61" s="223"/>
      <c r="D61" s="223"/>
      <c r="E61" s="392"/>
      <c r="F61" s="224">
        <f t="shared" si="0"/>
        <v>0</v>
      </c>
      <c r="G61" s="392"/>
      <c r="H61" s="392"/>
      <c r="I61" s="392"/>
      <c r="J61" s="392"/>
      <c r="K61" s="392"/>
      <c r="L61" s="392"/>
      <c r="M61" s="225" t="str">
        <f t="shared" si="6"/>
        <v/>
      </c>
      <c r="N61" s="226" t="str">
        <f t="shared" si="7"/>
        <v/>
      </c>
      <c r="O61" s="225" t="str">
        <f t="shared" si="4"/>
        <v/>
      </c>
      <c r="P61" s="226" t="str">
        <f t="shared" si="5"/>
        <v/>
      </c>
      <c r="Q61" s="227" t="str">
        <f t="shared" si="8"/>
        <v/>
      </c>
    </row>
    <row r="62" spans="1:20" x14ac:dyDescent="0.25">
      <c r="A62" s="222">
        <v>52</v>
      </c>
      <c r="B62" s="223" t="str">
        <f>IF('Tabela I'!B64="","",'Tabela I'!B64)</f>
        <v/>
      </c>
      <c r="C62" s="223"/>
      <c r="D62" s="223"/>
      <c r="E62" s="392"/>
      <c r="F62" s="224">
        <f t="shared" si="0"/>
        <v>0</v>
      </c>
      <c r="G62" s="392"/>
      <c r="H62" s="392"/>
      <c r="I62" s="392"/>
      <c r="J62" s="392"/>
      <c r="K62" s="392"/>
      <c r="L62" s="392"/>
      <c r="M62" s="225" t="str">
        <f t="shared" si="6"/>
        <v/>
      </c>
      <c r="N62" s="226" t="str">
        <f t="shared" si="7"/>
        <v/>
      </c>
      <c r="O62" s="225" t="str">
        <f t="shared" si="4"/>
        <v/>
      </c>
      <c r="P62" s="226" t="str">
        <f t="shared" si="5"/>
        <v/>
      </c>
      <c r="Q62" s="227" t="str">
        <f t="shared" si="8"/>
        <v/>
      </c>
    </row>
    <row r="63" spans="1:20" x14ac:dyDescent="0.25">
      <c r="A63" s="222">
        <v>53</v>
      </c>
      <c r="B63" s="223" t="str">
        <f>IF('Tabela I'!B65="","",'Tabela I'!B65)</f>
        <v/>
      </c>
      <c r="C63" s="223"/>
      <c r="D63" s="223"/>
      <c r="E63" s="392"/>
      <c r="F63" s="224">
        <f t="shared" si="0"/>
        <v>0</v>
      </c>
      <c r="G63" s="392"/>
      <c r="H63" s="392"/>
      <c r="I63" s="392"/>
      <c r="J63" s="392"/>
      <c r="K63" s="392"/>
      <c r="L63" s="392"/>
      <c r="M63" s="225" t="str">
        <f t="shared" si="6"/>
        <v/>
      </c>
      <c r="N63" s="226" t="str">
        <f t="shared" si="7"/>
        <v/>
      </c>
      <c r="O63" s="225" t="str">
        <f t="shared" si="4"/>
        <v/>
      </c>
      <c r="P63" s="226" t="str">
        <f t="shared" si="5"/>
        <v/>
      </c>
      <c r="Q63" s="227" t="str">
        <f t="shared" si="8"/>
        <v/>
      </c>
    </row>
    <row r="64" spans="1:20" s="198" customFormat="1" x14ac:dyDescent="0.25">
      <c r="A64" s="222">
        <v>54</v>
      </c>
      <c r="B64" s="223" t="str">
        <f>IF('Tabela I'!B66="","",'Tabela I'!B66)</f>
        <v/>
      </c>
      <c r="C64" s="223"/>
      <c r="D64" s="223"/>
      <c r="E64" s="392"/>
      <c r="F64" s="224">
        <f t="shared" si="0"/>
        <v>0</v>
      </c>
      <c r="G64" s="392"/>
      <c r="H64" s="392"/>
      <c r="I64" s="392"/>
      <c r="J64" s="392"/>
      <c r="K64" s="392"/>
      <c r="L64" s="392"/>
      <c r="M64" s="225" t="str">
        <f t="shared" si="6"/>
        <v/>
      </c>
      <c r="N64" s="226" t="str">
        <f t="shared" si="7"/>
        <v/>
      </c>
      <c r="O64" s="225" t="str">
        <f t="shared" si="4"/>
        <v/>
      </c>
      <c r="P64" s="226" t="str">
        <f t="shared" si="5"/>
        <v/>
      </c>
      <c r="Q64" s="227" t="str">
        <f t="shared" si="8"/>
        <v/>
      </c>
      <c r="R64" s="197"/>
      <c r="S64" s="197"/>
      <c r="T64" s="197"/>
    </row>
    <row r="65" spans="1:20" s="198" customFormat="1" x14ac:dyDescent="0.25">
      <c r="A65" s="222">
        <v>55</v>
      </c>
      <c r="B65" s="223" t="str">
        <f>IF('Tabela I'!B67="","",'Tabela I'!B67)</f>
        <v/>
      </c>
      <c r="C65" s="223"/>
      <c r="D65" s="223"/>
      <c r="E65" s="392"/>
      <c r="F65" s="224">
        <f t="shared" si="0"/>
        <v>0</v>
      </c>
      <c r="G65" s="392"/>
      <c r="H65" s="392"/>
      <c r="I65" s="392"/>
      <c r="J65" s="392"/>
      <c r="K65" s="392"/>
      <c r="L65" s="392"/>
      <c r="M65" s="225" t="str">
        <f t="shared" si="6"/>
        <v/>
      </c>
      <c r="N65" s="226" t="str">
        <f t="shared" si="7"/>
        <v/>
      </c>
      <c r="O65" s="225" t="str">
        <f t="shared" si="4"/>
        <v/>
      </c>
      <c r="P65" s="226" t="str">
        <f t="shared" si="5"/>
        <v/>
      </c>
      <c r="Q65" s="227" t="str">
        <f t="shared" si="8"/>
        <v/>
      </c>
      <c r="R65" s="197"/>
      <c r="S65" s="197"/>
      <c r="T65" s="197"/>
    </row>
    <row r="66" spans="1:20" s="198" customFormat="1" x14ac:dyDescent="0.25">
      <c r="A66" s="222">
        <v>56</v>
      </c>
      <c r="B66" s="223" t="str">
        <f>IF('Tabela I'!B68="","",'Tabela I'!B68)</f>
        <v/>
      </c>
      <c r="C66" s="223"/>
      <c r="D66" s="223"/>
      <c r="E66" s="392"/>
      <c r="F66" s="224">
        <f t="shared" si="0"/>
        <v>0</v>
      </c>
      <c r="G66" s="392"/>
      <c r="H66" s="392"/>
      <c r="I66" s="392"/>
      <c r="J66" s="392"/>
      <c r="K66" s="392"/>
      <c r="L66" s="392"/>
      <c r="M66" s="225" t="str">
        <f t="shared" si="6"/>
        <v/>
      </c>
      <c r="N66" s="226" t="str">
        <f t="shared" si="7"/>
        <v/>
      </c>
      <c r="O66" s="225" t="str">
        <f t="shared" si="4"/>
        <v/>
      </c>
      <c r="P66" s="226" t="str">
        <f t="shared" si="5"/>
        <v/>
      </c>
      <c r="Q66" s="227" t="str">
        <f t="shared" si="8"/>
        <v/>
      </c>
      <c r="R66" s="197"/>
      <c r="S66" s="197"/>
      <c r="T66" s="197"/>
    </row>
    <row r="67" spans="1:20" s="198" customFormat="1" x14ac:dyDescent="0.25">
      <c r="A67" s="222">
        <v>57</v>
      </c>
      <c r="B67" s="223" t="str">
        <f>IF('Tabela I'!B69="","",'Tabela I'!B69)</f>
        <v/>
      </c>
      <c r="C67" s="223"/>
      <c r="D67" s="223"/>
      <c r="E67" s="392"/>
      <c r="F67" s="224">
        <f t="shared" si="0"/>
        <v>0</v>
      </c>
      <c r="G67" s="392"/>
      <c r="H67" s="392"/>
      <c r="I67" s="392"/>
      <c r="J67" s="392"/>
      <c r="K67" s="392"/>
      <c r="L67" s="392"/>
      <c r="M67" s="225" t="str">
        <f t="shared" si="6"/>
        <v/>
      </c>
      <c r="N67" s="226" t="str">
        <f t="shared" si="7"/>
        <v/>
      </c>
      <c r="O67" s="225" t="str">
        <f t="shared" si="4"/>
        <v/>
      </c>
      <c r="P67" s="226" t="str">
        <f t="shared" si="5"/>
        <v/>
      </c>
      <c r="Q67" s="227" t="str">
        <f t="shared" si="8"/>
        <v/>
      </c>
      <c r="R67" s="197"/>
      <c r="S67" s="197"/>
      <c r="T67" s="197"/>
    </row>
    <row r="68" spans="1:20" s="198" customFormat="1" x14ac:dyDescent="0.25">
      <c r="A68" s="222">
        <v>58</v>
      </c>
      <c r="B68" s="223" t="str">
        <f>IF('Tabela I'!B70="","",'Tabela I'!B70)</f>
        <v/>
      </c>
      <c r="C68" s="223"/>
      <c r="D68" s="223"/>
      <c r="E68" s="392"/>
      <c r="F68" s="224">
        <f t="shared" si="0"/>
        <v>0</v>
      </c>
      <c r="G68" s="392"/>
      <c r="H68" s="392"/>
      <c r="I68" s="392"/>
      <c r="J68" s="392"/>
      <c r="K68" s="392"/>
      <c r="L68" s="392"/>
      <c r="M68" s="225" t="str">
        <f t="shared" si="6"/>
        <v/>
      </c>
      <c r="N68" s="226" t="str">
        <f t="shared" si="7"/>
        <v/>
      </c>
      <c r="O68" s="225" t="str">
        <f t="shared" si="4"/>
        <v/>
      </c>
      <c r="P68" s="226" t="str">
        <f t="shared" si="5"/>
        <v/>
      </c>
      <c r="Q68" s="227" t="str">
        <f t="shared" si="8"/>
        <v/>
      </c>
      <c r="R68" s="197"/>
      <c r="S68" s="197"/>
      <c r="T68" s="197"/>
    </row>
    <row r="69" spans="1:20" s="198" customFormat="1" x14ac:dyDescent="0.25">
      <c r="A69" s="222">
        <v>59</v>
      </c>
      <c r="B69" s="223" t="str">
        <f>IF('Tabela I'!B71="","",'Tabela I'!B71)</f>
        <v/>
      </c>
      <c r="C69" s="223"/>
      <c r="D69" s="223"/>
      <c r="E69" s="392"/>
      <c r="F69" s="224">
        <f t="shared" si="0"/>
        <v>0</v>
      </c>
      <c r="G69" s="392"/>
      <c r="H69" s="392"/>
      <c r="I69" s="392"/>
      <c r="J69" s="392"/>
      <c r="K69" s="392"/>
      <c r="L69" s="392"/>
      <c r="M69" s="225" t="str">
        <f t="shared" si="6"/>
        <v/>
      </c>
      <c r="N69" s="226" t="str">
        <f t="shared" si="7"/>
        <v/>
      </c>
      <c r="O69" s="225" t="str">
        <f t="shared" si="4"/>
        <v/>
      </c>
      <c r="P69" s="226" t="str">
        <f t="shared" si="5"/>
        <v/>
      </c>
      <c r="Q69" s="227" t="str">
        <f t="shared" si="8"/>
        <v/>
      </c>
      <c r="R69" s="197"/>
      <c r="S69" s="197"/>
      <c r="T69" s="197"/>
    </row>
    <row r="70" spans="1:20" s="198" customFormat="1" x14ac:dyDescent="0.25">
      <c r="A70" s="222">
        <v>60</v>
      </c>
      <c r="B70" s="223" t="str">
        <f>IF('Tabela I'!B72="","",'Tabela I'!B72)</f>
        <v/>
      </c>
      <c r="C70" s="223"/>
      <c r="D70" s="223"/>
      <c r="E70" s="392"/>
      <c r="F70" s="224">
        <f t="shared" si="0"/>
        <v>0</v>
      </c>
      <c r="G70" s="392"/>
      <c r="H70" s="392"/>
      <c r="I70" s="392"/>
      <c r="J70" s="392"/>
      <c r="K70" s="392"/>
      <c r="L70" s="392"/>
      <c r="M70" s="225" t="str">
        <f t="shared" si="6"/>
        <v/>
      </c>
      <c r="N70" s="226" t="str">
        <f t="shared" si="7"/>
        <v/>
      </c>
      <c r="O70" s="225" t="str">
        <f t="shared" si="4"/>
        <v/>
      </c>
      <c r="P70" s="226" t="str">
        <f t="shared" si="5"/>
        <v/>
      </c>
      <c r="Q70" s="227" t="str">
        <f t="shared" si="8"/>
        <v/>
      </c>
      <c r="R70" s="197"/>
      <c r="S70" s="197"/>
      <c r="T70" s="197"/>
    </row>
    <row r="71" spans="1:20" s="198" customFormat="1" x14ac:dyDescent="0.25">
      <c r="A71" s="222">
        <v>61</v>
      </c>
      <c r="B71" s="223"/>
      <c r="C71" s="223"/>
      <c r="D71" s="223"/>
      <c r="E71" s="392"/>
      <c r="F71" s="224">
        <f t="shared" si="0"/>
        <v>0</v>
      </c>
      <c r="G71" s="392"/>
      <c r="H71" s="392"/>
      <c r="I71" s="392"/>
      <c r="J71" s="392"/>
      <c r="K71" s="392"/>
      <c r="L71" s="392"/>
      <c r="M71" s="225" t="str">
        <f t="shared" si="6"/>
        <v/>
      </c>
      <c r="N71" s="226" t="str">
        <f t="shared" si="7"/>
        <v/>
      </c>
      <c r="O71" s="225" t="str">
        <f t="shared" si="4"/>
        <v/>
      </c>
      <c r="P71" s="226" t="str">
        <f t="shared" si="5"/>
        <v/>
      </c>
      <c r="Q71" s="227" t="str">
        <f t="shared" si="8"/>
        <v/>
      </c>
      <c r="R71" s="197"/>
      <c r="S71" s="197"/>
      <c r="T71" s="197"/>
    </row>
    <row r="72" spans="1:20" s="198" customFormat="1" x14ac:dyDescent="0.25">
      <c r="A72" s="222">
        <v>62</v>
      </c>
      <c r="B72" s="223"/>
      <c r="C72" s="223"/>
      <c r="D72" s="223"/>
      <c r="E72" s="392"/>
      <c r="F72" s="224">
        <f t="shared" si="0"/>
        <v>0</v>
      </c>
      <c r="G72" s="392"/>
      <c r="H72" s="392"/>
      <c r="I72" s="392"/>
      <c r="J72" s="392"/>
      <c r="K72" s="392"/>
      <c r="L72" s="392"/>
      <c r="M72" s="225" t="str">
        <f t="shared" si="6"/>
        <v/>
      </c>
      <c r="N72" s="226" t="str">
        <f t="shared" si="7"/>
        <v/>
      </c>
      <c r="O72" s="225" t="str">
        <f t="shared" si="4"/>
        <v/>
      </c>
      <c r="P72" s="226" t="str">
        <f t="shared" si="5"/>
        <v/>
      </c>
      <c r="Q72" s="227" t="str">
        <f t="shared" si="8"/>
        <v/>
      </c>
      <c r="R72" s="197"/>
      <c r="S72" s="197"/>
      <c r="T72" s="197"/>
    </row>
    <row r="73" spans="1:20" s="198" customFormat="1" x14ac:dyDescent="0.25">
      <c r="A73" s="222">
        <v>63</v>
      </c>
      <c r="B73" s="223"/>
      <c r="C73" s="223"/>
      <c r="D73" s="223"/>
      <c r="E73" s="392"/>
      <c r="F73" s="224">
        <f t="shared" si="0"/>
        <v>0</v>
      </c>
      <c r="G73" s="392"/>
      <c r="H73" s="392"/>
      <c r="I73" s="392"/>
      <c r="J73" s="392"/>
      <c r="K73" s="392"/>
      <c r="L73" s="392"/>
      <c r="M73" s="225" t="str">
        <f t="shared" si="6"/>
        <v/>
      </c>
      <c r="N73" s="226" t="str">
        <f t="shared" si="7"/>
        <v/>
      </c>
      <c r="O73" s="225" t="str">
        <f t="shared" si="4"/>
        <v/>
      </c>
      <c r="P73" s="226" t="str">
        <f t="shared" si="5"/>
        <v/>
      </c>
      <c r="Q73" s="227" t="str">
        <f t="shared" si="8"/>
        <v/>
      </c>
      <c r="R73" s="197"/>
      <c r="S73" s="197"/>
      <c r="T73" s="197"/>
    </row>
    <row r="74" spans="1:20" s="198" customFormat="1" x14ac:dyDescent="0.25">
      <c r="A74" s="222">
        <v>64</v>
      </c>
      <c r="B74" s="223"/>
      <c r="C74" s="223"/>
      <c r="D74" s="223"/>
      <c r="E74" s="392"/>
      <c r="F74" s="224">
        <f t="shared" si="0"/>
        <v>0</v>
      </c>
      <c r="G74" s="392"/>
      <c r="H74" s="392"/>
      <c r="I74" s="392"/>
      <c r="J74" s="392"/>
      <c r="K74" s="392"/>
      <c r="L74" s="392"/>
      <c r="M74" s="225" t="str">
        <f t="shared" si="6"/>
        <v/>
      </c>
      <c r="N74" s="226" t="str">
        <f t="shared" si="7"/>
        <v/>
      </c>
      <c r="O74" s="225" t="str">
        <f t="shared" si="4"/>
        <v/>
      </c>
      <c r="P74" s="226" t="str">
        <f t="shared" si="5"/>
        <v/>
      </c>
      <c r="Q74" s="227" t="str">
        <f t="shared" si="8"/>
        <v/>
      </c>
      <c r="R74" s="197"/>
      <c r="S74" s="197"/>
      <c r="T74" s="197"/>
    </row>
    <row r="75" spans="1:20" s="198" customFormat="1" ht="15.75" thickBot="1" x14ac:dyDescent="0.3">
      <c r="A75" s="228">
        <v>65</v>
      </c>
      <c r="B75" s="229"/>
      <c r="C75" s="229"/>
      <c r="D75" s="229"/>
      <c r="E75" s="393"/>
      <c r="F75" s="230">
        <f t="shared" si="0"/>
        <v>0</v>
      </c>
      <c r="G75" s="393"/>
      <c r="H75" s="393"/>
      <c r="I75" s="393"/>
      <c r="J75" s="393"/>
      <c r="K75" s="393"/>
      <c r="L75" s="393"/>
      <c r="M75" s="231" t="str">
        <f t="shared" si="6"/>
        <v/>
      </c>
      <c r="N75" s="232" t="str">
        <f t="shared" si="7"/>
        <v/>
      </c>
      <c r="O75" s="231" t="str">
        <f t="shared" si="4"/>
        <v/>
      </c>
      <c r="P75" s="232" t="str">
        <f t="shared" si="5"/>
        <v/>
      </c>
      <c r="Q75" s="233" t="str">
        <f t="shared" si="8"/>
        <v/>
      </c>
      <c r="R75" s="197"/>
      <c r="S75" s="197"/>
      <c r="T75" s="197"/>
    </row>
    <row r="76" spans="1:20" s="198" customFormat="1" ht="15.75" thickBot="1" x14ac:dyDescent="0.3">
      <c r="A76" s="197"/>
      <c r="B76" s="197"/>
      <c r="C76" s="197"/>
      <c r="D76" s="197"/>
      <c r="E76" s="394"/>
      <c r="F76" s="394"/>
      <c r="G76" s="394"/>
      <c r="H76" s="394"/>
      <c r="I76" s="394"/>
      <c r="J76" s="394"/>
      <c r="K76" s="394"/>
      <c r="L76" s="394"/>
      <c r="N76" s="197"/>
      <c r="P76" s="197"/>
      <c r="Q76" s="204"/>
      <c r="R76" s="197"/>
      <c r="S76" s="197"/>
      <c r="T76" s="197"/>
    </row>
    <row r="77" spans="1:20" s="399" customFormat="1" ht="15.75" thickBot="1" x14ac:dyDescent="0.3">
      <c r="A77" s="655" t="s">
        <v>130</v>
      </c>
      <c r="B77" s="656"/>
      <c r="C77" s="656"/>
      <c r="D77" s="395"/>
      <c r="E77" s="396">
        <f>SUM(E11:E75)</f>
        <v>0</v>
      </c>
      <c r="F77" s="397">
        <f t="shared" ref="F77:L77" si="9">SUM(F11:F75)</f>
        <v>0</v>
      </c>
      <c r="G77" s="397">
        <f t="shared" si="9"/>
        <v>0</v>
      </c>
      <c r="H77" s="397">
        <f t="shared" si="9"/>
        <v>0</v>
      </c>
      <c r="I77" s="397">
        <f t="shared" si="9"/>
        <v>0</v>
      </c>
      <c r="J77" s="397">
        <f t="shared" si="9"/>
        <v>0</v>
      </c>
      <c r="K77" s="397">
        <f>SUM(K11:K75)</f>
        <v>0</v>
      </c>
      <c r="L77" s="397">
        <f t="shared" si="9"/>
        <v>0</v>
      </c>
      <c r="M77" s="657" t="str">
        <f>IF(F77=0,"",0.75*((F77-K77-(L77/2))/F77)+0.25*((E77-J77-K77-(L77/2))/E77))</f>
        <v/>
      </c>
      <c r="N77" s="658"/>
      <c r="O77" s="658"/>
      <c r="P77" s="658"/>
      <c r="Q77" s="659"/>
      <c r="R77" s="398"/>
      <c r="S77" s="398"/>
      <c r="T77" s="398"/>
    </row>
    <row r="78" spans="1:20" s="198" customFormat="1" x14ac:dyDescent="0.25">
      <c r="A78" s="234"/>
      <c r="B78" s="234"/>
      <c r="C78" s="234"/>
      <c r="D78" s="234"/>
      <c r="E78" s="400"/>
      <c r="F78" s="394"/>
      <c r="G78" s="394"/>
      <c r="H78" s="394"/>
      <c r="I78" s="394"/>
      <c r="J78" s="394"/>
      <c r="K78" s="394"/>
      <c r="L78" s="394"/>
      <c r="N78" s="197"/>
      <c r="P78" s="197"/>
      <c r="Q78" s="204"/>
      <c r="R78" s="197"/>
      <c r="S78" s="197"/>
      <c r="T78" s="197"/>
    </row>
    <row r="79" spans="1:20" s="198" customFormat="1" x14ac:dyDescent="0.25">
      <c r="A79" s="234"/>
      <c r="B79" s="234"/>
      <c r="C79" s="234"/>
      <c r="D79" s="234"/>
      <c r="E79" s="400"/>
      <c r="F79" s="394"/>
      <c r="G79" s="394"/>
      <c r="H79" s="394"/>
      <c r="I79" s="394"/>
      <c r="J79" s="394"/>
      <c r="K79" s="394"/>
      <c r="L79" s="394"/>
      <c r="N79" s="197"/>
      <c r="P79" s="197"/>
      <c r="Q79" s="204"/>
      <c r="R79" s="197"/>
      <c r="S79" s="197"/>
      <c r="T79" s="197"/>
    </row>
    <row r="80" spans="1:20" s="198" customFormat="1" x14ac:dyDescent="0.25">
      <c r="A80" s="530" t="s">
        <v>221</v>
      </c>
      <c r="B80" s="234"/>
      <c r="C80" s="234"/>
      <c r="D80" s="234"/>
      <c r="E80" s="400"/>
      <c r="F80" s="394"/>
      <c r="G80" s="394"/>
      <c r="H80" s="394"/>
      <c r="I80" s="394"/>
      <c r="J80" s="394"/>
      <c r="K80" s="394"/>
      <c r="L80" s="394"/>
      <c r="N80" s="197"/>
      <c r="P80" s="197"/>
      <c r="Q80" s="204"/>
      <c r="R80" s="197"/>
      <c r="S80" s="197"/>
      <c r="T80" s="197"/>
    </row>
    <row r="81" spans="1:20" s="198" customFormat="1" ht="3.75" customHeight="1" x14ac:dyDescent="0.25">
      <c r="A81" s="401"/>
      <c r="B81" s="234"/>
      <c r="C81" s="234"/>
      <c r="D81" s="234"/>
      <c r="E81" s="400"/>
      <c r="F81" s="394"/>
      <c r="G81" s="394"/>
      <c r="H81" s="394"/>
      <c r="I81" s="394"/>
      <c r="J81" s="394"/>
      <c r="K81" s="394"/>
      <c r="L81" s="394"/>
      <c r="N81" s="197"/>
      <c r="P81" s="197"/>
      <c r="Q81" s="204"/>
      <c r="R81" s="197"/>
      <c r="S81" s="197"/>
      <c r="T81" s="197"/>
    </row>
    <row r="82" spans="1:20" s="408" customFormat="1" x14ac:dyDescent="0.25">
      <c r="A82" s="642" t="s">
        <v>202</v>
      </c>
      <c r="B82" s="643"/>
      <c r="C82" s="644"/>
      <c r="D82" s="402"/>
      <c r="E82" s="403"/>
      <c r="F82" s="403"/>
      <c r="G82" s="404"/>
      <c r="H82" s="404"/>
      <c r="I82" s="404"/>
      <c r="J82" s="404"/>
      <c r="K82" s="404"/>
      <c r="L82" s="403"/>
      <c r="M82" s="405"/>
      <c r="N82" s="405"/>
      <c r="O82" s="405"/>
      <c r="P82" s="406"/>
      <c r="Q82" s="406"/>
      <c r="R82" s="407"/>
      <c r="S82" s="407"/>
      <c r="T82" s="407"/>
    </row>
    <row r="83" spans="1:20" s="198" customFormat="1" x14ac:dyDescent="0.25">
      <c r="A83" s="409">
        <v>1</v>
      </c>
      <c r="B83" s="223" t="s">
        <v>97</v>
      </c>
      <c r="C83" s="410" t="s">
        <v>116</v>
      </c>
      <c r="D83" s="223"/>
      <c r="E83" s="392"/>
      <c r="F83" s="224">
        <f>SUM(H83:L83)</f>
        <v>0</v>
      </c>
      <c r="G83" s="392"/>
      <c r="H83" s="392"/>
      <c r="I83" s="392"/>
      <c r="J83" s="392"/>
      <c r="K83" s="392"/>
      <c r="L83" s="392"/>
      <c r="M83" s="225"/>
      <c r="N83" s="226"/>
      <c r="O83" s="225"/>
      <c r="P83" s="226"/>
      <c r="Q83" s="411"/>
      <c r="R83" s="197"/>
      <c r="S83" s="197"/>
      <c r="T83" s="197"/>
    </row>
    <row r="84" spans="1:20" s="408" customFormat="1" x14ac:dyDescent="0.25">
      <c r="A84" s="642" t="s">
        <v>203</v>
      </c>
      <c r="B84" s="643"/>
      <c r="C84" s="644"/>
      <c r="D84" s="412"/>
      <c r="E84" s="413"/>
      <c r="F84" s="413"/>
      <c r="G84" s="413"/>
      <c r="H84" s="413"/>
      <c r="I84" s="413"/>
      <c r="J84" s="413"/>
      <c r="K84" s="413"/>
      <c r="L84" s="413"/>
      <c r="M84" s="414"/>
      <c r="N84" s="415"/>
      <c r="O84" s="414"/>
      <c r="P84" s="415"/>
      <c r="Q84" s="416"/>
      <c r="R84" s="407"/>
      <c r="S84" s="407"/>
      <c r="T84" s="407"/>
    </row>
    <row r="85" spans="1:20" s="198" customFormat="1" x14ac:dyDescent="0.25">
      <c r="A85" s="417">
        <f>+A83</f>
        <v>1</v>
      </c>
      <c r="B85" s="418" t="str">
        <f>+B83</f>
        <v>Ime i prezime</v>
      </c>
      <c r="C85" s="223"/>
      <c r="D85" s="223"/>
      <c r="E85" s="392"/>
      <c r="F85" s="224">
        <f t="shared" ref="F85" si="10">SUM(H85:L85)</f>
        <v>0</v>
      </c>
      <c r="G85" s="392"/>
      <c r="H85" s="392"/>
      <c r="I85" s="392"/>
      <c r="J85" s="392"/>
      <c r="K85" s="392"/>
      <c r="L85" s="392"/>
      <c r="M85" s="419"/>
      <c r="N85" s="420"/>
      <c r="O85" s="419"/>
      <c r="P85" s="420"/>
      <c r="Q85" s="421"/>
      <c r="R85" s="197"/>
      <c r="S85" s="197"/>
      <c r="T85" s="197"/>
    </row>
    <row r="86" spans="1:20" s="198" customFormat="1" ht="15.75" thickBot="1" x14ac:dyDescent="0.3">
      <c r="A86" s="422" t="s">
        <v>204</v>
      </c>
      <c r="B86" s="234"/>
      <c r="C86" s="234"/>
      <c r="D86" s="234"/>
      <c r="E86" s="400"/>
      <c r="F86" s="394"/>
      <c r="G86" s="394"/>
      <c r="H86" s="394"/>
      <c r="I86" s="394"/>
      <c r="J86" s="394"/>
      <c r="K86" s="394"/>
      <c r="L86" s="394"/>
      <c r="N86" s="197"/>
      <c r="P86" s="197"/>
      <c r="Q86" s="204"/>
      <c r="R86" s="197"/>
      <c r="S86" s="197"/>
      <c r="T86" s="197"/>
    </row>
    <row r="87" spans="1:20" s="432" customFormat="1" ht="15.75" thickBot="1" x14ac:dyDescent="0.3">
      <c r="A87" s="423">
        <f>+A83</f>
        <v>1</v>
      </c>
      <c r="B87" s="424" t="str">
        <f>+B83</f>
        <v>Ime i prezime</v>
      </c>
      <c r="C87" s="425" t="s">
        <v>116</v>
      </c>
      <c r="D87" s="426"/>
      <c r="E87" s="427">
        <f>+E83+E85</f>
        <v>0</v>
      </c>
      <c r="F87" s="428">
        <f>SUM(H87:L87)</f>
        <v>0</v>
      </c>
      <c r="G87" s="427">
        <f t="shared" ref="G87:L87" si="11">+G83+G85</f>
        <v>0</v>
      </c>
      <c r="H87" s="427">
        <f t="shared" si="11"/>
        <v>0</v>
      </c>
      <c r="I87" s="427">
        <f t="shared" si="11"/>
        <v>0</v>
      </c>
      <c r="J87" s="427">
        <f t="shared" si="11"/>
        <v>0</v>
      </c>
      <c r="K87" s="427">
        <f t="shared" si="11"/>
        <v>0</v>
      </c>
      <c r="L87" s="427">
        <f t="shared" si="11"/>
        <v>0</v>
      </c>
      <c r="M87" s="429" t="str">
        <f>IF(D87="","",IF(D87="Nije ocijenjen ili Ne treba raditi na predmetima","",IF(D87="Ocijenjen",IF(F87&lt;10,"Član 20. stav 7. Kriterija",(K87+(L87/2))/(F87)))))</f>
        <v/>
      </c>
      <c r="N87" s="430" t="str">
        <f>IF(D87="","",IF(D87="Nije ocijenjen ili Ne treba raditi na predmetima","",IF(D87="Ocijenjen",IF(M87="Član 20. stav 7. Kriterija","",IF(M87&gt;0.4,0,IF(M87&gt;0.3,4,IF(M87&gt;0.2,8,IF(M87&gt;0.1,12,IF(M87&lt;=0.1,15,)))))))))</f>
        <v/>
      </c>
      <c r="O87" s="429" t="str">
        <f>IF(D87="","",IF(D87="Nije ocijenjen ili Ne treba raditi na predmetima","",IF(D87="Ocijenjen",IF(E87=0,"",((K87+J87+(L87/2))/(E87))))))</f>
        <v/>
      </c>
      <c r="P87" s="430" t="str">
        <f>IF(D87="","",IF(D87="Nije ocijenjen ili Ne treba raditi na predmetima","",IF(D87="Ocijenjen",IF(O87&gt;0.2,0,IF(O87&gt;0.15,1,IF(O87&gt;0.1,2,IF(O87&gt;0.06,3,IF(O87&gt;0.03,4,IF(O87&lt;=0.03,5,)))))))))</f>
        <v/>
      </c>
      <c r="Q87" s="431" t="str">
        <f>IF(D87="","",IF(D87="Nije ocijenjen ili Ne treba raditi na predmetima","",IF(D87="Ocijenjen",IF(M87="Član 20. stav 7. Kriterija",P87,N87+P87))))</f>
        <v/>
      </c>
      <c r="R87" s="204"/>
      <c r="S87" s="204"/>
      <c r="T87" s="204"/>
    </row>
    <row r="88" spans="1:20" s="198" customFormat="1" x14ac:dyDescent="0.25">
      <c r="A88" s="234"/>
      <c r="B88" s="234"/>
      <c r="C88" s="234"/>
      <c r="D88" s="234"/>
      <c r="E88" s="400"/>
      <c r="F88" s="394"/>
      <c r="G88" s="394"/>
      <c r="H88" s="394"/>
      <c r="I88" s="394"/>
      <c r="J88" s="394"/>
      <c r="K88" s="394"/>
      <c r="L88" s="394"/>
      <c r="N88" s="197"/>
      <c r="P88" s="197"/>
      <c r="Q88" s="204"/>
      <c r="R88" s="197"/>
      <c r="S88" s="197"/>
      <c r="T88" s="197"/>
    </row>
    <row r="89" spans="1:20" s="198" customFormat="1" x14ac:dyDescent="0.25">
      <c r="A89" s="642" t="s">
        <v>202</v>
      </c>
      <c r="B89" s="643"/>
      <c r="C89" s="644"/>
      <c r="D89" s="402"/>
      <c r="E89" s="403"/>
      <c r="F89" s="403"/>
      <c r="G89" s="404"/>
      <c r="H89" s="404"/>
      <c r="I89" s="404"/>
      <c r="J89" s="404"/>
      <c r="K89" s="404"/>
      <c r="L89" s="403"/>
      <c r="M89" s="405"/>
      <c r="N89" s="405"/>
      <c r="O89" s="405"/>
      <c r="P89" s="406"/>
      <c r="Q89" s="406"/>
      <c r="R89" s="197"/>
      <c r="S89" s="197"/>
      <c r="T89" s="197"/>
    </row>
    <row r="90" spans="1:20" s="198" customFormat="1" x14ac:dyDescent="0.25">
      <c r="A90" s="433">
        <v>2</v>
      </c>
      <c r="B90" s="223" t="s">
        <v>97</v>
      </c>
      <c r="C90" s="223"/>
      <c r="D90" s="223"/>
      <c r="E90" s="392"/>
      <c r="F90" s="224">
        <f t="shared" ref="F90" si="12">SUM(H90:L90)</f>
        <v>0</v>
      </c>
      <c r="G90" s="392"/>
      <c r="H90" s="392"/>
      <c r="I90" s="392"/>
      <c r="J90" s="392"/>
      <c r="K90" s="392"/>
      <c r="L90" s="392"/>
      <c r="M90" s="419"/>
      <c r="N90" s="420"/>
      <c r="O90" s="419"/>
      <c r="P90" s="420"/>
      <c r="Q90" s="421"/>
      <c r="R90" s="197"/>
      <c r="S90" s="197"/>
      <c r="T90" s="197"/>
    </row>
    <row r="91" spans="1:20" s="198" customFormat="1" x14ac:dyDescent="0.25">
      <c r="A91" s="642" t="s">
        <v>203</v>
      </c>
      <c r="B91" s="643"/>
      <c r="C91" s="644"/>
      <c r="D91" s="412"/>
      <c r="E91" s="413"/>
      <c r="F91" s="413"/>
      <c r="G91" s="413"/>
      <c r="H91" s="413"/>
      <c r="I91" s="413"/>
      <c r="J91" s="413"/>
      <c r="K91" s="413"/>
      <c r="L91" s="413"/>
      <c r="M91" s="414"/>
      <c r="N91" s="415"/>
      <c r="O91" s="414"/>
      <c r="P91" s="415"/>
      <c r="Q91" s="416"/>
      <c r="R91" s="197"/>
      <c r="S91" s="197"/>
      <c r="T91" s="197"/>
    </row>
    <row r="92" spans="1:20" s="198" customFormat="1" x14ac:dyDescent="0.25">
      <c r="A92" s="417">
        <f>+A90</f>
        <v>2</v>
      </c>
      <c r="B92" s="418" t="str">
        <f>+B90</f>
        <v>Ime i prezime</v>
      </c>
      <c r="C92" s="223"/>
      <c r="D92" s="223"/>
      <c r="E92" s="392"/>
      <c r="F92" s="224">
        <f t="shared" ref="F92" si="13">SUM(H92:L92)</f>
        <v>0</v>
      </c>
      <c r="G92" s="392"/>
      <c r="H92" s="392"/>
      <c r="I92" s="392"/>
      <c r="J92" s="392"/>
      <c r="K92" s="392"/>
      <c r="L92" s="392"/>
      <c r="M92" s="419"/>
      <c r="N92" s="420"/>
      <c r="O92" s="419"/>
      <c r="P92" s="420"/>
      <c r="Q92" s="421"/>
      <c r="R92" s="197"/>
      <c r="S92" s="197"/>
      <c r="T92" s="197"/>
    </row>
    <row r="93" spans="1:20" s="198" customFormat="1" ht="15.75" thickBot="1" x14ac:dyDescent="0.3">
      <c r="A93" s="422" t="s">
        <v>204</v>
      </c>
      <c r="B93" s="234"/>
      <c r="C93" s="234"/>
      <c r="D93" s="234"/>
      <c r="E93" s="400"/>
      <c r="F93" s="394"/>
      <c r="G93" s="394"/>
      <c r="H93" s="394"/>
      <c r="I93" s="394"/>
      <c r="J93" s="394"/>
      <c r="K93" s="394"/>
      <c r="L93" s="394"/>
      <c r="N93" s="197"/>
      <c r="P93" s="197"/>
      <c r="Q93" s="204"/>
      <c r="R93" s="197"/>
      <c r="S93" s="197"/>
      <c r="T93" s="197"/>
    </row>
    <row r="94" spans="1:20" s="432" customFormat="1" ht="15.75" thickBot="1" x14ac:dyDescent="0.3">
      <c r="A94" s="423">
        <f>+A90</f>
        <v>2</v>
      </c>
      <c r="B94" s="424" t="str">
        <f>+B90</f>
        <v>Ime i prezime</v>
      </c>
      <c r="C94" s="553"/>
      <c r="D94" s="426"/>
      <c r="E94" s="427">
        <f>+E90+E92</f>
        <v>0</v>
      </c>
      <c r="F94" s="428">
        <f t="shared" ref="F94" si="14">SUM(H94:L94)</f>
        <v>0</v>
      </c>
      <c r="G94" s="427">
        <f t="shared" ref="G94:L94" si="15">+G90+G92</f>
        <v>0</v>
      </c>
      <c r="H94" s="427">
        <f t="shared" si="15"/>
        <v>0</v>
      </c>
      <c r="I94" s="427">
        <f t="shared" si="15"/>
        <v>0</v>
      </c>
      <c r="J94" s="427">
        <f t="shared" si="15"/>
        <v>0</v>
      </c>
      <c r="K94" s="427">
        <f t="shared" si="15"/>
        <v>0</v>
      </c>
      <c r="L94" s="427">
        <f t="shared" si="15"/>
        <v>0</v>
      </c>
      <c r="M94" s="429" t="str">
        <f>IF(D94="","",IF(D94="Nije ocijenjen","",IF(D94="Ocijenjen",IF(F94&lt;10,"Član 17. stav 7. Kriterija",(K94+(L94/2))/(F94)))))</f>
        <v/>
      </c>
      <c r="N94" s="430" t="str">
        <f>IF(D94="","",IF(D94="Nije ocijenjen","",IF(D94="Ocijenjen",IF(M94="Član 17. stav 7. Kriterija","",IF(M94&gt;0.4,0,IF(M94&gt;0.3,8,IF(M94&gt;0.2,16,IF(M94&gt;0.1,24,IF(M94&lt;=0.1,30,)))))))))</f>
        <v/>
      </c>
      <c r="O94" s="429" t="str">
        <f t="shared" ref="O94" si="16">IF(D94="","",IF(D94="Nije ocijenjen","",IF(D94="Ocijenjen",IF(E94=0,"",((K94+J94+(L94/2))/(E94))))))</f>
        <v/>
      </c>
      <c r="P94" s="430" t="str">
        <f t="shared" ref="P94" si="17">IF(D94="","",IF(D94="Nije ocijenjen","",IF(D94="Ocijenjen",IF(O94&gt;0.2,0,IF(O94&gt;0.15,2,IF(O94&gt;0.1,4,IF(O94&gt;0.06,6,IF(O94&gt;0.03,8,IF(O94&lt;=0.03,10,)))))))))</f>
        <v/>
      </c>
      <c r="Q94" s="431" t="str">
        <f>IF(D94="","",IF(D94="Nije ocijenjen","",IF(D94="Ocijenjen",IF(M94="Član 17. stav 7. Kriterija",P94,N94+P94))))</f>
        <v/>
      </c>
      <c r="R94" s="204"/>
      <c r="S94" s="204"/>
      <c r="T94" s="204"/>
    </row>
    <row r="95" spans="1:20" s="198" customFormat="1" x14ac:dyDescent="0.25">
      <c r="A95" s="234"/>
      <c r="B95" s="234"/>
      <c r="C95" s="234"/>
      <c r="D95" s="234"/>
      <c r="E95" s="400"/>
      <c r="F95" s="394"/>
      <c r="G95" s="394"/>
      <c r="H95" s="394"/>
      <c r="I95" s="394"/>
      <c r="J95" s="394"/>
      <c r="K95" s="394"/>
      <c r="L95" s="394"/>
      <c r="N95" s="197"/>
      <c r="P95" s="197"/>
      <c r="Q95" s="204"/>
      <c r="R95" s="197"/>
      <c r="S95" s="197"/>
      <c r="T95" s="197"/>
    </row>
    <row r="96" spans="1:20" s="198" customFormat="1" x14ac:dyDescent="0.25">
      <c r="A96" s="642" t="s">
        <v>202</v>
      </c>
      <c r="B96" s="643"/>
      <c r="C96" s="644"/>
      <c r="D96" s="402"/>
      <c r="E96" s="403"/>
      <c r="F96" s="403"/>
      <c r="G96" s="404"/>
      <c r="H96" s="404"/>
      <c r="I96" s="404"/>
      <c r="J96" s="404"/>
      <c r="K96" s="404"/>
      <c r="L96" s="403"/>
      <c r="M96" s="405"/>
      <c r="N96" s="405"/>
      <c r="O96" s="405"/>
      <c r="P96" s="406"/>
      <c r="Q96" s="406"/>
      <c r="R96" s="197"/>
      <c r="S96" s="197"/>
      <c r="T96" s="197"/>
    </row>
    <row r="97" spans="1:20" s="198" customFormat="1" x14ac:dyDescent="0.25">
      <c r="A97" s="433">
        <v>3</v>
      </c>
      <c r="B97" s="223" t="s">
        <v>97</v>
      </c>
      <c r="C97" s="223"/>
      <c r="D97" s="223"/>
      <c r="E97" s="392"/>
      <c r="F97" s="224">
        <f t="shared" ref="F97" si="18">SUM(H97:L97)</f>
        <v>0</v>
      </c>
      <c r="G97" s="392"/>
      <c r="H97" s="392"/>
      <c r="I97" s="392"/>
      <c r="J97" s="392"/>
      <c r="K97" s="392"/>
      <c r="L97" s="392"/>
      <c r="M97" s="419"/>
      <c r="N97" s="420"/>
      <c r="O97" s="419"/>
      <c r="P97" s="420"/>
      <c r="Q97" s="421"/>
      <c r="R97" s="197"/>
      <c r="S97" s="197"/>
      <c r="T97" s="197"/>
    </row>
    <row r="98" spans="1:20" s="198" customFormat="1" x14ac:dyDescent="0.25">
      <c r="A98" s="642" t="s">
        <v>203</v>
      </c>
      <c r="B98" s="643"/>
      <c r="C98" s="644"/>
      <c r="D98" s="412"/>
      <c r="E98" s="413"/>
      <c r="F98" s="413"/>
      <c r="G98" s="413"/>
      <c r="H98" s="413"/>
      <c r="I98" s="413"/>
      <c r="J98" s="413"/>
      <c r="K98" s="413"/>
      <c r="L98" s="413"/>
      <c r="M98" s="414"/>
      <c r="N98" s="415"/>
      <c r="O98" s="414"/>
      <c r="P98" s="415"/>
      <c r="Q98" s="416"/>
      <c r="R98" s="197"/>
      <c r="S98" s="197"/>
      <c r="T98" s="197"/>
    </row>
    <row r="99" spans="1:20" s="198" customFormat="1" x14ac:dyDescent="0.25">
      <c r="A99" s="417">
        <f>+A97</f>
        <v>3</v>
      </c>
      <c r="B99" s="418" t="str">
        <f>+B97</f>
        <v>Ime i prezime</v>
      </c>
      <c r="C99" s="223"/>
      <c r="D99" s="223"/>
      <c r="E99" s="392"/>
      <c r="F99" s="224">
        <f t="shared" ref="F99" si="19">SUM(H99:L99)</f>
        <v>0</v>
      </c>
      <c r="G99" s="392"/>
      <c r="H99" s="392"/>
      <c r="I99" s="392"/>
      <c r="J99" s="392"/>
      <c r="K99" s="392"/>
      <c r="L99" s="392"/>
      <c r="M99" s="419"/>
      <c r="N99" s="420"/>
      <c r="O99" s="419"/>
      <c r="P99" s="420"/>
      <c r="Q99" s="421"/>
      <c r="R99" s="197"/>
      <c r="S99" s="197"/>
      <c r="T99" s="197"/>
    </row>
    <row r="100" spans="1:20" s="198" customFormat="1" ht="15.75" thickBot="1" x14ac:dyDescent="0.3">
      <c r="A100" s="422" t="s">
        <v>204</v>
      </c>
      <c r="B100" s="234"/>
      <c r="C100" s="234"/>
      <c r="D100" s="234"/>
      <c r="E100" s="400"/>
      <c r="F100" s="394"/>
      <c r="G100" s="394"/>
      <c r="H100" s="394"/>
      <c r="I100" s="394"/>
      <c r="J100" s="394"/>
      <c r="K100" s="394"/>
      <c r="L100" s="394"/>
      <c r="N100" s="197"/>
      <c r="P100" s="197"/>
      <c r="Q100" s="204"/>
      <c r="R100" s="197"/>
      <c r="S100" s="197"/>
      <c r="T100" s="197"/>
    </row>
    <row r="101" spans="1:20" s="432" customFormat="1" ht="15.75" thickBot="1" x14ac:dyDescent="0.3">
      <c r="A101" s="423">
        <f>+A97</f>
        <v>3</v>
      </c>
      <c r="B101" s="424" t="str">
        <f>+B97</f>
        <v>Ime i prezime</v>
      </c>
      <c r="C101" s="553"/>
      <c r="D101" s="426"/>
      <c r="E101" s="427">
        <f>+E97+E99</f>
        <v>0</v>
      </c>
      <c r="F101" s="428">
        <f t="shared" ref="F101" si="20">SUM(H101:L101)</f>
        <v>0</v>
      </c>
      <c r="G101" s="427">
        <f t="shared" ref="G101:L101" si="21">+G97+G99</f>
        <v>0</v>
      </c>
      <c r="H101" s="427">
        <f t="shared" si="21"/>
        <v>0</v>
      </c>
      <c r="I101" s="427">
        <f t="shared" si="21"/>
        <v>0</v>
      </c>
      <c r="J101" s="427">
        <f t="shared" si="21"/>
        <v>0</v>
      </c>
      <c r="K101" s="427">
        <f t="shared" si="21"/>
        <v>0</v>
      </c>
      <c r="L101" s="427">
        <f t="shared" si="21"/>
        <v>0</v>
      </c>
      <c r="M101" s="429" t="str">
        <f>IF(D101="","",IF(D101="Nije ocijenjen","",IF(D101="Ocijenjen",IF(F101&lt;10,"Član 17. stav 7. Kriterija",(K101+(L101/2))/(F101)))))</f>
        <v/>
      </c>
      <c r="N101" s="430" t="str">
        <f>IF(D101="","",IF(D101="Nije ocijenjen","",IF(D101="Ocijenjen",IF(M101="Član 17. stav 7. Kriterija","",IF(M101&gt;0.4,0,IF(M101&gt;0.3,8,IF(M101&gt;0.2,16,IF(M101&gt;0.1,24,IF(M101&lt;=0.1,30,)))))))))</f>
        <v/>
      </c>
      <c r="O101" s="429" t="str">
        <f t="shared" ref="O101" si="22">IF(D101="","",IF(D101="Nije ocijenjen","",IF(D101="Ocijenjen",IF(E101=0,"",((K101+J101+(L101/2))/(E101))))))</f>
        <v/>
      </c>
      <c r="P101" s="430" t="str">
        <f t="shared" ref="P101" si="23">IF(D101="","",IF(D101="Nije ocijenjen","",IF(D101="Ocijenjen",IF(O101&gt;0.2,0,IF(O101&gt;0.15,2,IF(O101&gt;0.1,4,IF(O101&gt;0.06,6,IF(O101&gt;0.03,8,IF(O101&lt;=0.03,10,)))))))))</f>
        <v/>
      </c>
      <c r="Q101" s="431" t="str">
        <f>IF(D101="","",IF(D101="Nije ocijenjen","",IF(D101="Ocijenjen",IF(M101="Član 17. stav 7. Kriterija",P101,N101+P101))))</f>
        <v/>
      </c>
      <c r="R101" s="204"/>
      <c r="S101" s="204"/>
      <c r="T101" s="204"/>
    </row>
    <row r="102" spans="1:20" s="198" customFormat="1" x14ac:dyDescent="0.25">
      <c r="A102" s="234"/>
      <c r="B102" s="234"/>
      <c r="C102" s="234"/>
      <c r="D102" s="234"/>
      <c r="E102" s="400"/>
      <c r="F102" s="394"/>
      <c r="G102" s="394"/>
      <c r="H102" s="394"/>
      <c r="I102" s="394"/>
      <c r="J102" s="394"/>
      <c r="K102" s="394"/>
      <c r="L102" s="394"/>
      <c r="N102" s="197"/>
      <c r="P102" s="197"/>
      <c r="Q102" s="204"/>
      <c r="R102" s="197"/>
      <c r="S102" s="197"/>
      <c r="T102" s="197"/>
    </row>
    <row r="103" spans="1:20" s="198" customFormat="1" x14ac:dyDescent="0.25">
      <c r="A103" s="642" t="s">
        <v>202</v>
      </c>
      <c r="B103" s="643"/>
      <c r="C103" s="644"/>
      <c r="D103" s="402"/>
      <c r="E103" s="403"/>
      <c r="F103" s="403"/>
      <c r="G103" s="404"/>
      <c r="H103" s="404"/>
      <c r="I103" s="404"/>
      <c r="J103" s="404"/>
      <c r="K103" s="404"/>
      <c r="L103" s="403"/>
      <c r="M103" s="405"/>
      <c r="N103" s="405"/>
      <c r="O103" s="405"/>
      <c r="P103" s="406"/>
      <c r="Q103" s="406"/>
      <c r="R103" s="197"/>
      <c r="S103" s="197"/>
      <c r="T103" s="197"/>
    </row>
    <row r="104" spans="1:20" s="198" customFormat="1" x14ac:dyDescent="0.25">
      <c r="A104" s="433">
        <v>4</v>
      </c>
      <c r="B104" s="223" t="s">
        <v>97</v>
      </c>
      <c r="C104" s="223"/>
      <c r="D104" s="223"/>
      <c r="E104" s="392"/>
      <c r="F104" s="224">
        <f t="shared" ref="F104" si="24">SUM(H104:L104)</f>
        <v>0</v>
      </c>
      <c r="G104" s="392"/>
      <c r="H104" s="392"/>
      <c r="I104" s="392"/>
      <c r="J104" s="392"/>
      <c r="K104" s="392"/>
      <c r="L104" s="392"/>
      <c r="M104" s="419"/>
      <c r="N104" s="420"/>
      <c r="O104" s="419"/>
      <c r="P104" s="420"/>
      <c r="Q104" s="421"/>
      <c r="R104" s="197"/>
      <c r="S104" s="197"/>
      <c r="T104" s="197"/>
    </row>
    <row r="105" spans="1:20" s="198" customFormat="1" x14ac:dyDescent="0.25">
      <c r="A105" s="642" t="s">
        <v>203</v>
      </c>
      <c r="B105" s="643"/>
      <c r="C105" s="644"/>
      <c r="D105" s="412"/>
      <c r="E105" s="413"/>
      <c r="F105" s="413"/>
      <c r="G105" s="413"/>
      <c r="H105" s="413"/>
      <c r="I105" s="413"/>
      <c r="J105" s="413"/>
      <c r="K105" s="413"/>
      <c r="L105" s="413"/>
      <c r="M105" s="414"/>
      <c r="N105" s="415"/>
      <c r="O105" s="414"/>
      <c r="P105" s="415"/>
      <c r="Q105" s="416"/>
      <c r="R105" s="197"/>
      <c r="S105" s="197"/>
      <c r="T105" s="197"/>
    </row>
    <row r="106" spans="1:20" s="198" customFormat="1" x14ac:dyDescent="0.25">
      <c r="A106" s="417">
        <f>+A104</f>
        <v>4</v>
      </c>
      <c r="B106" s="418" t="str">
        <f>+B104</f>
        <v>Ime i prezime</v>
      </c>
      <c r="C106" s="223"/>
      <c r="D106" s="223"/>
      <c r="E106" s="392"/>
      <c r="F106" s="224">
        <f t="shared" ref="F106" si="25">SUM(H106:L106)</f>
        <v>0</v>
      </c>
      <c r="G106" s="392"/>
      <c r="H106" s="392"/>
      <c r="I106" s="392"/>
      <c r="J106" s="392"/>
      <c r="K106" s="392"/>
      <c r="L106" s="392"/>
      <c r="M106" s="419"/>
      <c r="N106" s="420"/>
      <c r="O106" s="419"/>
      <c r="P106" s="420"/>
      <c r="Q106" s="421"/>
      <c r="R106" s="197"/>
      <c r="S106" s="197"/>
      <c r="T106" s="197"/>
    </row>
    <row r="107" spans="1:20" s="198" customFormat="1" ht="15.75" thickBot="1" x14ac:dyDescent="0.3">
      <c r="A107" s="422" t="s">
        <v>204</v>
      </c>
      <c r="B107" s="234"/>
      <c r="C107" s="234"/>
      <c r="D107" s="234"/>
      <c r="E107" s="400"/>
      <c r="F107" s="394"/>
      <c r="G107" s="394"/>
      <c r="H107" s="394"/>
      <c r="I107" s="394"/>
      <c r="J107" s="394"/>
      <c r="K107" s="394"/>
      <c r="L107" s="394"/>
      <c r="N107" s="197"/>
      <c r="P107" s="197"/>
      <c r="Q107" s="204"/>
      <c r="R107" s="197"/>
      <c r="S107" s="197"/>
      <c r="T107" s="197"/>
    </row>
    <row r="108" spans="1:20" s="432" customFormat="1" ht="15.75" thickBot="1" x14ac:dyDescent="0.3">
      <c r="A108" s="423">
        <f>+A104</f>
        <v>4</v>
      </c>
      <c r="B108" s="424" t="str">
        <f>+B104</f>
        <v>Ime i prezime</v>
      </c>
      <c r="C108" s="553"/>
      <c r="D108" s="426"/>
      <c r="E108" s="427">
        <f>+E104+E106</f>
        <v>0</v>
      </c>
      <c r="F108" s="428">
        <f t="shared" ref="F108" si="26">SUM(H108:L108)</f>
        <v>0</v>
      </c>
      <c r="G108" s="427">
        <f t="shared" ref="G108:L108" si="27">+G104+G106</f>
        <v>0</v>
      </c>
      <c r="H108" s="427">
        <f t="shared" si="27"/>
        <v>0</v>
      </c>
      <c r="I108" s="427">
        <f t="shared" si="27"/>
        <v>0</v>
      </c>
      <c r="J108" s="427">
        <f t="shared" si="27"/>
        <v>0</v>
      </c>
      <c r="K108" s="427">
        <f t="shared" si="27"/>
        <v>0</v>
      </c>
      <c r="L108" s="427">
        <f t="shared" si="27"/>
        <v>0</v>
      </c>
      <c r="M108" s="429" t="str">
        <f>IF(D108="","",IF(D108="Nije ocijenjen","",IF(D108="Ocijenjen",IF(F108&lt;10,"Član 17. stav 7. Kriterija",(K108+(L108/2))/(F108)))))</f>
        <v/>
      </c>
      <c r="N108" s="430" t="str">
        <f>IF(D108="","",IF(D108="Nije ocijenjen","",IF(D108="Ocijenjen",IF(M108="Član 17. stav 7. Kriterija","",IF(M108&gt;0.4,0,IF(M108&gt;0.3,8,IF(M108&gt;0.2,16,IF(M108&gt;0.1,24,IF(M108&lt;=0.1,30,)))))))))</f>
        <v/>
      </c>
      <c r="O108" s="429" t="str">
        <f t="shared" ref="O108" si="28">IF(D108="","",IF(D108="Nije ocijenjen","",IF(D108="Ocijenjen",IF(E108=0,"",((K108+J108+(L108/2))/(E108))))))</f>
        <v/>
      </c>
      <c r="P108" s="430" t="str">
        <f t="shared" ref="P108" si="29">IF(D108="","",IF(D108="Nije ocijenjen","",IF(D108="Ocijenjen",IF(O108&gt;0.2,0,IF(O108&gt;0.15,2,IF(O108&gt;0.1,4,IF(O108&gt;0.06,6,IF(O108&gt;0.03,8,IF(O108&lt;=0.03,10,)))))))))</f>
        <v/>
      </c>
      <c r="Q108" s="431" t="str">
        <f>IF(D108="","",IF(D108="Nije ocijenjen","",IF(D108="Ocijenjen",IF(M108="Član 17. stav 7. Kriterija",P108,N108+P108))))</f>
        <v/>
      </c>
      <c r="R108" s="204"/>
      <c r="S108" s="204"/>
      <c r="T108" s="204"/>
    </row>
    <row r="109" spans="1:20" s="198" customFormat="1" x14ac:dyDescent="0.25">
      <c r="A109" s="234"/>
      <c r="B109" s="234"/>
      <c r="C109" s="234"/>
      <c r="D109" s="234"/>
      <c r="E109" s="400"/>
      <c r="F109" s="394"/>
      <c r="G109" s="394"/>
      <c r="H109" s="394"/>
      <c r="I109" s="394"/>
      <c r="J109" s="394"/>
      <c r="K109" s="394"/>
      <c r="L109" s="394"/>
      <c r="N109" s="197"/>
      <c r="P109" s="197"/>
      <c r="Q109" s="204"/>
      <c r="R109" s="197"/>
      <c r="S109" s="197"/>
      <c r="T109" s="197"/>
    </row>
    <row r="110" spans="1:20" s="198" customFormat="1" x14ac:dyDescent="0.25">
      <c r="A110" s="642" t="s">
        <v>202</v>
      </c>
      <c r="B110" s="643"/>
      <c r="C110" s="644"/>
      <c r="D110" s="402"/>
      <c r="E110" s="403"/>
      <c r="F110" s="403"/>
      <c r="G110" s="404"/>
      <c r="H110" s="404"/>
      <c r="I110" s="404"/>
      <c r="J110" s="404"/>
      <c r="K110" s="404"/>
      <c r="L110" s="403"/>
      <c r="M110" s="405"/>
      <c r="N110" s="405"/>
      <c r="O110" s="405"/>
      <c r="P110" s="406"/>
      <c r="Q110" s="406"/>
      <c r="R110" s="197"/>
      <c r="S110" s="197"/>
      <c r="T110" s="197"/>
    </row>
    <row r="111" spans="1:20" s="198" customFormat="1" x14ac:dyDescent="0.25">
      <c r="A111" s="433">
        <v>5</v>
      </c>
      <c r="B111" s="223" t="s">
        <v>97</v>
      </c>
      <c r="C111" s="223"/>
      <c r="D111" s="223"/>
      <c r="E111" s="392"/>
      <c r="F111" s="224">
        <f t="shared" ref="F111" si="30">SUM(H111:L111)</f>
        <v>0</v>
      </c>
      <c r="G111" s="392"/>
      <c r="H111" s="392"/>
      <c r="I111" s="392"/>
      <c r="J111" s="392"/>
      <c r="K111" s="392"/>
      <c r="L111" s="392"/>
      <c r="M111" s="419"/>
      <c r="N111" s="420"/>
      <c r="O111" s="419"/>
      <c r="P111" s="420"/>
      <c r="Q111" s="421"/>
      <c r="R111" s="197"/>
      <c r="S111" s="197"/>
      <c r="T111" s="197"/>
    </row>
    <row r="112" spans="1:20" s="198" customFormat="1" x14ac:dyDescent="0.25">
      <c r="A112" s="642" t="s">
        <v>203</v>
      </c>
      <c r="B112" s="643"/>
      <c r="C112" s="644"/>
      <c r="D112" s="412"/>
      <c r="E112" s="413"/>
      <c r="F112" s="413"/>
      <c r="G112" s="413"/>
      <c r="H112" s="413"/>
      <c r="I112" s="413"/>
      <c r="J112" s="413"/>
      <c r="K112" s="413"/>
      <c r="L112" s="413"/>
      <c r="M112" s="414"/>
      <c r="N112" s="415"/>
      <c r="O112" s="414"/>
      <c r="P112" s="415"/>
      <c r="Q112" s="416"/>
      <c r="R112" s="197"/>
      <c r="S112" s="197"/>
      <c r="T112" s="197"/>
    </row>
    <row r="113" spans="1:20" s="198" customFormat="1" x14ac:dyDescent="0.25">
      <c r="A113" s="417">
        <f>+A111</f>
        <v>5</v>
      </c>
      <c r="B113" s="418" t="str">
        <f>+B111</f>
        <v>Ime i prezime</v>
      </c>
      <c r="C113" s="223"/>
      <c r="D113" s="223"/>
      <c r="E113" s="392"/>
      <c r="F113" s="224">
        <f t="shared" ref="F113" si="31">SUM(H113:L113)</f>
        <v>0</v>
      </c>
      <c r="G113" s="392"/>
      <c r="H113" s="392"/>
      <c r="I113" s="392"/>
      <c r="J113" s="392"/>
      <c r="K113" s="392"/>
      <c r="L113" s="392"/>
      <c r="M113" s="419"/>
      <c r="N113" s="420"/>
      <c r="O113" s="419"/>
      <c r="P113" s="420"/>
      <c r="Q113" s="421"/>
      <c r="R113" s="197"/>
      <c r="S113" s="197"/>
      <c r="T113" s="197"/>
    </row>
    <row r="114" spans="1:20" s="198" customFormat="1" ht="15.75" thickBot="1" x14ac:dyDescent="0.3">
      <c r="A114" s="422" t="s">
        <v>204</v>
      </c>
      <c r="B114" s="234"/>
      <c r="C114" s="234"/>
      <c r="D114" s="234"/>
      <c r="E114" s="400"/>
      <c r="F114" s="394"/>
      <c r="G114" s="394"/>
      <c r="H114" s="394"/>
      <c r="I114" s="394"/>
      <c r="J114" s="394"/>
      <c r="K114" s="394"/>
      <c r="L114" s="394"/>
      <c r="N114" s="197"/>
      <c r="P114" s="197"/>
      <c r="Q114" s="204"/>
      <c r="R114" s="197"/>
      <c r="S114" s="197"/>
      <c r="T114" s="197"/>
    </row>
    <row r="115" spans="1:20" s="432" customFormat="1" ht="15.75" thickBot="1" x14ac:dyDescent="0.3">
      <c r="A115" s="423">
        <f>+A111</f>
        <v>5</v>
      </c>
      <c r="B115" s="424" t="str">
        <f>+B111</f>
        <v>Ime i prezime</v>
      </c>
      <c r="C115" s="553"/>
      <c r="D115" s="426"/>
      <c r="E115" s="427">
        <f>+E111+E113</f>
        <v>0</v>
      </c>
      <c r="F115" s="428">
        <f t="shared" ref="F115" si="32">SUM(H115:L115)</f>
        <v>0</v>
      </c>
      <c r="G115" s="427">
        <f t="shared" ref="G115:L115" si="33">+G111+G113</f>
        <v>0</v>
      </c>
      <c r="H115" s="427">
        <f t="shared" si="33"/>
        <v>0</v>
      </c>
      <c r="I115" s="427">
        <f t="shared" si="33"/>
        <v>0</v>
      </c>
      <c r="J115" s="427">
        <f t="shared" si="33"/>
        <v>0</v>
      </c>
      <c r="K115" s="427">
        <f t="shared" si="33"/>
        <v>0</v>
      </c>
      <c r="L115" s="427">
        <f t="shared" si="33"/>
        <v>0</v>
      </c>
      <c r="M115" s="429" t="str">
        <f>IF(D115="","",IF(D115="Nije ocijenjen","",IF(D115="Ocijenjen",IF(F115&lt;10,"Član 17. stav 7. Kriterija",(K115+(L115/2))/(F115)))))</f>
        <v/>
      </c>
      <c r="N115" s="430" t="str">
        <f>IF(D115="","",IF(D115="Nije ocijenjen","",IF(D115="Ocijenjen",IF(M115="Član 17. stav 7. Kriterija","",IF(M115&gt;0.4,0,IF(M115&gt;0.3,8,IF(M115&gt;0.2,16,IF(M115&gt;0.1,24,IF(M115&lt;=0.1,30,)))))))))</f>
        <v/>
      </c>
      <c r="O115" s="429" t="str">
        <f t="shared" ref="O115" si="34">IF(D115="","",IF(D115="Nije ocijenjen","",IF(D115="Ocijenjen",IF(E115=0,"",((K115+J115+(L115/2))/(E115))))))</f>
        <v/>
      </c>
      <c r="P115" s="430" t="str">
        <f t="shared" ref="P115" si="35">IF(D115="","",IF(D115="Nije ocijenjen","",IF(D115="Ocijenjen",IF(O115&gt;0.2,0,IF(O115&gt;0.15,2,IF(O115&gt;0.1,4,IF(O115&gt;0.06,6,IF(O115&gt;0.03,8,IF(O115&lt;=0.03,10,)))))))))</f>
        <v/>
      </c>
      <c r="Q115" s="431" t="str">
        <f>IF(D115="","",IF(D115="Nije ocijenjen","",IF(D115="Ocijenjen",IF(M115="Član 17. stav 7. Kriterija",P115,N115+P115))))</f>
        <v/>
      </c>
      <c r="R115" s="204"/>
      <c r="S115" s="204"/>
      <c r="T115" s="204"/>
    </row>
    <row r="116" spans="1:20" s="198" customFormat="1" x14ac:dyDescent="0.25">
      <c r="A116" s="234"/>
      <c r="B116" s="234"/>
      <c r="C116" s="234"/>
      <c r="D116" s="234"/>
      <c r="E116" s="400"/>
      <c r="F116" s="394"/>
      <c r="G116" s="394"/>
      <c r="H116" s="394"/>
      <c r="I116" s="394"/>
      <c r="J116" s="394"/>
      <c r="K116" s="394"/>
      <c r="L116" s="394"/>
      <c r="N116" s="197"/>
      <c r="P116" s="197"/>
      <c r="Q116" s="204"/>
      <c r="R116" s="197"/>
      <c r="S116" s="197"/>
      <c r="T116" s="197"/>
    </row>
    <row r="117" spans="1:20" s="198" customFormat="1" x14ac:dyDescent="0.25">
      <c r="A117" s="642" t="s">
        <v>202</v>
      </c>
      <c r="B117" s="643"/>
      <c r="C117" s="644"/>
      <c r="D117" s="402"/>
      <c r="E117" s="403"/>
      <c r="F117" s="403"/>
      <c r="G117" s="404"/>
      <c r="H117" s="404"/>
      <c r="I117" s="404"/>
      <c r="J117" s="404"/>
      <c r="K117" s="404"/>
      <c r="L117" s="403"/>
      <c r="M117" s="405"/>
      <c r="N117" s="405"/>
      <c r="O117" s="405"/>
      <c r="P117" s="406"/>
      <c r="Q117" s="406"/>
      <c r="R117" s="197"/>
      <c r="S117" s="197"/>
      <c r="T117" s="197"/>
    </row>
    <row r="118" spans="1:20" s="198" customFormat="1" x14ac:dyDescent="0.25">
      <c r="A118" s="433">
        <v>6</v>
      </c>
      <c r="B118" s="223" t="s">
        <v>97</v>
      </c>
      <c r="C118" s="223"/>
      <c r="D118" s="223"/>
      <c r="E118" s="392"/>
      <c r="F118" s="224">
        <f t="shared" ref="F118" si="36">SUM(H118:L118)</f>
        <v>0</v>
      </c>
      <c r="G118" s="392"/>
      <c r="H118" s="392"/>
      <c r="I118" s="392"/>
      <c r="J118" s="392"/>
      <c r="K118" s="392"/>
      <c r="L118" s="392"/>
      <c r="M118" s="419"/>
      <c r="N118" s="420"/>
      <c r="O118" s="419"/>
      <c r="P118" s="420"/>
      <c r="Q118" s="421"/>
      <c r="R118" s="197"/>
      <c r="S118" s="197"/>
      <c r="T118" s="197"/>
    </row>
    <row r="119" spans="1:20" s="198" customFormat="1" x14ac:dyDescent="0.25">
      <c r="A119" s="642" t="s">
        <v>203</v>
      </c>
      <c r="B119" s="643"/>
      <c r="C119" s="644"/>
      <c r="D119" s="412"/>
      <c r="E119" s="413"/>
      <c r="F119" s="413"/>
      <c r="G119" s="413"/>
      <c r="H119" s="413"/>
      <c r="I119" s="413"/>
      <c r="J119" s="413"/>
      <c r="K119" s="413"/>
      <c r="L119" s="413"/>
      <c r="M119" s="414"/>
      <c r="N119" s="415"/>
      <c r="O119" s="414"/>
      <c r="P119" s="415"/>
      <c r="Q119" s="416"/>
      <c r="R119" s="197"/>
      <c r="S119" s="197"/>
      <c r="T119" s="197"/>
    </row>
    <row r="120" spans="1:20" s="198" customFormat="1" x14ac:dyDescent="0.25">
      <c r="A120" s="417">
        <f>+A118</f>
        <v>6</v>
      </c>
      <c r="B120" s="418" t="str">
        <f>+B118</f>
        <v>Ime i prezime</v>
      </c>
      <c r="C120" s="223"/>
      <c r="D120" s="223"/>
      <c r="E120" s="392"/>
      <c r="F120" s="224">
        <f t="shared" ref="F120" si="37">SUM(H120:L120)</f>
        <v>0</v>
      </c>
      <c r="G120" s="392"/>
      <c r="H120" s="392"/>
      <c r="I120" s="392"/>
      <c r="J120" s="392"/>
      <c r="K120" s="392"/>
      <c r="L120" s="392"/>
      <c r="M120" s="419"/>
      <c r="N120" s="420"/>
      <c r="O120" s="419"/>
      <c r="P120" s="420"/>
      <c r="Q120" s="421"/>
      <c r="R120" s="197"/>
      <c r="S120" s="197"/>
      <c r="T120" s="197"/>
    </row>
    <row r="121" spans="1:20" s="198" customFormat="1" ht="15.75" thickBot="1" x14ac:dyDescent="0.3">
      <c r="A121" s="422" t="s">
        <v>204</v>
      </c>
      <c r="B121" s="234"/>
      <c r="C121" s="234"/>
      <c r="D121" s="234"/>
      <c r="E121" s="400"/>
      <c r="F121" s="394"/>
      <c r="G121" s="394"/>
      <c r="H121" s="394"/>
      <c r="I121" s="394"/>
      <c r="J121" s="394"/>
      <c r="K121" s="394"/>
      <c r="L121" s="394"/>
      <c r="N121" s="197"/>
      <c r="P121" s="197"/>
      <c r="Q121" s="204"/>
      <c r="R121" s="197"/>
      <c r="S121" s="197"/>
      <c r="T121" s="197"/>
    </row>
    <row r="122" spans="1:20" s="432" customFormat="1" ht="15.75" thickBot="1" x14ac:dyDescent="0.3">
      <c r="A122" s="423">
        <f>+A118</f>
        <v>6</v>
      </c>
      <c r="B122" s="424" t="str">
        <f>+B118</f>
        <v>Ime i prezime</v>
      </c>
      <c r="C122" s="553"/>
      <c r="D122" s="426"/>
      <c r="E122" s="427">
        <f>+E118+E120</f>
        <v>0</v>
      </c>
      <c r="F122" s="428">
        <f t="shared" ref="F122" si="38">SUM(H122:L122)</f>
        <v>0</v>
      </c>
      <c r="G122" s="427">
        <f t="shared" ref="G122:L122" si="39">+G118+G120</f>
        <v>0</v>
      </c>
      <c r="H122" s="427">
        <f t="shared" si="39"/>
        <v>0</v>
      </c>
      <c r="I122" s="427">
        <f t="shared" si="39"/>
        <v>0</v>
      </c>
      <c r="J122" s="427">
        <f t="shared" si="39"/>
        <v>0</v>
      </c>
      <c r="K122" s="427">
        <f t="shared" si="39"/>
        <v>0</v>
      </c>
      <c r="L122" s="427">
        <f t="shared" si="39"/>
        <v>0</v>
      </c>
      <c r="M122" s="429" t="str">
        <f>IF(D122="","",IF(D122="Nije ocijenjen","",IF(D122="Ocijenjen",IF(F122&lt;10,"Član 17. stav 7. Kriterija",(K122+(L122/2))/(F122)))))</f>
        <v/>
      </c>
      <c r="N122" s="430" t="str">
        <f>IF(D122="","",IF(D122="Nije ocijenjen","",IF(D122="Ocijenjen",IF(M122="Član 17. stav 7. Kriterija","",IF(M122&gt;0.4,0,IF(M122&gt;0.3,8,IF(M122&gt;0.2,16,IF(M122&gt;0.1,24,IF(M122&lt;=0.1,30,)))))))))</f>
        <v/>
      </c>
      <c r="O122" s="429" t="str">
        <f t="shared" ref="O122" si="40">IF(D122="","",IF(D122="Nije ocijenjen","",IF(D122="Ocijenjen",IF(E122=0,"",((K122+J122+(L122/2))/(E122))))))</f>
        <v/>
      </c>
      <c r="P122" s="430" t="str">
        <f t="shared" ref="P122" si="41">IF(D122="","",IF(D122="Nije ocijenjen","",IF(D122="Ocijenjen",IF(O122&gt;0.2,0,IF(O122&gt;0.15,2,IF(O122&gt;0.1,4,IF(O122&gt;0.06,6,IF(O122&gt;0.03,8,IF(O122&lt;=0.03,10,)))))))))</f>
        <v/>
      </c>
      <c r="Q122" s="431" t="str">
        <f>IF(D122="","",IF(D122="Nije ocijenjen","",IF(D122="Ocijenjen",IF(M122="Član 17. stav 7. Kriterija",P122,N122+P122))))</f>
        <v/>
      </c>
      <c r="R122" s="204"/>
      <c r="S122" s="204"/>
      <c r="T122" s="204"/>
    </row>
    <row r="123" spans="1:20" s="198" customFormat="1" x14ac:dyDescent="0.25">
      <c r="A123" s="234"/>
      <c r="B123" s="234"/>
      <c r="C123" s="234"/>
      <c r="D123" s="234"/>
      <c r="E123" s="400"/>
      <c r="F123" s="394"/>
      <c r="G123" s="394"/>
      <c r="H123" s="394"/>
      <c r="I123" s="394"/>
      <c r="J123" s="394"/>
      <c r="K123" s="394"/>
      <c r="L123" s="394"/>
      <c r="N123" s="197"/>
      <c r="P123" s="197"/>
      <c r="Q123" s="204"/>
      <c r="R123" s="197"/>
      <c r="S123" s="197"/>
      <c r="T123" s="197"/>
    </row>
    <row r="124" spans="1:20" s="198" customFormat="1" x14ac:dyDescent="0.25">
      <c r="A124" s="642" t="s">
        <v>202</v>
      </c>
      <c r="B124" s="643"/>
      <c r="C124" s="644"/>
      <c r="D124" s="402"/>
      <c r="E124" s="403"/>
      <c r="F124" s="403"/>
      <c r="G124" s="404"/>
      <c r="H124" s="404"/>
      <c r="I124" s="404"/>
      <c r="J124" s="404"/>
      <c r="K124" s="404"/>
      <c r="L124" s="403"/>
      <c r="M124" s="405"/>
      <c r="N124" s="405"/>
      <c r="O124" s="405"/>
      <c r="P124" s="406"/>
      <c r="Q124" s="406"/>
      <c r="R124" s="197"/>
      <c r="S124" s="197"/>
      <c r="T124" s="197"/>
    </row>
    <row r="125" spans="1:20" s="198" customFormat="1" x14ac:dyDescent="0.25">
      <c r="A125" s="433">
        <v>7</v>
      </c>
      <c r="B125" s="223" t="s">
        <v>97</v>
      </c>
      <c r="C125" s="223"/>
      <c r="D125" s="223"/>
      <c r="E125" s="392"/>
      <c r="F125" s="224">
        <f t="shared" ref="F125" si="42">SUM(H125:L125)</f>
        <v>0</v>
      </c>
      <c r="G125" s="392"/>
      <c r="H125" s="392"/>
      <c r="I125" s="392"/>
      <c r="J125" s="392"/>
      <c r="K125" s="392"/>
      <c r="L125" s="392"/>
      <c r="M125" s="419"/>
      <c r="N125" s="420"/>
      <c r="O125" s="419"/>
      <c r="P125" s="420"/>
      <c r="Q125" s="421"/>
      <c r="R125" s="197"/>
      <c r="S125" s="197"/>
      <c r="T125" s="197"/>
    </row>
    <row r="126" spans="1:20" s="198" customFormat="1" x14ac:dyDescent="0.25">
      <c r="A126" s="642" t="s">
        <v>203</v>
      </c>
      <c r="B126" s="643"/>
      <c r="C126" s="644"/>
      <c r="D126" s="412"/>
      <c r="E126" s="413"/>
      <c r="F126" s="413"/>
      <c r="G126" s="413"/>
      <c r="H126" s="413"/>
      <c r="I126" s="413"/>
      <c r="J126" s="413"/>
      <c r="K126" s="413"/>
      <c r="L126" s="413"/>
      <c r="M126" s="414"/>
      <c r="N126" s="415"/>
      <c r="O126" s="414"/>
      <c r="P126" s="415"/>
      <c r="Q126" s="416"/>
      <c r="R126" s="197"/>
      <c r="S126" s="197"/>
      <c r="T126" s="197"/>
    </row>
    <row r="127" spans="1:20" s="198" customFormat="1" x14ac:dyDescent="0.25">
      <c r="A127" s="417">
        <f>+A125</f>
        <v>7</v>
      </c>
      <c r="B127" s="418" t="str">
        <f>+B125</f>
        <v>Ime i prezime</v>
      </c>
      <c r="C127" s="223"/>
      <c r="D127" s="223"/>
      <c r="E127" s="392"/>
      <c r="F127" s="224">
        <f t="shared" ref="F127" si="43">SUM(H127:L127)</f>
        <v>0</v>
      </c>
      <c r="G127" s="392"/>
      <c r="H127" s="392"/>
      <c r="I127" s="392"/>
      <c r="J127" s="392"/>
      <c r="K127" s="392"/>
      <c r="L127" s="392"/>
      <c r="M127" s="419"/>
      <c r="N127" s="420"/>
      <c r="O127" s="419"/>
      <c r="P127" s="420"/>
      <c r="Q127" s="421"/>
      <c r="R127" s="197"/>
      <c r="S127" s="197"/>
      <c r="T127" s="197"/>
    </row>
    <row r="128" spans="1:20" s="198" customFormat="1" ht="15.75" thickBot="1" x14ac:dyDescent="0.3">
      <c r="A128" s="422" t="s">
        <v>204</v>
      </c>
      <c r="B128" s="234"/>
      <c r="C128" s="234"/>
      <c r="D128" s="234"/>
      <c r="E128" s="400"/>
      <c r="F128" s="394"/>
      <c r="G128" s="394"/>
      <c r="H128" s="394"/>
      <c r="I128" s="394"/>
      <c r="J128" s="394"/>
      <c r="K128" s="394"/>
      <c r="L128" s="394"/>
      <c r="N128" s="197"/>
      <c r="P128" s="197"/>
      <c r="Q128" s="204"/>
      <c r="R128" s="197"/>
      <c r="S128" s="197"/>
      <c r="T128" s="197"/>
    </row>
    <row r="129" spans="1:20" s="432" customFormat="1" ht="15.75" thickBot="1" x14ac:dyDescent="0.3">
      <c r="A129" s="423">
        <f>+A125</f>
        <v>7</v>
      </c>
      <c r="B129" s="424" t="str">
        <f>+B125</f>
        <v>Ime i prezime</v>
      </c>
      <c r="C129" s="553"/>
      <c r="D129" s="426"/>
      <c r="E129" s="427">
        <f>+E125+E127</f>
        <v>0</v>
      </c>
      <c r="F129" s="428">
        <f t="shared" ref="F129" si="44">SUM(H129:L129)</f>
        <v>0</v>
      </c>
      <c r="G129" s="427">
        <f t="shared" ref="G129:L129" si="45">+G125+G127</f>
        <v>0</v>
      </c>
      <c r="H129" s="427">
        <f t="shared" si="45"/>
        <v>0</v>
      </c>
      <c r="I129" s="427">
        <f t="shared" si="45"/>
        <v>0</v>
      </c>
      <c r="J129" s="427">
        <f t="shared" si="45"/>
        <v>0</v>
      </c>
      <c r="K129" s="427">
        <f t="shared" si="45"/>
        <v>0</v>
      </c>
      <c r="L129" s="427">
        <f t="shared" si="45"/>
        <v>0</v>
      </c>
      <c r="M129" s="429" t="str">
        <f>IF(D129="","",IF(D129="Nije ocijenjen","",IF(D129="Ocijenjen",IF(F129&lt;10,"Član 17. stav 7. Kriterija",(K129+(L129/2))/(F129)))))</f>
        <v/>
      </c>
      <c r="N129" s="430" t="str">
        <f>IF(D129="","",IF(D129="Nije ocijenjen","",IF(D129="Ocijenjen",IF(M129="Član 17. stav 7. Kriterija","",IF(M129&gt;0.4,0,IF(M129&gt;0.3,8,IF(M129&gt;0.2,16,IF(M129&gt;0.1,24,IF(M129&lt;=0.1,30,)))))))))</f>
        <v/>
      </c>
      <c r="O129" s="429" t="str">
        <f t="shared" ref="O129" si="46">IF(D129="","",IF(D129="Nije ocijenjen","",IF(D129="Ocijenjen",IF(E129=0,"",((K129+J129+(L129/2))/(E129))))))</f>
        <v/>
      </c>
      <c r="P129" s="430" t="str">
        <f t="shared" ref="P129" si="47">IF(D129="","",IF(D129="Nije ocijenjen","",IF(D129="Ocijenjen",IF(O129&gt;0.2,0,IF(O129&gt;0.15,2,IF(O129&gt;0.1,4,IF(O129&gt;0.06,6,IF(O129&gt;0.03,8,IF(O129&lt;=0.03,10,)))))))))</f>
        <v/>
      </c>
      <c r="Q129" s="431" t="str">
        <f>IF(D129="","",IF(D129="Nije ocijenjen","",IF(D129="Ocijenjen",IF(M129="Član 17. stav 7. Kriterija",P129,N129+P129))))</f>
        <v/>
      </c>
      <c r="R129" s="204"/>
      <c r="S129" s="204"/>
      <c r="T129" s="204"/>
    </row>
    <row r="130" spans="1:20" s="198" customFormat="1" x14ac:dyDescent="0.25">
      <c r="A130" s="234"/>
      <c r="B130" s="234"/>
      <c r="C130" s="234"/>
      <c r="D130" s="234"/>
      <c r="E130" s="400"/>
      <c r="F130" s="394"/>
      <c r="G130" s="394"/>
      <c r="H130" s="394"/>
      <c r="I130" s="394"/>
      <c r="J130" s="394"/>
      <c r="K130" s="394"/>
      <c r="L130" s="394"/>
      <c r="N130" s="197"/>
      <c r="P130" s="197"/>
      <c r="Q130" s="204"/>
      <c r="R130" s="197"/>
      <c r="S130" s="197"/>
      <c r="T130" s="197"/>
    </row>
    <row r="131" spans="1:20" s="198" customFormat="1" x14ac:dyDescent="0.25">
      <c r="A131" s="646" t="s">
        <v>202</v>
      </c>
      <c r="B131" s="647"/>
      <c r="C131" s="648"/>
      <c r="D131" s="402"/>
      <c r="E131" s="403"/>
      <c r="F131" s="403"/>
      <c r="G131" s="404"/>
      <c r="H131" s="404"/>
      <c r="I131" s="404"/>
      <c r="J131" s="404"/>
      <c r="K131" s="404"/>
      <c r="L131" s="403"/>
      <c r="M131" s="405"/>
      <c r="N131" s="405"/>
      <c r="O131" s="405"/>
      <c r="P131" s="406"/>
      <c r="Q131" s="406"/>
      <c r="R131" s="197"/>
      <c r="S131" s="197"/>
      <c r="T131" s="197"/>
    </row>
    <row r="132" spans="1:20" s="198" customFormat="1" x14ac:dyDescent="0.25">
      <c r="A132" s="433">
        <v>8</v>
      </c>
      <c r="B132" s="223" t="s">
        <v>97</v>
      </c>
      <c r="C132" s="223"/>
      <c r="D132" s="223"/>
      <c r="E132" s="392"/>
      <c r="F132" s="224">
        <f t="shared" ref="F132" si="48">SUM(H132:L132)</f>
        <v>0</v>
      </c>
      <c r="G132" s="392"/>
      <c r="H132" s="392"/>
      <c r="I132" s="392"/>
      <c r="J132" s="392"/>
      <c r="K132" s="392"/>
      <c r="L132" s="392"/>
      <c r="M132" s="419"/>
      <c r="N132" s="420"/>
      <c r="O132" s="419"/>
      <c r="P132" s="420"/>
      <c r="Q132" s="421"/>
      <c r="R132" s="197"/>
      <c r="S132" s="197"/>
      <c r="T132" s="197"/>
    </row>
    <row r="133" spans="1:20" s="198" customFormat="1" x14ac:dyDescent="0.25">
      <c r="A133" s="646" t="s">
        <v>203</v>
      </c>
      <c r="B133" s="647"/>
      <c r="C133" s="648"/>
      <c r="D133" s="412"/>
      <c r="E133" s="413"/>
      <c r="F133" s="413"/>
      <c r="G133" s="413"/>
      <c r="H133" s="413"/>
      <c r="I133" s="413"/>
      <c r="J133" s="413"/>
      <c r="K133" s="413"/>
      <c r="L133" s="413"/>
      <c r="M133" s="414"/>
      <c r="N133" s="415"/>
      <c r="O133" s="414"/>
      <c r="P133" s="415"/>
      <c r="Q133" s="416"/>
      <c r="R133" s="197"/>
      <c r="S133" s="197"/>
      <c r="T133" s="197"/>
    </row>
    <row r="134" spans="1:20" s="198" customFormat="1" x14ac:dyDescent="0.25">
      <c r="A134" s="417">
        <f>+A132</f>
        <v>8</v>
      </c>
      <c r="B134" s="418" t="str">
        <f>+B132</f>
        <v>Ime i prezime</v>
      </c>
      <c r="C134" s="223"/>
      <c r="D134" s="223"/>
      <c r="E134" s="392"/>
      <c r="F134" s="224">
        <f>SUM(H134:L134)</f>
        <v>0</v>
      </c>
      <c r="G134" s="392"/>
      <c r="H134" s="392"/>
      <c r="I134" s="392"/>
      <c r="J134" s="392"/>
      <c r="K134" s="392"/>
      <c r="L134" s="392"/>
      <c r="M134" s="419"/>
      <c r="N134" s="420"/>
      <c r="O134" s="419"/>
      <c r="P134" s="420"/>
      <c r="Q134" s="421"/>
      <c r="R134" s="197"/>
      <c r="S134" s="197"/>
      <c r="T134" s="197"/>
    </row>
    <row r="135" spans="1:20" s="198" customFormat="1" ht="15.75" thickBot="1" x14ac:dyDescent="0.3">
      <c r="A135" s="422" t="s">
        <v>204</v>
      </c>
      <c r="B135" s="234"/>
      <c r="C135" s="234"/>
      <c r="D135" s="234"/>
      <c r="E135" s="400"/>
      <c r="F135" s="394"/>
      <c r="G135" s="394"/>
      <c r="H135" s="394"/>
      <c r="I135" s="394"/>
      <c r="J135" s="394"/>
      <c r="K135" s="394"/>
      <c r="L135" s="394"/>
      <c r="N135" s="197"/>
      <c r="P135" s="197"/>
      <c r="Q135" s="204"/>
      <c r="R135" s="197"/>
      <c r="S135" s="197"/>
      <c r="T135" s="197"/>
    </row>
    <row r="136" spans="1:20" s="432" customFormat="1" ht="15.75" thickBot="1" x14ac:dyDescent="0.3">
      <c r="A136" s="423">
        <f>+A132</f>
        <v>8</v>
      </c>
      <c r="B136" s="424" t="str">
        <f>+B132</f>
        <v>Ime i prezime</v>
      </c>
      <c r="C136" s="553"/>
      <c r="D136" s="426"/>
      <c r="E136" s="427">
        <f>+E132+E134</f>
        <v>0</v>
      </c>
      <c r="F136" s="428">
        <f t="shared" ref="F136" si="49">SUM(H136:L136)</f>
        <v>0</v>
      </c>
      <c r="G136" s="427">
        <f t="shared" ref="G136:L136" si="50">+G132+G134</f>
        <v>0</v>
      </c>
      <c r="H136" s="427">
        <f t="shared" si="50"/>
        <v>0</v>
      </c>
      <c r="I136" s="427">
        <f t="shared" si="50"/>
        <v>0</v>
      </c>
      <c r="J136" s="427">
        <f t="shared" si="50"/>
        <v>0</v>
      </c>
      <c r="K136" s="427">
        <f t="shared" si="50"/>
        <v>0</v>
      </c>
      <c r="L136" s="427">
        <f t="shared" si="50"/>
        <v>0</v>
      </c>
      <c r="M136" s="429" t="str">
        <f>IF(D136="","",IF(D136="Nije ocijenjen","",IF(D136="Ocijenjen",IF(F136&lt;10,"Član 17. stav 7. Kriterija",(K136+(L136/2))/(F136)))))</f>
        <v/>
      </c>
      <c r="N136" s="430" t="str">
        <f>IF(D136="","",IF(D136="Nije ocijenjen","",IF(D136="Ocijenjen",IF(M136="Član 17. stav 7. Kriterija","",IF(M136&gt;0.4,0,IF(M136&gt;0.3,8,IF(M136&gt;0.2,16,IF(M136&gt;0.1,24,IF(M136&lt;=0.1,30,)))))))))</f>
        <v/>
      </c>
      <c r="O136" s="429" t="str">
        <f t="shared" ref="O136" si="51">IF(D136="","",IF(D136="Nije ocijenjen","",IF(D136="Ocijenjen",IF(E136=0,"",((K136+J136+(L136/2))/(E136))))))</f>
        <v/>
      </c>
      <c r="P136" s="430" t="str">
        <f t="shared" ref="P136" si="52">IF(D136="","",IF(D136="Nije ocijenjen","",IF(D136="Ocijenjen",IF(O136&gt;0.2,0,IF(O136&gt;0.15,2,IF(O136&gt;0.1,4,IF(O136&gt;0.06,6,IF(O136&gt;0.03,8,IF(O136&lt;=0.03,10,)))))))))</f>
        <v/>
      </c>
      <c r="Q136" s="431" t="str">
        <f>IF(D136="","",IF(D136="Nije ocijenjen","",IF(D136="Ocijenjen",IF(M136="Član 17. stav 7. Kriterija",P136,N136+P136))))</f>
        <v/>
      </c>
      <c r="R136" s="204"/>
      <c r="S136" s="204"/>
      <c r="T136" s="204"/>
    </row>
    <row r="137" spans="1:20" s="198" customFormat="1" x14ac:dyDescent="0.25">
      <c r="A137" s="234"/>
      <c r="B137" s="234"/>
      <c r="C137" s="234"/>
      <c r="D137" s="234"/>
      <c r="E137" s="400"/>
      <c r="F137" s="394"/>
      <c r="G137" s="394"/>
      <c r="H137" s="394"/>
      <c r="I137" s="394"/>
      <c r="J137" s="394"/>
      <c r="K137" s="394"/>
      <c r="L137" s="394"/>
      <c r="N137" s="197"/>
      <c r="P137" s="197"/>
      <c r="Q137" s="204"/>
      <c r="R137" s="197"/>
      <c r="S137" s="197"/>
      <c r="T137" s="197"/>
    </row>
    <row r="138" spans="1:20" s="198" customFormat="1" x14ac:dyDescent="0.25">
      <c r="A138" s="642" t="s">
        <v>202</v>
      </c>
      <c r="B138" s="643"/>
      <c r="C138" s="644"/>
      <c r="D138" s="402"/>
      <c r="E138" s="403"/>
      <c r="F138" s="403"/>
      <c r="G138" s="404"/>
      <c r="H138" s="404"/>
      <c r="I138" s="404"/>
      <c r="J138" s="404"/>
      <c r="K138" s="404"/>
      <c r="L138" s="403"/>
      <c r="M138" s="405"/>
      <c r="N138" s="405"/>
      <c r="O138" s="405"/>
      <c r="P138" s="406"/>
      <c r="Q138" s="406"/>
      <c r="R138" s="197"/>
      <c r="S138" s="197"/>
      <c r="T138" s="197"/>
    </row>
    <row r="139" spans="1:20" s="198" customFormat="1" x14ac:dyDescent="0.25">
      <c r="A139" s="433">
        <v>9</v>
      </c>
      <c r="B139" s="223" t="s">
        <v>97</v>
      </c>
      <c r="C139" s="223"/>
      <c r="D139" s="223"/>
      <c r="E139" s="392"/>
      <c r="F139" s="224">
        <f t="shared" ref="F139" si="53">SUM(H139:L139)</f>
        <v>0</v>
      </c>
      <c r="G139" s="392"/>
      <c r="H139" s="392"/>
      <c r="I139" s="392"/>
      <c r="J139" s="392"/>
      <c r="K139" s="392"/>
      <c r="L139" s="392"/>
      <c r="M139" s="419"/>
      <c r="N139" s="420"/>
      <c r="O139" s="419"/>
      <c r="P139" s="420"/>
      <c r="Q139" s="421"/>
      <c r="R139" s="197"/>
      <c r="S139" s="197"/>
      <c r="T139" s="197"/>
    </row>
    <row r="140" spans="1:20" s="198" customFormat="1" x14ac:dyDescent="0.25">
      <c r="A140" s="642" t="s">
        <v>203</v>
      </c>
      <c r="B140" s="643"/>
      <c r="C140" s="644"/>
      <c r="D140" s="412"/>
      <c r="E140" s="413"/>
      <c r="F140" s="413"/>
      <c r="G140" s="413"/>
      <c r="H140" s="413"/>
      <c r="I140" s="413"/>
      <c r="J140" s="413"/>
      <c r="K140" s="413"/>
      <c r="L140" s="413"/>
      <c r="M140" s="414"/>
      <c r="N140" s="415"/>
      <c r="O140" s="414"/>
      <c r="P140" s="415"/>
      <c r="Q140" s="416"/>
      <c r="R140" s="197"/>
      <c r="S140" s="197"/>
      <c r="T140" s="197"/>
    </row>
    <row r="141" spans="1:20" s="198" customFormat="1" x14ac:dyDescent="0.25">
      <c r="A141" s="417">
        <f>+A139</f>
        <v>9</v>
      </c>
      <c r="B141" s="418" t="str">
        <f>+B139</f>
        <v>Ime i prezime</v>
      </c>
      <c r="C141" s="223"/>
      <c r="D141" s="223"/>
      <c r="E141" s="392"/>
      <c r="F141" s="224">
        <f t="shared" ref="F141" si="54">SUM(H141:L141)</f>
        <v>0</v>
      </c>
      <c r="G141" s="392"/>
      <c r="H141" s="392"/>
      <c r="I141" s="392"/>
      <c r="J141" s="392"/>
      <c r="K141" s="392"/>
      <c r="L141" s="392"/>
      <c r="M141" s="419"/>
      <c r="N141" s="420"/>
      <c r="O141" s="419"/>
      <c r="P141" s="420"/>
      <c r="Q141" s="421"/>
      <c r="R141" s="197"/>
      <c r="S141" s="197"/>
      <c r="T141" s="197"/>
    </row>
    <row r="142" spans="1:20" s="198" customFormat="1" ht="15.75" thickBot="1" x14ac:dyDescent="0.3">
      <c r="A142" s="422" t="s">
        <v>204</v>
      </c>
      <c r="B142" s="234"/>
      <c r="C142" s="234"/>
      <c r="D142" s="234"/>
      <c r="E142" s="400"/>
      <c r="F142" s="394"/>
      <c r="G142" s="394"/>
      <c r="H142" s="394"/>
      <c r="I142" s="394"/>
      <c r="J142" s="394"/>
      <c r="K142" s="394"/>
      <c r="L142" s="394"/>
      <c r="N142" s="197"/>
      <c r="P142" s="197"/>
      <c r="Q142" s="204"/>
      <c r="R142" s="197"/>
      <c r="S142" s="197"/>
      <c r="T142" s="197"/>
    </row>
    <row r="143" spans="1:20" s="432" customFormat="1" ht="15.75" thickBot="1" x14ac:dyDescent="0.3">
      <c r="A143" s="423">
        <f>+A139</f>
        <v>9</v>
      </c>
      <c r="B143" s="424" t="str">
        <f>+B139</f>
        <v>Ime i prezime</v>
      </c>
      <c r="C143" s="553"/>
      <c r="D143" s="426"/>
      <c r="E143" s="427">
        <f>+E139+E141</f>
        <v>0</v>
      </c>
      <c r="F143" s="428">
        <f t="shared" ref="F143" si="55">SUM(H143:L143)</f>
        <v>0</v>
      </c>
      <c r="G143" s="427">
        <f t="shared" ref="G143:L143" si="56">+G139+G141</f>
        <v>0</v>
      </c>
      <c r="H143" s="427">
        <f t="shared" si="56"/>
        <v>0</v>
      </c>
      <c r="I143" s="427">
        <f t="shared" si="56"/>
        <v>0</v>
      </c>
      <c r="J143" s="427">
        <f t="shared" si="56"/>
        <v>0</v>
      </c>
      <c r="K143" s="427">
        <f t="shared" si="56"/>
        <v>0</v>
      </c>
      <c r="L143" s="427">
        <f t="shared" si="56"/>
        <v>0</v>
      </c>
      <c r="M143" s="429" t="str">
        <f>IF(D143="","",IF(D143="Nije ocijenjen","",IF(D143="Ocijenjen",IF(F143&lt;10,"Član 17. stav 7. Kriterija",(K143+(L143/2))/(F143)))))</f>
        <v/>
      </c>
      <c r="N143" s="430" t="str">
        <f>IF(D143="","",IF(D143="Nije ocijenjen","",IF(D143="Ocijenjen",IF(M143="Član 17. stav 7. Kriterija","",IF(M143&gt;0.4,0,IF(M143&gt;0.3,8,IF(M143&gt;0.2,16,IF(M143&gt;0.1,24,IF(M143&lt;=0.1,30,)))))))))</f>
        <v/>
      </c>
      <c r="O143" s="429" t="str">
        <f t="shared" ref="O143" si="57">IF(D143="","",IF(D143="Nije ocijenjen","",IF(D143="Ocijenjen",IF(E143=0,"",((K143+J143+(L143/2))/(E143))))))</f>
        <v/>
      </c>
      <c r="P143" s="430" t="str">
        <f t="shared" ref="P143" si="58">IF(D143="","",IF(D143="Nije ocijenjen","",IF(D143="Ocijenjen",IF(O143&gt;0.2,0,IF(O143&gt;0.15,2,IF(O143&gt;0.1,4,IF(O143&gt;0.06,6,IF(O143&gt;0.03,8,IF(O143&lt;=0.03,10,)))))))))</f>
        <v/>
      </c>
      <c r="Q143" s="431" t="str">
        <f>IF(D143="","",IF(D143="Nije ocijenjen","",IF(D143="Ocijenjen",IF(M143="Član 17. stav 7. Kriterija",P143,N143+P143))))</f>
        <v/>
      </c>
      <c r="R143" s="204"/>
      <c r="S143" s="204"/>
      <c r="T143" s="204"/>
    </row>
    <row r="144" spans="1:20" s="198" customFormat="1" x14ac:dyDescent="0.25">
      <c r="A144" s="234"/>
      <c r="B144" s="234"/>
      <c r="C144" s="234"/>
      <c r="D144" s="234"/>
      <c r="E144" s="400"/>
      <c r="F144" s="394"/>
      <c r="G144" s="394"/>
      <c r="H144" s="394"/>
      <c r="I144" s="394"/>
      <c r="J144" s="394"/>
      <c r="K144" s="394"/>
      <c r="L144" s="394"/>
      <c r="N144" s="197"/>
      <c r="P144" s="197"/>
      <c r="Q144" s="204"/>
      <c r="R144" s="197"/>
      <c r="S144" s="197"/>
      <c r="T144" s="197"/>
    </row>
    <row r="145" spans="1:20" s="198" customFormat="1" x14ac:dyDescent="0.25">
      <c r="A145" s="642" t="s">
        <v>202</v>
      </c>
      <c r="B145" s="643"/>
      <c r="C145" s="644"/>
      <c r="D145" s="402"/>
      <c r="E145" s="403"/>
      <c r="F145" s="403"/>
      <c r="G145" s="404"/>
      <c r="H145" s="404"/>
      <c r="I145" s="404"/>
      <c r="J145" s="404"/>
      <c r="K145" s="404"/>
      <c r="L145" s="403"/>
      <c r="M145" s="405"/>
      <c r="N145" s="405"/>
      <c r="O145" s="405"/>
      <c r="P145" s="406"/>
      <c r="Q145" s="406"/>
      <c r="R145" s="197"/>
      <c r="S145" s="197"/>
      <c r="T145" s="197"/>
    </row>
    <row r="146" spans="1:20" s="198" customFormat="1" x14ac:dyDescent="0.25">
      <c r="A146" s="433">
        <v>10</v>
      </c>
      <c r="B146" s="223" t="s">
        <v>97</v>
      </c>
      <c r="C146" s="223"/>
      <c r="D146" s="223"/>
      <c r="E146" s="392"/>
      <c r="F146" s="224">
        <f t="shared" ref="F146" si="59">SUM(H146:L146)</f>
        <v>0</v>
      </c>
      <c r="G146" s="392"/>
      <c r="H146" s="392"/>
      <c r="I146" s="392"/>
      <c r="J146" s="392"/>
      <c r="K146" s="392"/>
      <c r="L146" s="392"/>
      <c r="M146" s="419"/>
      <c r="N146" s="420"/>
      <c r="O146" s="419"/>
      <c r="P146" s="420"/>
      <c r="Q146" s="421"/>
      <c r="R146" s="197"/>
      <c r="S146" s="197"/>
      <c r="T146" s="197"/>
    </row>
    <row r="147" spans="1:20" s="198" customFormat="1" x14ac:dyDescent="0.25">
      <c r="A147" s="642" t="s">
        <v>203</v>
      </c>
      <c r="B147" s="643"/>
      <c r="C147" s="644"/>
      <c r="D147" s="412"/>
      <c r="E147" s="413"/>
      <c r="F147" s="413"/>
      <c r="G147" s="413"/>
      <c r="H147" s="413"/>
      <c r="I147" s="413"/>
      <c r="J147" s="413"/>
      <c r="K147" s="413"/>
      <c r="L147" s="413"/>
      <c r="M147" s="414"/>
      <c r="N147" s="415"/>
      <c r="O147" s="414"/>
      <c r="P147" s="415"/>
      <c r="Q147" s="416"/>
      <c r="R147" s="197"/>
      <c r="S147" s="197"/>
      <c r="T147" s="197"/>
    </row>
    <row r="148" spans="1:20" s="198" customFormat="1" x14ac:dyDescent="0.25">
      <c r="A148" s="417">
        <f>+A146</f>
        <v>10</v>
      </c>
      <c r="B148" s="418" t="str">
        <f>+B146</f>
        <v>Ime i prezime</v>
      </c>
      <c r="C148" s="223"/>
      <c r="D148" s="223"/>
      <c r="E148" s="392"/>
      <c r="F148" s="224">
        <f t="shared" ref="F148" si="60">SUM(H148:L148)</f>
        <v>0</v>
      </c>
      <c r="G148" s="392"/>
      <c r="H148" s="392"/>
      <c r="I148" s="392"/>
      <c r="J148" s="392"/>
      <c r="K148" s="392"/>
      <c r="L148" s="392"/>
      <c r="M148" s="419"/>
      <c r="N148" s="420"/>
      <c r="O148" s="419"/>
      <c r="P148" s="420"/>
      <c r="Q148" s="421"/>
      <c r="R148" s="197"/>
      <c r="S148" s="197"/>
      <c r="T148" s="197"/>
    </row>
    <row r="149" spans="1:20" s="198" customFormat="1" ht="15.75" thickBot="1" x14ac:dyDescent="0.3">
      <c r="A149" s="422" t="s">
        <v>204</v>
      </c>
      <c r="B149" s="234"/>
      <c r="C149" s="234"/>
      <c r="D149" s="234"/>
      <c r="E149" s="400"/>
      <c r="F149" s="394"/>
      <c r="G149" s="394"/>
      <c r="H149" s="394"/>
      <c r="I149" s="394"/>
      <c r="J149" s="394"/>
      <c r="K149" s="394"/>
      <c r="L149" s="394"/>
      <c r="N149" s="197"/>
      <c r="P149" s="197"/>
      <c r="Q149" s="204"/>
      <c r="R149" s="197"/>
      <c r="S149" s="197"/>
      <c r="T149" s="197"/>
    </row>
    <row r="150" spans="1:20" s="432" customFormat="1" ht="15.75" thickBot="1" x14ac:dyDescent="0.3">
      <c r="A150" s="423">
        <f>+A146</f>
        <v>10</v>
      </c>
      <c r="B150" s="424" t="str">
        <f>+B146</f>
        <v>Ime i prezime</v>
      </c>
      <c r="C150" s="553"/>
      <c r="D150" s="426"/>
      <c r="E150" s="427">
        <f>+E146+E148</f>
        <v>0</v>
      </c>
      <c r="F150" s="428">
        <f t="shared" ref="F150" si="61">SUM(H150:L150)</f>
        <v>0</v>
      </c>
      <c r="G150" s="427">
        <f t="shared" ref="G150:L150" si="62">+G146+G148</f>
        <v>0</v>
      </c>
      <c r="H150" s="427">
        <f t="shared" si="62"/>
        <v>0</v>
      </c>
      <c r="I150" s="427">
        <f t="shared" si="62"/>
        <v>0</v>
      </c>
      <c r="J150" s="427">
        <f t="shared" si="62"/>
        <v>0</v>
      </c>
      <c r="K150" s="427">
        <f t="shared" si="62"/>
        <v>0</v>
      </c>
      <c r="L150" s="427">
        <f t="shared" si="62"/>
        <v>0</v>
      </c>
      <c r="M150" s="429" t="str">
        <f>IF(D150="","",IF(D150="Nije ocijenjen","",IF(D150="Ocijenjen",IF(F150&lt;10,"Član 17. stav 7. Kriterija",(K150+(L150/2))/(F150)))))</f>
        <v/>
      </c>
      <c r="N150" s="430" t="str">
        <f>IF(D150="","",IF(D150="Nije ocijenjen","",IF(D150="Ocijenjen",IF(M150="Član 17. stav 7. Kriterija","",IF(M150&gt;0.4,0,IF(M150&gt;0.3,8,IF(M150&gt;0.2,16,IF(M150&gt;0.1,24,IF(M150&lt;=0.1,30,)))))))))</f>
        <v/>
      </c>
      <c r="O150" s="429" t="str">
        <f t="shared" ref="O150" si="63">IF(D150="","",IF(D150="Nije ocijenjen","",IF(D150="Ocijenjen",IF(E150=0,"",((K150+J150+(L150/2))/(E150))))))</f>
        <v/>
      </c>
      <c r="P150" s="430" t="str">
        <f t="shared" ref="P150" si="64">IF(D150="","",IF(D150="Nije ocijenjen","",IF(D150="Ocijenjen",IF(O150&gt;0.2,0,IF(O150&gt;0.15,2,IF(O150&gt;0.1,4,IF(O150&gt;0.06,6,IF(O150&gt;0.03,8,IF(O150&lt;=0.03,10,)))))))))</f>
        <v/>
      </c>
      <c r="Q150" s="431" t="str">
        <f>IF(D150="","",IF(D150="Nije ocijenjen","",IF(D150="Ocijenjen",IF(M150="Član 17. stav 7. Kriterija",P150,N150+P150))))</f>
        <v/>
      </c>
      <c r="R150" s="204"/>
      <c r="S150" s="204"/>
      <c r="T150" s="204"/>
    </row>
    <row r="151" spans="1:20" s="198" customFormat="1" x14ac:dyDescent="0.25">
      <c r="A151" s="234"/>
      <c r="B151" s="234"/>
      <c r="C151" s="234"/>
      <c r="D151" s="234"/>
      <c r="E151" s="400"/>
      <c r="F151" s="394"/>
      <c r="G151" s="394"/>
      <c r="H151" s="394"/>
      <c r="I151" s="394"/>
      <c r="J151" s="394"/>
      <c r="K151" s="394"/>
      <c r="L151" s="394"/>
      <c r="N151" s="197"/>
      <c r="P151" s="197"/>
      <c r="Q151" s="204"/>
      <c r="R151" s="197"/>
      <c r="S151" s="197"/>
      <c r="T151" s="197"/>
    </row>
    <row r="152" spans="1:20" s="198" customFormat="1" x14ac:dyDescent="0.25">
      <c r="A152" s="234"/>
      <c r="B152" s="234"/>
      <c r="C152" s="234"/>
      <c r="D152" s="234"/>
      <c r="E152" s="400"/>
      <c r="F152" s="394"/>
      <c r="G152" s="394"/>
      <c r="H152" s="394"/>
      <c r="I152" s="394"/>
      <c r="J152" s="394"/>
      <c r="K152" s="394"/>
      <c r="L152" s="394"/>
      <c r="N152" s="197"/>
      <c r="P152" s="197"/>
      <c r="Q152" s="204"/>
      <c r="R152" s="197"/>
      <c r="S152" s="197"/>
      <c r="T152" s="197"/>
    </row>
    <row r="153" spans="1:20" s="198" customFormat="1" ht="31.5" customHeight="1" x14ac:dyDescent="0.25">
      <c r="A153" s="639" t="s">
        <v>197</v>
      </c>
      <c r="B153" s="639"/>
      <c r="C153" s="639"/>
      <c r="D153" s="639"/>
      <c r="E153" s="639"/>
      <c r="F153" s="639"/>
      <c r="G153" s="639"/>
      <c r="H153" s="639"/>
      <c r="I153" s="639"/>
      <c r="J153" s="639"/>
      <c r="K153" s="639"/>
      <c r="L153" s="639"/>
      <c r="M153" s="639"/>
      <c r="N153" s="639"/>
      <c r="O153" s="639"/>
      <c r="P153" s="639"/>
      <c r="Q153" s="639"/>
      <c r="R153" s="197"/>
      <c r="S153" s="197"/>
      <c r="T153" s="197"/>
    </row>
    <row r="154" spans="1:20" s="198" customFormat="1" ht="15" customHeight="1" x14ac:dyDescent="0.25">
      <c r="A154" s="467"/>
      <c r="B154" s="467"/>
      <c r="C154" s="467"/>
      <c r="D154" s="467"/>
      <c r="E154" s="467"/>
      <c r="F154" s="467"/>
      <c r="G154" s="467"/>
      <c r="H154" s="467"/>
      <c r="I154" s="467"/>
      <c r="J154" s="467"/>
      <c r="K154" s="467"/>
      <c r="L154" s="467"/>
      <c r="M154" s="467"/>
      <c r="N154" s="467"/>
      <c r="O154" s="467"/>
      <c r="P154" s="467"/>
      <c r="Q154" s="467"/>
      <c r="R154" s="197"/>
      <c r="S154" s="197"/>
      <c r="T154" s="197"/>
    </row>
    <row r="155" spans="1:20" s="435" customFormat="1" ht="15" customHeight="1" x14ac:dyDescent="0.2">
      <c r="A155" s="639" t="s">
        <v>245</v>
      </c>
      <c r="B155" s="639"/>
      <c r="C155" s="639"/>
      <c r="D155" s="639"/>
      <c r="E155" s="639"/>
      <c r="F155" s="639"/>
      <c r="G155" s="639"/>
      <c r="H155" s="639"/>
      <c r="I155" s="639"/>
      <c r="J155" s="639"/>
      <c r="K155" s="639"/>
      <c r="L155" s="639"/>
      <c r="M155" s="639"/>
      <c r="N155" s="639"/>
      <c r="O155" s="639"/>
      <c r="P155" s="639"/>
      <c r="Q155" s="639"/>
      <c r="R155" s="434"/>
      <c r="S155" s="434"/>
      <c r="T155" s="434"/>
    </row>
    <row r="156" spans="1:20" s="435" customFormat="1" ht="15" customHeight="1" x14ac:dyDescent="0.2">
      <c r="A156" s="639"/>
      <c r="B156" s="639"/>
      <c r="C156" s="639"/>
      <c r="D156" s="639"/>
      <c r="E156" s="639"/>
      <c r="F156" s="639"/>
      <c r="G156" s="639"/>
      <c r="H156" s="639"/>
      <c r="I156" s="639"/>
      <c r="J156" s="639"/>
      <c r="K156" s="639"/>
      <c r="L156" s="639"/>
      <c r="M156" s="639"/>
      <c r="N156" s="639"/>
      <c r="O156" s="639"/>
      <c r="P156" s="639"/>
      <c r="Q156" s="639"/>
      <c r="R156" s="434"/>
      <c r="S156" s="434"/>
      <c r="T156" s="434"/>
    </row>
    <row r="157" spans="1:20" s="236" customFormat="1" ht="15" customHeight="1" x14ac:dyDescent="0.25">
      <c r="A157" s="639"/>
      <c r="B157" s="639"/>
      <c r="C157" s="639"/>
      <c r="D157" s="639"/>
      <c r="E157" s="639"/>
      <c r="F157" s="639"/>
      <c r="G157" s="639"/>
      <c r="H157" s="639"/>
      <c r="I157" s="639"/>
      <c r="J157" s="639"/>
      <c r="K157" s="639"/>
      <c r="L157" s="639"/>
      <c r="M157" s="639"/>
      <c r="N157" s="639"/>
      <c r="O157" s="639"/>
      <c r="P157" s="639"/>
      <c r="Q157" s="639"/>
      <c r="R157" s="235"/>
      <c r="S157" s="235"/>
      <c r="T157" s="235"/>
    </row>
    <row r="158" spans="1:20" s="236" customFormat="1" ht="15" customHeight="1" x14ac:dyDescent="0.25">
      <c r="A158" s="467"/>
      <c r="B158" s="467"/>
      <c r="C158" s="467"/>
      <c r="D158" s="467"/>
      <c r="E158" s="467"/>
      <c r="F158" s="467"/>
      <c r="G158" s="467"/>
      <c r="H158" s="467"/>
      <c r="I158" s="467"/>
      <c r="J158" s="467"/>
      <c r="K158" s="467"/>
      <c r="L158" s="467"/>
      <c r="M158" s="467"/>
      <c r="N158" s="467"/>
      <c r="O158" s="467"/>
      <c r="P158" s="467"/>
      <c r="Q158" s="467"/>
      <c r="R158" s="235"/>
      <c r="S158" s="235"/>
      <c r="T158" s="235"/>
    </row>
    <row r="159" spans="1:20" s="236" customFormat="1" ht="15" customHeight="1" x14ac:dyDescent="0.25">
      <c r="A159" s="645" t="s">
        <v>198</v>
      </c>
      <c r="B159" s="645"/>
      <c r="C159" s="645"/>
      <c r="D159" s="645"/>
      <c r="E159" s="645"/>
      <c r="F159" s="645"/>
      <c r="G159" s="645"/>
      <c r="H159" s="645"/>
      <c r="I159" s="645"/>
      <c r="J159" s="645"/>
      <c r="K159" s="645"/>
      <c r="L159" s="645"/>
      <c r="M159" s="645"/>
      <c r="N159" s="645"/>
      <c r="O159" s="645"/>
      <c r="P159" s="645"/>
      <c r="Q159" s="645"/>
      <c r="R159" s="235"/>
      <c r="S159" s="235"/>
      <c r="T159" s="235"/>
    </row>
    <row r="160" spans="1:20" s="236" customFormat="1" ht="15" customHeight="1" x14ac:dyDescent="0.25">
      <c r="A160" s="468"/>
      <c r="B160" s="468"/>
      <c r="C160" s="468"/>
      <c r="D160" s="468"/>
      <c r="E160" s="468"/>
      <c r="F160" s="468"/>
      <c r="G160" s="468"/>
      <c r="H160" s="468"/>
      <c r="I160" s="468"/>
      <c r="J160" s="468"/>
      <c r="K160" s="468"/>
      <c r="L160" s="468"/>
      <c r="M160" s="468"/>
      <c r="N160" s="468"/>
      <c r="O160" s="468"/>
      <c r="P160" s="468"/>
      <c r="Q160" s="468"/>
      <c r="R160" s="235"/>
      <c r="S160" s="235"/>
      <c r="T160" s="235"/>
    </row>
    <row r="161" spans="1:20" s="437" customFormat="1" ht="15" customHeight="1" x14ac:dyDescent="0.2">
      <c r="A161" s="639" t="s">
        <v>246</v>
      </c>
      <c r="B161" s="639"/>
      <c r="C161" s="639"/>
      <c r="D161" s="639"/>
      <c r="E161" s="639"/>
      <c r="F161" s="639"/>
      <c r="G161" s="639"/>
      <c r="H161" s="639"/>
      <c r="I161" s="639"/>
      <c r="J161" s="639"/>
      <c r="K161" s="639"/>
      <c r="L161" s="639"/>
      <c r="M161" s="639"/>
      <c r="N161" s="639"/>
      <c r="O161" s="639"/>
      <c r="P161" s="639"/>
      <c r="Q161" s="639"/>
      <c r="R161" s="436"/>
      <c r="S161" s="436"/>
      <c r="T161" s="436"/>
    </row>
    <row r="162" spans="1:20" s="437" customFormat="1" ht="15" customHeight="1" x14ac:dyDescent="0.2">
      <c r="A162" s="467"/>
      <c r="B162" s="467"/>
      <c r="C162" s="467"/>
      <c r="D162" s="467"/>
      <c r="E162" s="467"/>
      <c r="F162" s="467"/>
      <c r="G162" s="467"/>
      <c r="H162" s="467"/>
      <c r="I162" s="467"/>
      <c r="J162" s="467"/>
      <c r="K162" s="467"/>
      <c r="L162" s="467"/>
      <c r="M162" s="467"/>
      <c r="N162" s="467"/>
      <c r="O162" s="467"/>
      <c r="P162" s="467"/>
      <c r="Q162" s="467"/>
      <c r="R162" s="436"/>
      <c r="S162" s="436"/>
      <c r="T162" s="436"/>
    </row>
    <row r="163" spans="1:20" s="437" customFormat="1" ht="61.5" customHeight="1" x14ac:dyDescent="0.2">
      <c r="A163" s="640" t="s">
        <v>231</v>
      </c>
      <c r="B163" s="641"/>
      <c r="C163" s="641"/>
      <c r="D163" s="641"/>
      <c r="E163" s="641"/>
      <c r="F163" s="641"/>
      <c r="G163" s="641"/>
      <c r="H163" s="641"/>
      <c r="I163" s="641"/>
      <c r="J163" s="641"/>
      <c r="K163" s="641"/>
      <c r="L163" s="641"/>
      <c r="M163" s="641"/>
      <c r="N163" s="641"/>
      <c r="O163" s="641"/>
      <c r="P163" s="641"/>
      <c r="Q163" s="641"/>
      <c r="R163" s="436"/>
      <c r="S163" s="436"/>
      <c r="T163" s="436"/>
    </row>
    <row r="164" spans="1:20" s="198" customFormat="1" x14ac:dyDescent="0.25">
      <c r="A164" s="197"/>
      <c r="B164" s="197"/>
      <c r="C164" s="197"/>
      <c r="D164" s="197"/>
      <c r="E164" s="394"/>
      <c r="F164" s="394"/>
      <c r="G164" s="394"/>
      <c r="H164" s="394"/>
      <c r="I164" s="394"/>
      <c r="J164" s="394"/>
      <c r="K164" s="394"/>
      <c r="L164" s="394"/>
      <c r="N164" s="197"/>
      <c r="P164" s="197"/>
      <c r="Q164" s="204"/>
      <c r="R164" s="197"/>
      <c r="S164" s="197"/>
      <c r="T164" s="197"/>
    </row>
    <row r="165" spans="1:20" s="198" customFormat="1" ht="141.75" customHeight="1" x14ac:dyDescent="0.25">
      <c r="A165" s="637" t="s">
        <v>259</v>
      </c>
      <c r="B165" s="637"/>
      <c r="C165" s="637"/>
      <c r="D165" s="637"/>
      <c r="E165" s="637"/>
      <c r="F165" s="637"/>
      <c r="G165" s="637"/>
      <c r="H165" s="637"/>
      <c r="I165" s="637"/>
      <c r="J165" s="637"/>
      <c r="K165" s="637"/>
      <c r="L165" s="637"/>
      <c r="M165" s="637"/>
      <c r="N165" s="637"/>
      <c r="O165" s="637"/>
      <c r="P165" s="637"/>
      <c r="Q165" s="637"/>
      <c r="R165" s="197"/>
      <c r="S165" s="197"/>
      <c r="T165" s="197"/>
    </row>
    <row r="166" spans="1:20" s="198" customFormat="1" ht="72" customHeight="1" x14ac:dyDescent="0.25">
      <c r="A166" s="638" t="s">
        <v>260</v>
      </c>
      <c r="B166" s="638"/>
      <c r="C166" s="638"/>
      <c r="D166" s="638"/>
      <c r="E166" s="638"/>
      <c r="F166" s="638"/>
      <c r="G166" s="638"/>
      <c r="H166" s="638"/>
      <c r="I166" s="638"/>
      <c r="J166" s="638"/>
      <c r="K166" s="638"/>
      <c r="L166" s="638"/>
      <c r="M166" s="638"/>
      <c r="N166" s="638"/>
      <c r="O166" s="638"/>
      <c r="P166" s="638"/>
      <c r="Q166" s="638"/>
      <c r="R166" s="197"/>
      <c r="S166" s="197"/>
      <c r="T166" s="197"/>
    </row>
    <row r="167" spans="1:20" s="198" customFormat="1" hidden="1" x14ac:dyDescent="0.25">
      <c r="A167" s="197"/>
      <c r="B167" s="197"/>
      <c r="C167" s="197"/>
      <c r="D167" s="197"/>
      <c r="E167" s="394"/>
      <c r="F167" s="394"/>
      <c r="G167" s="394"/>
      <c r="H167" s="394"/>
      <c r="I167" s="394"/>
      <c r="J167" s="394"/>
      <c r="K167" s="394"/>
      <c r="L167" s="394"/>
      <c r="N167" s="197"/>
      <c r="P167" s="197"/>
      <c r="Q167" s="204"/>
      <c r="R167" s="197"/>
      <c r="S167" s="197"/>
      <c r="T167" s="197"/>
    </row>
    <row r="168" spans="1:20" s="198" customFormat="1" x14ac:dyDescent="0.25">
      <c r="A168" s="197"/>
      <c r="B168" s="197"/>
      <c r="C168" s="197"/>
      <c r="D168" s="197"/>
      <c r="E168" s="394"/>
      <c r="F168" s="394"/>
      <c r="G168" s="394"/>
      <c r="H168" s="394"/>
      <c r="I168" s="394"/>
      <c r="J168" s="394"/>
      <c r="K168" s="394"/>
      <c r="L168" s="394"/>
      <c r="N168" s="197"/>
      <c r="P168" s="197"/>
      <c r="Q168" s="204"/>
      <c r="R168" s="197"/>
      <c r="S168" s="197"/>
      <c r="T168" s="197"/>
    </row>
    <row r="169" spans="1:20" s="198" customFormat="1" x14ac:dyDescent="0.25">
      <c r="A169" s="197"/>
      <c r="B169" s="197"/>
      <c r="C169" s="197"/>
      <c r="D169" s="197"/>
      <c r="E169" s="394"/>
      <c r="F169" s="394"/>
      <c r="G169" s="394"/>
      <c r="H169" s="394"/>
      <c r="I169" s="394"/>
      <c r="J169" s="394"/>
      <c r="K169" s="394"/>
      <c r="L169" s="394"/>
      <c r="N169" s="197"/>
      <c r="P169" s="197"/>
      <c r="Q169" s="204"/>
      <c r="R169" s="197"/>
      <c r="S169" s="197"/>
      <c r="T169" s="197"/>
    </row>
    <row r="170" spans="1:20" s="198" customFormat="1" x14ac:dyDescent="0.25">
      <c r="A170" s="197"/>
      <c r="B170" s="197"/>
      <c r="C170" s="197"/>
      <c r="D170" s="197"/>
      <c r="E170" s="394"/>
      <c r="F170" s="394"/>
      <c r="G170" s="394"/>
      <c r="H170" s="394"/>
      <c r="I170" s="394"/>
      <c r="J170" s="394"/>
      <c r="K170" s="394"/>
      <c r="L170" s="394"/>
      <c r="N170" s="197"/>
      <c r="P170" s="197"/>
      <c r="Q170" s="204"/>
      <c r="R170" s="197"/>
      <c r="S170" s="197"/>
      <c r="T170" s="197"/>
    </row>
    <row r="171" spans="1:20" s="198" customFormat="1" x14ac:dyDescent="0.25">
      <c r="A171" s="197"/>
      <c r="B171" s="197"/>
      <c r="C171" s="197"/>
      <c r="D171" s="197"/>
      <c r="E171" s="394"/>
      <c r="F171" s="394"/>
      <c r="G171" s="394"/>
      <c r="H171" s="394"/>
      <c r="I171" s="394"/>
      <c r="J171" s="394"/>
      <c r="K171" s="394"/>
      <c r="L171" s="394"/>
      <c r="N171" s="197"/>
      <c r="P171" s="197"/>
      <c r="Q171" s="204"/>
      <c r="R171" s="197"/>
      <c r="S171" s="197"/>
      <c r="T171" s="197"/>
    </row>
    <row r="172" spans="1:20" s="198" customFormat="1" x14ac:dyDescent="0.25">
      <c r="A172" s="197"/>
      <c r="B172" s="197"/>
      <c r="C172" s="197"/>
      <c r="D172" s="197"/>
      <c r="E172" s="394"/>
      <c r="F172" s="394"/>
      <c r="G172" s="394"/>
      <c r="H172" s="394"/>
      <c r="I172" s="394"/>
      <c r="J172" s="394"/>
      <c r="K172" s="394"/>
      <c r="L172" s="394"/>
      <c r="N172" s="197"/>
      <c r="P172" s="197"/>
      <c r="Q172" s="204"/>
      <c r="R172" s="197"/>
      <c r="S172" s="197"/>
      <c r="T172" s="197"/>
    </row>
    <row r="173" spans="1:20" s="198" customFormat="1" x14ac:dyDescent="0.25">
      <c r="A173" s="197"/>
      <c r="B173" s="197"/>
      <c r="C173" s="197"/>
      <c r="D173" s="197"/>
      <c r="E173" s="394"/>
      <c r="F173" s="394"/>
      <c r="G173" s="394"/>
      <c r="H173" s="394"/>
      <c r="I173" s="394"/>
      <c r="J173" s="394"/>
      <c r="K173" s="394"/>
      <c r="L173" s="394"/>
      <c r="N173" s="197"/>
      <c r="P173" s="197"/>
      <c r="Q173" s="204"/>
      <c r="R173" s="197"/>
      <c r="S173" s="197"/>
      <c r="T173" s="197"/>
    </row>
    <row r="174" spans="1:20" s="198" customFormat="1" x14ac:dyDescent="0.25">
      <c r="A174" s="197"/>
      <c r="B174" s="197"/>
      <c r="C174" s="197"/>
      <c r="D174" s="197"/>
      <c r="E174" s="394"/>
      <c r="F174" s="394"/>
      <c r="G174" s="394"/>
      <c r="H174" s="394"/>
      <c r="I174" s="394"/>
      <c r="J174" s="394"/>
      <c r="K174" s="394"/>
      <c r="L174" s="394"/>
      <c r="N174" s="197"/>
      <c r="P174" s="197"/>
      <c r="Q174" s="204"/>
      <c r="R174" s="197"/>
      <c r="S174" s="197"/>
      <c r="T174" s="197"/>
    </row>
    <row r="175" spans="1:20" s="198" customFormat="1" x14ac:dyDescent="0.25">
      <c r="A175" s="197"/>
      <c r="B175" s="197"/>
      <c r="C175" s="197"/>
      <c r="D175" s="197"/>
      <c r="E175" s="394"/>
      <c r="F175" s="394"/>
      <c r="G175" s="394"/>
      <c r="H175" s="394"/>
      <c r="I175" s="394"/>
      <c r="J175" s="394"/>
      <c r="K175" s="394"/>
      <c r="L175" s="394"/>
      <c r="N175" s="197"/>
      <c r="P175" s="197"/>
      <c r="Q175" s="204"/>
      <c r="R175" s="197"/>
      <c r="S175" s="197"/>
      <c r="T175" s="197"/>
    </row>
    <row r="176" spans="1:20" s="198" customFormat="1" x14ac:dyDescent="0.25">
      <c r="A176" s="197"/>
      <c r="B176" s="197"/>
      <c r="C176" s="197"/>
      <c r="D176" s="197"/>
      <c r="E176" s="394"/>
      <c r="F176" s="394"/>
      <c r="G176" s="394"/>
      <c r="H176" s="394"/>
      <c r="I176" s="394"/>
      <c r="J176" s="394"/>
      <c r="K176" s="394"/>
      <c r="L176" s="394"/>
      <c r="N176" s="197"/>
      <c r="P176" s="197"/>
      <c r="Q176" s="204"/>
      <c r="R176" s="197"/>
      <c r="S176" s="197"/>
      <c r="T176" s="197"/>
    </row>
    <row r="177" spans="1:20" s="198" customFormat="1" x14ac:dyDescent="0.25">
      <c r="A177" s="197"/>
      <c r="B177" s="197"/>
      <c r="C177" s="197"/>
      <c r="D177" s="197"/>
      <c r="E177" s="394"/>
      <c r="F177" s="394"/>
      <c r="G177" s="394"/>
      <c r="H177" s="394"/>
      <c r="I177" s="394"/>
      <c r="J177" s="394"/>
      <c r="K177" s="394"/>
      <c r="L177" s="394"/>
      <c r="N177" s="197"/>
      <c r="P177" s="197"/>
      <c r="Q177" s="204"/>
      <c r="R177" s="197"/>
      <c r="S177" s="197"/>
      <c r="T177" s="197"/>
    </row>
    <row r="178" spans="1:20" s="198" customFormat="1" x14ac:dyDescent="0.25">
      <c r="A178" s="197"/>
      <c r="B178" s="197"/>
      <c r="C178" s="197"/>
      <c r="D178" s="197"/>
      <c r="E178" s="394"/>
      <c r="F178" s="394"/>
      <c r="G178" s="394"/>
      <c r="H178" s="394"/>
      <c r="I178" s="394"/>
      <c r="J178" s="394"/>
      <c r="K178" s="394"/>
      <c r="L178" s="394"/>
      <c r="N178" s="197"/>
      <c r="P178" s="197"/>
      <c r="Q178" s="204"/>
      <c r="R178" s="197"/>
      <c r="S178" s="197"/>
      <c r="T178" s="197"/>
    </row>
    <row r="179" spans="1:20" s="198" customFormat="1" x14ac:dyDescent="0.25">
      <c r="A179" s="197"/>
      <c r="B179" s="197"/>
      <c r="C179" s="197"/>
      <c r="D179" s="197"/>
      <c r="E179" s="394"/>
      <c r="F179" s="394"/>
      <c r="G179" s="394"/>
      <c r="H179" s="394"/>
      <c r="I179" s="394"/>
      <c r="J179" s="394"/>
      <c r="K179" s="394"/>
      <c r="L179" s="394"/>
      <c r="N179" s="197"/>
      <c r="P179" s="197"/>
      <c r="Q179" s="204"/>
      <c r="R179" s="197"/>
      <c r="S179" s="197"/>
      <c r="T179" s="197"/>
    </row>
    <row r="180" spans="1:20" s="198" customFormat="1" x14ac:dyDescent="0.25">
      <c r="A180" s="197"/>
      <c r="B180" s="197"/>
      <c r="C180" s="197"/>
      <c r="D180" s="197"/>
      <c r="E180" s="394"/>
      <c r="F180" s="394"/>
      <c r="G180" s="394"/>
      <c r="H180" s="394"/>
      <c r="I180" s="394"/>
      <c r="J180" s="394"/>
      <c r="K180" s="394"/>
      <c r="L180" s="394"/>
      <c r="N180" s="197"/>
      <c r="P180" s="197"/>
      <c r="Q180" s="204"/>
      <c r="R180" s="197"/>
      <c r="S180" s="197"/>
      <c r="T180" s="197"/>
    </row>
    <row r="181" spans="1:20" s="198" customFormat="1" x14ac:dyDescent="0.25">
      <c r="A181" s="197"/>
      <c r="B181" s="197"/>
      <c r="C181" s="197"/>
      <c r="D181" s="197"/>
      <c r="E181" s="394"/>
      <c r="F181" s="394"/>
      <c r="G181" s="394"/>
      <c r="H181" s="394"/>
      <c r="I181" s="394"/>
      <c r="J181" s="394"/>
      <c r="K181" s="394"/>
      <c r="L181" s="394"/>
      <c r="N181" s="197"/>
      <c r="P181" s="197"/>
      <c r="Q181" s="204"/>
      <c r="R181" s="197"/>
      <c r="S181" s="197"/>
      <c r="T181" s="197"/>
    </row>
    <row r="182" spans="1:20" s="198" customFormat="1" x14ac:dyDescent="0.25">
      <c r="A182" s="197"/>
      <c r="B182" s="197"/>
      <c r="C182" s="197"/>
      <c r="D182" s="197"/>
      <c r="E182" s="394"/>
      <c r="F182" s="394"/>
      <c r="G182" s="394"/>
      <c r="H182" s="394"/>
      <c r="I182" s="394"/>
      <c r="J182" s="394"/>
      <c r="K182" s="394"/>
      <c r="L182" s="394"/>
      <c r="N182" s="197"/>
      <c r="P182" s="197"/>
      <c r="Q182" s="204"/>
      <c r="R182" s="197"/>
      <c r="S182" s="197"/>
      <c r="T182" s="197"/>
    </row>
    <row r="183" spans="1:20" s="198" customFormat="1" x14ac:dyDescent="0.25">
      <c r="A183" s="197"/>
      <c r="B183" s="197"/>
      <c r="C183" s="197"/>
      <c r="D183" s="197"/>
      <c r="E183" s="394"/>
      <c r="F183" s="394"/>
      <c r="G183" s="394"/>
      <c r="H183" s="394"/>
      <c r="I183" s="394"/>
      <c r="J183" s="394"/>
      <c r="K183" s="394"/>
      <c r="L183" s="394"/>
      <c r="N183" s="197"/>
      <c r="P183" s="197"/>
      <c r="Q183" s="204"/>
      <c r="R183" s="197"/>
      <c r="S183" s="197"/>
      <c r="T183" s="197"/>
    </row>
    <row r="184" spans="1:20" s="198" customFormat="1" x14ac:dyDescent="0.25">
      <c r="A184" s="197"/>
      <c r="B184" s="197"/>
      <c r="C184" s="197"/>
      <c r="D184" s="197"/>
      <c r="E184" s="394"/>
      <c r="F184" s="394"/>
      <c r="G184" s="394"/>
      <c r="H184" s="394"/>
      <c r="I184" s="394"/>
      <c r="J184" s="394"/>
      <c r="K184" s="394"/>
      <c r="L184" s="394"/>
      <c r="N184" s="197"/>
      <c r="P184" s="197"/>
      <c r="Q184" s="204"/>
      <c r="R184" s="197"/>
      <c r="S184" s="197"/>
      <c r="T184" s="197"/>
    </row>
    <row r="185" spans="1:20" s="198" customFormat="1" x14ac:dyDescent="0.25">
      <c r="A185" s="197"/>
      <c r="B185" s="197"/>
      <c r="C185" s="197"/>
      <c r="D185" s="197"/>
      <c r="E185" s="394"/>
      <c r="F185" s="394"/>
      <c r="G185" s="394"/>
      <c r="H185" s="394"/>
      <c r="I185" s="394"/>
      <c r="J185" s="394"/>
      <c r="K185" s="394"/>
      <c r="L185" s="394"/>
      <c r="N185" s="197"/>
      <c r="P185" s="197"/>
      <c r="Q185" s="204"/>
      <c r="R185" s="197"/>
      <c r="S185" s="197"/>
      <c r="T185" s="197"/>
    </row>
    <row r="186" spans="1:20" s="198" customFormat="1" x14ac:dyDescent="0.25">
      <c r="A186" s="197"/>
      <c r="B186" s="197"/>
      <c r="C186" s="197"/>
      <c r="D186" s="197"/>
      <c r="E186" s="394"/>
      <c r="F186" s="394"/>
      <c r="G186" s="394"/>
      <c r="H186" s="394"/>
      <c r="I186" s="394"/>
      <c r="J186" s="394"/>
      <c r="K186" s="394"/>
      <c r="L186" s="394"/>
      <c r="N186" s="197"/>
      <c r="P186" s="197"/>
      <c r="Q186" s="204"/>
      <c r="R186" s="197"/>
      <c r="S186" s="197"/>
      <c r="T186" s="197"/>
    </row>
    <row r="187" spans="1:20" s="198" customFormat="1" x14ac:dyDescent="0.25">
      <c r="A187" s="197"/>
      <c r="B187" s="197"/>
      <c r="C187" s="197"/>
      <c r="D187" s="197"/>
      <c r="E187" s="394"/>
      <c r="F187" s="394"/>
      <c r="G187" s="394"/>
      <c r="H187" s="394"/>
      <c r="I187" s="394"/>
      <c r="J187" s="394"/>
      <c r="K187" s="394"/>
      <c r="L187" s="394"/>
      <c r="N187" s="197"/>
      <c r="P187" s="197"/>
      <c r="Q187" s="204"/>
      <c r="R187" s="197"/>
      <c r="S187" s="197"/>
      <c r="T187" s="197"/>
    </row>
    <row r="188" spans="1:20" s="198" customFormat="1" x14ac:dyDescent="0.25">
      <c r="A188" s="197"/>
      <c r="B188" s="197"/>
      <c r="C188" s="197"/>
      <c r="D188" s="197"/>
      <c r="E188" s="394"/>
      <c r="F188" s="394"/>
      <c r="G188" s="394"/>
      <c r="H188" s="394"/>
      <c r="I188" s="394"/>
      <c r="J188" s="394"/>
      <c r="K188" s="394"/>
      <c r="L188" s="394"/>
      <c r="N188" s="197"/>
      <c r="P188" s="197"/>
      <c r="Q188" s="204"/>
      <c r="R188" s="197"/>
      <c r="S188" s="197"/>
      <c r="T188" s="197"/>
    </row>
    <row r="189" spans="1:20" s="198" customFormat="1" x14ac:dyDescent="0.25">
      <c r="A189" s="197"/>
      <c r="B189" s="197"/>
      <c r="C189" s="197"/>
      <c r="D189" s="197"/>
      <c r="E189" s="394"/>
      <c r="F189" s="394"/>
      <c r="G189" s="394"/>
      <c r="H189" s="394"/>
      <c r="I189" s="394"/>
      <c r="J189" s="394"/>
      <c r="K189" s="394"/>
      <c r="L189" s="394"/>
      <c r="N189" s="197"/>
      <c r="P189" s="197"/>
      <c r="Q189" s="204"/>
      <c r="R189" s="197"/>
      <c r="S189" s="197"/>
      <c r="T189" s="197"/>
    </row>
    <row r="190" spans="1:20" s="198" customFormat="1" x14ac:dyDescent="0.25">
      <c r="A190" s="197"/>
      <c r="B190" s="197"/>
      <c r="C190" s="197"/>
      <c r="D190" s="197"/>
      <c r="E190" s="394"/>
      <c r="F190" s="394"/>
      <c r="G190" s="394"/>
      <c r="H190" s="394"/>
      <c r="I190" s="394"/>
      <c r="J190" s="394"/>
      <c r="K190" s="394"/>
      <c r="L190" s="394"/>
      <c r="N190" s="197"/>
      <c r="P190" s="197"/>
      <c r="Q190" s="204"/>
      <c r="R190" s="197"/>
      <c r="S190" s="197"/>
      <c r="T190" s="197"/>
    </row>
    <row r="191" spans="1:20" s="198" customFormat="1" x14ac:dyDescent="0.25">
      <c r="A191" s="197"/>
      <c r="B191" s="197"/>
      <c r="C191" s="197"/>
      <c r="D191" s="197"/>
      <c r="E191" s="394"/>
      <c r="F191" s="394"/>
      <c r="G191" s="394"/>
      <c r="H191" s="394"/>
      <c r="I191" s="394"/>
      <c r="J191" s="394"/>
      <c r="K191" s="394"/>
      <c r="L191" s="394"/>
      <c r="N191" s="197"/>
      <c r="P191" s="197"/>
      <c r="Q191" s="204"/>
      <c r="R191" s="197"/>
      <c r="S191" s="197"/>
      <c r="T191" s="197"/>
    </row>
    <row r="192" spans="1:20" s="198" customFormat="1" x14ac:dyDescent="0.25">
      <c r="A192" s="197"/>
      <c r="B192" s="197"/>
      <c r="C192" s="197"/>
      <c r="D192" s="197"/>
      <c r="E192" s="394"/>
      <c r="F192" s="394"/>
      <c r="G192" s="394"/>
      <c r="H192" s="394"/>
      <c r="I192" s="394"/>
      <c r="J192" s="394"/>
      <c r="K192" s="394"/>
      <c r="L192" s="394"/>
      <c r="N192" s="197"/>
      <c r="P192" s="197"/>
      <c r="Q192" s="204"/>
      <c r="R192" s="197"/>
      <c r="S192" s="197"/>
      <c r="T192" s="197"/>
    </row>
    <row r="193" spans="1:20" s="198" customFormat="1" x14ac:dyDescent="0.25">
      <c r="A193" s="197"/>
      <c r="B193" s="197"/>
      <c r="C193" s="197"/>
      <c r="D193" s="197"/>
      <c r="E193" s="394"/>
      <c r="F193" s="394"/>
      <c r="G193" s="394"/>
      <c r="H193" s="394"/>
      <c r="I193" s="394"/>
      <c r="J193" s="394"/>
      <c r="K193" s="394"/>
      <c r="L193" s="394"/>
      <c r="N193" s="197"/>
      <c r="P193" s="197"/>
      <c r="Q193" s="204"/>
      <c r="R193" s="197"/>
      <c r="S193" s="197"/>
      <c r="T193" s="197"/>
    </row>
    <row r="194" spans="1:20" s="198" customFormat="1" x14ac:dyDescent="0.25">
      <c r="A194" s="197"/>
      <c r="B194" s="197"/>
      <c r="C194" s="197"/>
      <c r="D194" s="197"/>
      <c r="E194" s="394"/>
      <c r="F194" s="394"/>
      <c r="G194" s="394"/>
      <c r="H194" s="394"/>
      <c r="I194" s="394"/>
      <c r="J194" s="394"/>
      <c r="K194" s="394"/>
      <c r="L194" s="394"/>
      <c r="N194" s="197"/>
      <c r="P194" s="197"/>
      <c r="Q194" s="204"/>
      <c r="R194" s="197"/>
      <c r="S194" s="197"/>
      <c r="T194" s="197"/>
    </row>
    <row r="195" spans="1:20" s="198" customFormat="1" x14ac:dyDescent="0.25">
      <c r="A195" s="197"/>
      <c r="B195" s="197"/>
      <c r="C195" s="197"/>
      <c r="D195" s="197"/>
      <c r="E195" s="394"/>
      <c r="F195" s="394"/>
      <c r="G195" s="394"/>
      <c r="H195" s="394"/>
      <c r="I195" s="394"/>
      <c r="J195" s="394"/>
      <c r="K195" s="394"/>
      <c r="L195" s="394"/>
      <c r="N195" s="197"/>
      <c r="P195" s="197"/>
      <c r="Q195" s="204"/>
      <c r="R195" s="197"/>
      <c r="S195" s="197"/>
      <c r="T195" s="197"/>
    </row>
    <row r="196" spans="1:20" s="198" customFormat="1" x14ac:dyDescent="0.25">
      <c r="A196" s="197"/>
      <c r="B196" s="197"/>
      <c r="C196" s="197"/>
      <c r="D196" s="197"/>
      <c r="E196" s="394"/>
      <c r="F196" s="394"/>
      <c r="G196" s="394"/>
      <c r="H196" s="394"/>
      <c r="I196" s="394"/>
      <c r="J196" s="394"/>
      <c r="K196" s="394"/>
      <c r="L196" s="394"/>
      <c r="N196" s="197"/>
      <c r="P196" s="197"/>
      <c r="Q196" s="204"/>
      <c r="R196" s="197"/>
      <c r="S196" s="197"/>
      <c r="T196" s="197"/>
    </row>
    <row r="197" spans="1:20" s="198" customFormat="1" x14ac:dyDescent="0.25">
      <c r="A197" s="197"/>
      <c r="B197" s="197"/>
      <c r="C197" s="197"/>
      <c r="D197" s="197"/>
      <c r="E197" s="394"/>
      <c r="F197" s="394"/>
      <c r="G197" s="394"/>
      <c r="H197" s="394"/>
      <c r="I197" s="394"/>
      <c r="J197" s="394"/>
      <c r="K197" s="394"/>
      <c r="L197" s="394"/>
      <c r="N197" s="197"/>
      <c r="P197" s="197"/>
      <c r="Q197" s="204"/>
      <c r="R197" s="197"/>
      <c r="S197" s="197"/>
      <c r="T197" s="197"/>
    </row>
    <row r="198" spans="1:20" s="198" customFormat="1" x14ac:dyDescent="0.25">
      <c r="A198" s="197"/>
      <c r="B198" s="197"/>
      <c r="C198" s="197"/>
      <c r="D198" s="197"/>
      <c r="E198" s="394"/>
      <c r="F198" s="394"/>
      <c r="G198" s="394"/>
      <c r="H198" s="394"/>
      <c r="I198" s="394"/>
      <c r="J198" s="394"/>
      <c r="K198" s="394"/>
      <c r="L198" s="394"/>
      <c r="N198" s="197"/>
      <c r="P198" s="197"/>
      <c r="Q198" s="204"/>
      <c r="R198" s="197"/>
      <c r="S198" s="197"/>
      <c r="T198" s="197"/>
    </row>
    <row r="199" spans="1:20" s="198" customFormat="1" x14ac:dyDescent="0.25">
      <c r="A199" s="197"/>
      <c r="B199" s="197"/>
      <c r="C199" s="197"/>
      <c r="D199" s="197"/>
      <c r="E199" s="394"/>
      <c r="F199" s="394"/>
      <c r="G199" s="394"/>
      <c r="H199" s="394"/>
      <c r="I199" s="394"/>
      <c r="J199" s="394"/>
      <c r="K199" s="394"/>
      <c r="L199" s="394"/>
      <c r="N199" s="197"/>
      <c r="P199" s="197"/>
      <c r="Q199" s="204"/>
      <c r="R199" s="197"/>
      <c r="S199" s="197"/>
      <c r="T199" s="197"/>
    </row>
    <row r="200" spans="1:20" s="198" customFormat="1" x14ac:dyDescent="0.25">
      <c r="A200" s="197"/>
      <c r="B200" s="197"/>
      <c r="C200" s="197"/>
      <c r="D200" s="197"/>
      <c r="E200" s="394"/>
      <c r="F200" s="394"/>
      <c r="G200" s="394"/>
      <c r="H200" s="394"/>
      <c r="I200" s="394"/>
      <c r="J200" s="394"/>
      <c r="K200" s="394"/>
      <c r="L200" s="394"/>
      <c r="N200" s="197"/>
      <c r="P200" s="197"/>
      <c r="Q200" s="204"/>
      <c r="R200" s="197"/>
      <c r="S200" s="197"/>
      <c r="T200" s="197"/>
    </row>
    <row r="201" spans="1:20" s="198" customFormat="1" x14ac:dyDescent="0.25">
      <c r="A201" s="197"/>
      <c r="B201" s="197"/>
      <c r="C201" s="197"/>
      <c r="D201" s="197"/>
      <c r="E201" s="394"/>
      <c r="F201" s="394"/>
      <c r="G201" s="394"/>
      <c r="H201" s="394"/>
      <c r="I201" s="394"/>
      <c r="J201" s="394"/>
      <c r="K201" s="394"/>
      <c r="L201" s="394"/>
      <c r="N201" s="197"/>
      <c r="P201" s="197"/>
      <c r="Q201" s="204"/>
      <c r="R201" s="197"/>
      <c r="S201" s="197"/>
      <c r="T201" s="197"/>
    </row>
    <row r="202" spans="1:20" s="198" customFormat="1" x14ac:dyDescent="0.25">
      <c r="A202" s="197"/>
      <c r="B202" s="197"/>
      <c r="C202" s="197"/>
      <c r="D202" s="197"/>
      <c r="E202" s="394"/>
      <c r="F202" s="394"/>
      <c r="G202" s="394"/>
      <c r="H202" s="394"/>
      <c r="I202" s="394"/>
      <c r="J202" s="394"/>
      <c r="K202" s="394"/>
      <c r="L202" s="394"/>
      <c r="N202" s="197"/>
      <c r="P202" s="197"/>
      <c r="Q202" s="204"/>
      <c r="R202" s="197"/>
      <c r="S202" s="197"/>
      <c r="T202" s="197"/>
    </row>
    <row r="203" spans="1:20" s="198" customFormat="1" x14ac:dyDescent="0.25">
      <c r="A203" s="197"/>
      <c r="B203" s="197"/>
      <c r="C203" s="197"/>
      <c r="D203" s="197"/>
      <c r="E203" s="394"/>
      <c r="F203" s="394"/>
      <c r="G203" s="394"/>
      <c r="H203" s="394"/>
      <c r="I203" s="394"/>
      <c r="J203" s="394"/>
      <c r="K203" s="394"/>
      <c r="L203" s="394"/>
      <c r="N203" s="197"/>
      <c r="P203" s="197"/>
      <c r="Q203" s="204"/>
      <c r="R203" s="197"/>
      <c r="S203" s="197"/>
      <c r="T203" s="197"/>
    </row>
    <row r="204" spans="1:20" s="198" customFormat="1" x14ac:dyDescent="0.25">
      <c r="A204" s="197"/>
      <c r="B204" s="197"/>
      <c r="C204" s="197"/>
      <c r="D204" s="197"/>
      <c r="E204" s="394"/>
      <c r="F204" s="394"/>
      <c r="G204" s="394"/>
      <c r="H204" s="394"/>
      <c r="I204" s="394"/>
      <c r="J204" s="394"/>
      <c r="K204" s="394"/>
      <c r="L204" s="394"/>
      <c r="N204" s="197"/>
      <c r="P204" s="197"/>
      <c r="Q204" s="204"/>
      <c r="R204" s="197"/>
      <c r="S204" s="197"/>
      <c r="T204" s="197"/>
    </row>
    <row r="205" spans="1:20" s="198" customFormat="1" x14ac:dyDescent="0.25">
      <c r="A205" s="197"/>
      <c r="B205" s="197"/>
      <c r="C205" s="197"/>
      <c r="D205" s="197"/>
      <c r="E205" s="394"/>
      <c r="F205" s="394"/>
      <c r="G205" s="394"/>
      <c r="H205" s="394"/>
      <c r="I205" s="394"/>
      <c r="J205" s="394"/>
      <c r="K205" s="394"/>
      <c r="L205" s="394"/>
      <c r="N205" s="197"/>
      <c r="P205" s="197"/>
      <c r="Q205" s="204"/>
      <c r="R205" s="197"/>
      <c r="S205" s="197"/>
      <c r="T205" s="197"/>
    </row>
  </sheetData>
  <sheetProtection password="CCF6" sheet="1" objects="1" scenarios="1"/>
  <mergeCells count="46">
    <mergeCell ref="Q7:Q8"/>
    <mergeCell ref="A77:C77"/>
    <mergeCell ref="M77:Q77"/>
    <mergeCell ref="G7:G8"/>
    <mergeCell ref="H7:H8"/>
    <mergeCell ref="I7:I8"/>
    <mergeCell ref="J7:J8"/>
    <mergeCell ref="K7:K8"/>
    <mergeCell ref="L7:L8"/>
    <mergeCell ref="A7:A8"/>
    <mergeCell ref="B7:B8"/>
    <mergeCell ref="C7:C8"/>
    <mergeCell ref="D7:D8"/>
    <mergeCell ref="E7:E8"/>
    <mergeCell ref="F7:F8"/>
    <mergeCell ref="A98:C98"/>
    <mergeCell ref="M7:M8"/>
    <mergeCell ref="N7:N8"/>
    <mergeCell ref="O7:O8"/>
    <mergeCell ref="P7:P8"/>
    <mergeCell ref="A82:C82"/>
    <mergeCell ref="A84:C84"/>
    <mergeCell ref="A89:C89"/>
    <mergeCell ref="A91:C91"/>
    <mergeCell ref="A96:C96"/>
    <mergeCell ref="A140:C140"/>
    <mergeCell ref="A103:C103"/>
    <mergeCell ref="A105:C105"/>
    <mergeCell ref="A110:C110"/>
    <mergeCell ref="A112:C112"/>
    <mergeCell ref="A117:C117"/>
    <mergeCell ref="A119:C119"/>
    <mergeCell ref="A124:C124"/>
    <mergeCell ref="A126:C126"/>
    <mergeCell ref="A131:C131"/>
    <mergeCell ref="A133:C133"/>
    <mergeCell ref="A138:C138"/>
    <mergeCell ref="A165:Q165"/>
    <mergeCell ref="A166:Q166"/>
    <mergeCell ref="A161:Q161"/>
    <mergeCell ref="A163:Q163"/>
    <mergeCell ref="A145:C145"/>
    <mergeCell ref="A147:C147"/>
    <mergeCell ref="A153:Q153"/>
    <mergeCell ref="A155:Q157"/>
    <mergeCell ref="A159:Q159"/>
  </mergeCells>
  <dataValidations count="4">
    <dataValidation type="list" allowBlank="1" showInputMessage="1" showErrorMessage="1" sqref="D11 D83 D87">
      <formula1>$U$18:$U$19</formula1>
    </dataValidation>
    <dataValidation type="list" allowBlank="1" showInputMessage="1" showErrorMessage="1" sqref="C10:D10 C4:D6">
      <formula1>#REF!</formula1>
    </dataValidation>
    <dataValidation type="list" allowBlank="1" showInputMessage="1" showErrorMessage="1" sqref="D12:D75 D111 D113 D85 D108 D104 D106 D94 D90 D92 D101 D97 D99 D115 D118 D120 D122 D125 D127 D129 D132 D134 D136 D139 D141 D143 D146 D148 D150">
      <formula1>$U$11:$U$12</formula1>
    </dataValidation>
    <dataValidation type="list" allowBlank="1" showInputMessage="1" showErrorMessage="1" sqref="C12:C75 C85 C90 C92 C94 C97 C99 C101 C104 C106 C108 C111 C113 C115 C118 C120 C122 C125 C127 C129 C132 C134 C136 C139 C141 C143 C146 C148 C150">
      <formula1>$S$12:$S$15</formula1>
    </dataValidation>
  </dataValidations>
  <pageMargins left="0.7" right="0.7" top="0.75" bottom="0.75" header="0.3" footer="0.3"/>
  <pageSetup paperSize="9" scale="53"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9" id="{6908EA2E-01CD-4ED5-91DA-8E7F1951701C}">
            <xm:f>$M$77&lt;&gt;'Tabela II'!$J$11</xm:f>
            <x14:dxf>
              <fill>
                <patternFill>
                  <bgColor rgb="FFFF0000"/>
                </patternFill>
              </fill>
            </x14:dxf>
          </x14:cfRule>
          <xm:sqref>M77:Q77</xm:sqref>
        </x14:conditionalFormatting>
        <x14:conditionalFormatting xmlns:xm="http://schemas.microsoft.com/office/excel/2006/main">
          <x14:cfRule type="expression" priority="8" id="{6688876A-4F81-4B7C-9761-6D9800AF2EB6}">
            <xm:f>$E$77&lt;&gt;'Tabela II'!$B$11</xm:f>
            <x14:dxf>
              <fill>
                <patternFill>
                  <bgColor rgb="FFFF0000"/>
                </patternFill>
              </fill>
            </x14:dxf>
          </x14:cfRule>
          <xm:sqref>E77</xm:sqref>
        </x14:conditionalFormatting>
        <x14:conditionalFormatting xmlns:xm="http://schemas.microsoft.com/office/excel/2006/main">
          <x14:cfRule type="expression" priority="7" id="{18D701D9-74CB-4205-8AAA-2CBC60194797}">
            <xm:f>$F$77&lt;&gt;'Tabela II'!$C$11</xm:f>
            <x14:dxf>
              <fill>
                <patternFill>
                  <bgColor rgb="FFFF0000"/>
                </patternFill>
              </fill>
            </x14:dxf>
          </x14:cfRule>
          <xm:sqref>F77</xm:sqref>
        </x14:conditionalFormatting>
        <x14:conditionalFormatting xmlns:xm="http://schemas.microsoft.com/office/excel/2006/main">
          <x14:cfRule type="expression" priority="6" id="{6E1D36A1-5839-442E-B98D-8101D84B5CE1}">
            <xm:f>$G$77&lt;&gt;'Tabela II'!$D$11</xm:f>
            <x14:dxf>
              <fill>
                <patternFill>
                  <bgColor rgb="FFFF0000"/>
                </patternFill>
              </fill>
            </x14:dxf>
          </x14:cfRule>
          <xm:sqref>G77</xm:sqref>
        </x14:conditionalFormatting>
        <x14:conditionalFormatting xmlns:xm="http://schemas.microsoft.com/office/excel/2006/main">
          <x14:cfRule type="expression" priority="5" id="{F87CA0DC-90F8-47D5-8D29-B4F5AF35C5B0}">
            <xm:f>$H$77&lt;&gt;'Tabela II'!$E$11</xm:f>
            <x14:dxf>
              <fill>
                <patternFill>
                  <bgColor rgb="FFFF0000"/>
                </patternFill>
              </fill>
            </x14:dxf>
          </x14:cfRule>
          <xm:sqref>H77</xm:sqref>
        </x14:conditionalFormatting>
        <x14:conditionalFormatting xmlns:xm="http://schemas.microsoft.com/office/excel/2006/main">
          <x14:cfRule type="expression" priority="4" id="{ED4BB1A3-2C87-418C-8E53-FF164495A7E0}">
            <xm:f>$I$77&lt;&gt;'Tabela II'!$F$11</xm:f>
            <x14:dxf>
              <fill>
                <patternFill>
                  <bgColor rgb="FFFF0000"/>
                </patternFill>
              </fill>
            </x14:dxf>
          </x14:cfRule>
          <xm:sqref>I77</xm:sqref>
        </x14:conditionalFormatting>
        <x14:conditionalFormatting xmlns:xm="http://schemas.microsoft.com/office/excel/2006/main">
          <x14:cfRule type="expression" priority="3" id="{A2515F56-03ED-4EEA-9912-45F16BA9DD97}">
            <xm:f>$J$77&lt;&gt;'Tabela II'!$G$11</xm:f>
            <x14:dxf>
              <fill>
                <patternFill>
                  <bgColor rgb="FFFF0000"/>
                </patternFill>
              </fill>
            </x14:dxf>
          </x14:cfRule>
          <xm:sqref>J77</xm:sqref>
        </x14:conditionalFormatting>
        <x14:conditionalFormatting xmlns:xm="http://schemas.microsoft.com/office/excel/2006/main">
          <x14:cfRule type="expression" priority="2" id="{BF7D12D1-B79F-4E38-B718-8885C9C9DC8D}">
            <xm:f>$K$77&lt;&gt;'Tabela II'!$H$11</xm:f>
            <x14:dxf>
              <fill>
                <patternFill>
                  <bgColor rgb="FFFF0000"/>
                </patternFill>
              </fill>
            </x14:dxf>
          </x14:cfRule>
          <xm:sqref>K77</xm:sqref>
        </x14:conditionalFormatting>
        <x14:conditionalFormatting xmlns:xm="http://schemas.microsoft.com/office/excel/2006/main">
          <x14:cfRule type="expression" priority="1" id="{274F7B72-618A-47DB-8D60-3AA5AC7EBBB8}">
            <xm:f>$L$77&lt;&gt;'Tabela II'!$I$11</xm:f>
            <x14:dxf>
              <fill>
                <patternFill>
                  <bgColor rgb="FFFF0000"/>
                </patternFill>
              </fill>
            </x14:dxf>
          </x14:cfRule>
          <xm:sqref>L77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35"/>
  <sheetViews>
    <sheetView topLeftCell="A13" zoomScale="80" zoomScaleNormal="80" zoomScaleSheetLayoutView="58" workbookViewId="0">
      <selection activeCell="J89" sqref="J89"/>
    </sheetView>
  </sheetViews>
  <sheetFormatPr defaultRowHeight="15" x14ac:dyDescent="0.25"/>
  <cols>
    <col min="1" max="2" width="7.28515625" style="197" customWidth="1"/>
    <col min="3" max="4" width="19" style="197" customWidth="1"/>
    <col min="5" max="5" width="10.42578125" style="197" customWidth="1"/>
    <col min="6" max="6" width="7.5703125" style="197" customWidth="1"/>
    <col min="7" max="7" width="8.140625" style="197" customWidth="1"/>
    <col min="8" max="8" width="8.85546875" style="197" customWidth="1"/>
    <col min="9" max="9" width="9.7109375" style="197" customWidth="1"/>
    <col min="10" max="10" width="9" style="197" customWidth="1"/>
    <col min="11" max="11" width="11.42578125" style="197" customWidth="1"/>
    <col min="12" max="12" width="8.5703125" style="197" customWidth="1"/>
    <col min="13" max="13" width="9.28515625" style="197" customWidth="1"/>
    <col min="14" max="14" width="10.85546875" style="198" customWidth="1"/>
    <col min="15" max="15" width="11.140625" style="197" customWidth="1"/>
    <col min="16" max="16" width="9.42578125" style="198" customWidth="1"/>
    <col min="17" max="17" width="10.140625" style="197" customWidth="1"/>
    <col min="18" max="18" width="9.5703125" style="204" customWidth="1"/>
    <col min="19" max="19" width="0" style="197" hidden="1" customWidth="1"/>
    <col min="20" max="21" width="9.140625" style="197" hidden="1" customWidth="1"/>
    <col min="22" max="22" width="9.140625" style="198" hidden="1" customWidth="1"/>
    <col min="23" max="23" width="0" style="198" hidden="1" customWidth="1"/>
    <col min="24" max="16384" width="9.140625" style="197"/>
  </cols>
  <sheetData>
    <row r="1" spans="1:22" ht="42" customHeight="1" x14ac:dyDescent="0.25">
      <c r="A1" s="462" t="s">
        <v>157</v>
      </c>
      <c r="B1" s="462" t="s">
        <v>156</v>
      </c>
      <c r="C1" s="462" t="s">
        <v>158</v>
      </c>
      <c r="D1" s="462" t="s">
        <v>161</v>
      </c>
      <c r="E1" s="237" t="s">
        <v>172</v>
      </c>
      <c r="F1" s="238" t="s">
        <v>173</v>
      </c>
      <c r="G1" s="182" t="s">
        <v>174</v>
      </c>
      <c r="H1" s="239" t="s">
        <v>175</v>
      </c>
      <c r="I1" s="239" t="s">
        <v>176</v>
      </c>
      <c r="J1" s="239" t="s">
        <v>73</v>
      </c>
      <c r="K1" s="238" t="s">
        <v>177</v>
      </c>
      <c r="L1" s="239" t="s">
        <v>178</v>
      </c>
      <c r="M1" s="239" t="s">
        <v>179</v>
      </c>
      <c r="N1" s="238" t="s">
        <v>180</v>
      </c>
      <c r="O1" s="238" t="s">
        <v>181</v>
      </c>
      <c r="P1" s="238" t="s">
        <v>182</v>
      </c>
      <c r="Q1" s="238" t="s">
        <v>183</v>
      </c>
      <c r="R1" s="238" t="s">
        <v>184</v>
      </c>
      <c r="S1" s="240" t="s">
        <v>182</v>
      </c>
    </row>
    <row r="2" spans="1:22" x14ac:dyDescent="0.25">
      <c r="A2" s="463">
        <f>+'Tabela I'!$K$2</f>
        <v>160</v>
      </c>
      <c r="B2" s="463">
        <f>+'Tabela I'!$K$1</f>
        <v>2022</v>
      </c>
      <c r="C2" s="464" t="str">
        <f>+'Tabela IIa'!B11</f>
        <v/>
      </c>
      <c r="D2" s="464" t="str">
        <f>+'Tabela IIa'!C11</f>
        <v>Predsjednik suda *</v>
      </c>
      <c r="E2" s="464">
        <f>+'Tabela IIa'!D11</f>
        <v>0</v>
      </c>
      <c r="F2" s="464">
        <f>+'Tabela IIa'!E11</f>
        <v>0</v>
      </c>
      <c r="G2" s="464">
        <f>+'Tabela IIa'!F11</f>
        <v>0</v>
      </c>
      <c r="H2" s="464">
        <f>+'Tabela IIa'!G11</f>
        <v>0</v>
      </c>
      <c r="I2" s="464">
        <f>+'Tabela IIa'!H11</f>
        <v>0</v>
      </c>
      <c r="J2" s="464">
        <f>+'Tabela IIa'!I11</f>
        <v>0</v>
      </c>
      <c r="K2" s="464">
        <f>+'Tabela IIa'!J11</f>
        <v>0</v>
      </c>
      <c r="L2" s="464">
        <f>+'Tabela IIa'!K11</f>
        <v>0</v>
      </c>
      <c r="M2" s="464">
        <f>+'Tabela IIa'!L11</f>
        <v>0</v>
      </c>
      <c r="N2" s="464" t="str">
        <f>+'Tabela IIa'!M11</f>
        <v/>
      </c>
      <c r="O2" s="464" t="str">
        <f>+'Tabela IIa'!N11</f>
        <v/>
      </c>
      <c r="P2" s="464" t="str">
        <f>+'Tabela IIa'!O11</f>
        <v/>
      </c>
      <c r="Q2" s="464" t="str">
        <f>+'Tabela IIa'!P11</f>
        <v/>
      </c>
      <c r="R2" s="464" t="str">
        <f>+'Tabela IIa'!Q11</f>
        <v/>
      </c>
      <c r="V2" s="156" t="s">
        <v>128</v>
      </c>
    </row>
    <row r="3" spans="1:22" x14ac:dyDescent="0.25">
      <c r="A3" s="463">
        <f>+'Tabela I'!$K$2</f>
        <v>160</v>
      </c>
      <c r="B3" s="463">
        <f>+'Tabela I'!$K$1</f>
        <v>2022</v>
      </c>
      <c r="C3" s="464" t="str">
        <f>+'Tabela IIa'!B12</f>
        <v/>
      </c>
      <c r="D3" s="464">
        <f>+'Tabela IIa'!C12</f>
        <v>0</v>
      </c>
      <c r="E3" s="464">
        <f>+'Tabela IIa'!D12</f>
        <v>0</v>
      </c>
      <c r="F3" s="464">
        <f>+'Tabela IIa'!E12</f>
        <v>0</v>
      </c>
      <c r="G3" s="464">
        <f>+'Tabela IIa'!F12</f>
        <v>0</v>
      </c>
      <c r="H3" s="464">
        <f>+'Tabela IIa'!G12</f>
        <v>0</v>
      </c>
      <c r="I3" s="464">
        <f>+'Tabela IIa'!H12</f>
        <v>0</v>
      </c>
      <c r="J3" s="464">
        <f>+'Tabela IIa'!I12</f>
        <v>0</v>
      </c>
      <c r="K3" s="464">
        <f>+'Tabela IIa'!J12</f>
        <v>0</v>
      </c>
      <c r="L3" s="464">
        <f>+'Tabela IIa'!K12</f>
        <v>0</v>
      </c>
      <c r="M3" s="464">
        <f>+'Tabela IIa'!L12</f>
        <v>0</v>
      </c>
      <c r="N3" s="464" t="str">
        <f>+'Tabela IIa'!M12</f>
        <v/>
      </c>
      <c r="O3" s="464" t="str">
        <f>+'Tabela IIa'!N12</f>
        <v/>
      </c>
      <c r="P3" s="464" t="str">
        <f>+'Tabela IIa'!O12</f>
        <v/>
      </c>
      <c r="Q3" s="464" t="str">
        <f>+'Tabela IIa'!P12</f>
        <v/>
      </c>
      <c r="R3" s="464" t="str">
        <f>+'Tabela IIa'!Q12</f>
        <v/>
      </c>
      <c r="T3" s="197" t="s">
        <v>102</v>
      </c>
      <c r="V3" s="156" t="s">
        <v>129</v>
      </c>
    </row>
    <row r="4" spans="1:22" x14ac:dyDescent="0.25">
      <c r="A4" s="463">
        <f>+'Tabela I'!$K$2</f>
        <v>160</v>
      </c>
      <c r="B4" s="463">
        <f>+'Tabela I'!$K$1</f>
        <v>2022</v>
      </c>
      <c r="C4" s="464" t="str">
        <f>+'Tabela IIa'!B13</f>
        <v/>
      </c>
      <c r="D4" s="464">
        <f>+'Tabela IIa'!C13</f>
        <v>0</v>
      </c>
      <c r="E4" s="464">
        <f>+'Tabela IIa'!D13</f>
        <v>0</v>
      </c>
      <c r="F4" s="464">
        <f>+'Tabela IIa'!E13</f>
        <v>0</v>
      </c>
      <c r="G4" s="464">
        <f>+'Tabela IIa'!F13</f>
        <v>0</v>
      </c>
      <c r="H4" s="464">
        <f>+'Tabela IIa'!G13</f>
        <v>0</v>
      </c>
      <c r="I4" s="464">
        <f>+'Tabela IIa'!H13</f>
        <v>0</v>
      </c>
      <c r="J4" s="464">
        <f>+'Tabela IIa'!I13</f>
        <v>0</v>
      </c>
      <c r="K4" s="464">
        <f>+'Tabela IIa'!J13</f>
        <v>0</v>
      </c>
      <c r="L4" s="464">
        <f>+'Tabela IIa'!K13</f>
        <v>0</v>
      </c>
      <c r="M4" s="464">
        <f>+'Tabela IIa'!L13</f>
        <v>0</v>
      </c>
      <c r="N4" s="464" t="str">
        <f>+'Tabela IIa'!M13</f>
        <v/>
      </c>
      <c r="O4" s="464" t="str">
        <f>+'Tabela IIa'!N13</f>
        <v/>
      </c>
      <c r="P4" s="464" t="str">
        <f>+'Tabela IIa'!O13</f>
        <v/>
      </c>
      <c r="Q4" s="464" t="str">
        <f>+'Tabela IIa'!P13</f>
        <v/>
      </c>
      <c r="R4" s="464" t="str">
        <f>+'Tabela IIa'!Q13</f>
        <v/>
      </c>
      <c r="T4" s="197" t="s">
        <v>103</v>
      </c>
    </row>
    <row r="5" spans="1:22" x14ac:dyDescent="0.25">
      <c r="A5" s="463">
        <f>+'Tabela I'!$K$2</f>
        <v>160</v>
      </c>
      <c r="B5" s="463">
        <f>+'Tabela I'!$K$1</f>
        <v>2022</v>
      </c>
      <c r="C5" s="464" t="str">
        <f>+'Tabela IIa'!B14</f>
        <v/>
      </c>
      <c r="D5" s="464">
        <f>+'Tabela IIa'!C14</f>
        <v>0</v>
      </c>
      <c r="E5" s="464">
        <f>+'Tabela IIa'!D14</f>
        <v>0</v>
      </c>
      <c r="F5" s="464">
        <f>+'Tabela IIa'!E14</f>
        <v>0</v>
      </c>
      <c r="G5" s="464">
        <f>+'Tabela IIa'!F14</f>
        <v>0</v>
      </c>
      <c r="H5" s="464">
        <f>+'Tabela IIa'!G14</f>
        <v>0</v>
      </c>
      <c r="I5" s="464">
        <f>+'Tabela IIa'!H14</f>
        <v>0</v>
      </c>
      <c r="J5" s="464">
        <f>+'Tabela IIa'!I14</f>
        <v>0</v>
      </c>
      <c r="K5" s="464">
        <f>+'Tabela IIa'!J14</f>
        <v>0</v>
      </c>
      <c r="L5" s="464">
        <f>+'Tabela IIa'!K14</f>
        <v>0</v>
      </c>
      <c r="M5" s="464">
        <f>+'Tabela IIa'!L14</f>
        <v>0</v>
      </c>
      <c r="N5" s="464" t="str">
        <f>+'Tabela IIa'!M14</f>
        <v/>
      </c>
      <c r="O5" s="464" t="str">
        <f>+'Tabela IIa'!N14</f>
        <v/>
      </c>
      <c r="P5" s="464" t="str">
        <f>+'Tabela IIa'!O14</f>
        <v/>
      </c>
      <c r="Q5" s="464" t="str">
        <f>+'Tabela IIa'!P14</f>
        <v/>
      </c>
      <c r="R5" s="464" t="str">
        <f>+'Tabela IIa'!Q14</f>
        <v/>
      </c>
    </row>
    <row r="6" spans="1:22" x14ac:dyDescent="0.25">
      <c r="A6" s="463">
        <f>+'Tabela I'!$K$2</f>
        <v>160</v>
      </c>
      <c r="B6" s="463">
        <f>+'Tabela I'!$K$1</f>
        <v>2022</v>
      </c>
      <c r="C6" s="464" t="str">
        <f>+'Tabela IIa'!B15</f>
        <v/>
      </c>
      <c r="D6" s="464">
        <f>+'Tabela IIa'!C15</f>
        <v>0</v>
      </c>
      <c r="E6" s="464">
        <f>+'Tabela IIa'!D15</f>
        <v>0</v>
      </c>
      <c r="F6" s="464">
        <f>+'Tabela IIa'!E15</f>
        <v>0</v>
      </c>
      <c r="G6" s="464">
        <f>+'Tabela IIa'!F15</f>
        <v>0</v>
      </c>
      <c r="H6" s="464">
        <f>+'Tabela IIa'!G15</f>
        <v>0</v>
      </c>
      <c r="I6" s="464">
        <f>+'Tabela IIa'!H15</f>
        <v>0</v>
      </c>
      <c r="J6" s="464">
        <f>+'Tabela IIa'!I15</f>
        <v>0</v>
      </c>
      <c r="K6" s="464">
        <f>+'Tabela IIa'!J15</f>
        <v>0</v>
      </c>
      <c r="L6" s="464">
        <f>+'Tabela IIa'!K15</f>
        <v>0</v>
      </c>
      <c r="M6" s="464">
        <f>+'Tabela IIa'!L15</f>
        <v>0</v>
      </c>
      <c r="N6" s="464" t="str">
        <f>+'Tabela IIa'!M15</f>
        <v/>
      </c>
      <c r="O6" s="464" t="str">
        <f>+'Tabela IIa'!N15</f>
        <v/>
      </c>
      <c r="P6" s="464" t="str">
        <f>+'Tabela IIa'!O15</f>
        <v/>
      </c>
      <c r="Q6" s="464" t="str">
        <f>+'Tabela IIa'!P15</f>
        <v/>
      </c>
      <c r="R6" s="464" t="str">
        <f>+'Tabela IIa'!Q15</f>
        <v/>
      </c>
    </row>
    <row r="7" spans="1:22" x14ac:dyDescent="0.25">
      <c r="A7" s="463">
        <f>+'Tabela I'!$K$2</f>
        <v>160</v>
      </c>
      <c r="B7" s="463">
        <f>+'Tabela I'!$K$1</f>
        <v>2022</v>
      </c>
      <c r="C7" s="464" t="str">
        <f>+'Tabela IIa'!B16</f>
        <v/>
      </c>
      <c r="D7" s="464">
        <f>+'Tabela IIa'!C16</f>
        <v>0</v>
      </c>
      <c r="E7" s="464">
        <f>+'Tabela IIa'!D16</f>
        <v>0</v>
      </c>
      <c r="F7" s="464">
        <f>+'Tabela IIa'!E16</f>
        <v>0</v>
      </c>
      <c r="G7" s="464">
        <f>+'Tabela IIa'!F16</f>
        <v>0</v>
      </c>
      <c r="H7" s="464">
        <f>+'Tabela IIa'!G16</f>
        <v>0</v>
      </c>
      <c r="I7" s="464">
        <f>+'Tabela IIa'!H16</f>
        <v>0</v>
      </c>
      <c r="J7" s="464">
        <f>+'Tabela IIa'!I16</f>
        <v>0</v>
      </c>
      <c r="K7" s="464">
        <f>+'Tabela IIa'!J16</f>
        <v>0</v>
      </c>
      <c r="L7" s="464">
        <f>+'Tabela IIa'!K16</f>
        <v>0</v>
      </c>
      <c r="M7" s="464">
        <f>+'Tabela IIa'!L16</f>
        <v>0</v>
      </c>
      <c r="N7" s="464" t="str">
        <f>+'Tabela IIa'!M16</f>
        <v/>
      </c>
      <c r="O7" s="464" t="str">
        <f>+'Tabela IIa'!N16</f>
        <v/>
      </c>
      <c r="P7" s="464" t="str">
        <f>+'Tabela IIa'!O16</f>
        <v/>
      </c>
      <c r="Q7" s="464" t="str">
        <f>+'Tabela IIa'!P16</f>
        <v/>
      </c>
      <c r="R7" s="464" t="str">
        <f>+'Tabela IIa'!Q16</f>
        <v/>
      </c>
    </row>
    <row r="8" spans="1:22" x14ac:dyDescent="0.25">
      <c r="A8" s="463">
        <f>+'Tabela I'!$K$2</f>
        <v>160</v>
      </c>
      <c r="B8" s="463">
        <f>+'Tabela I'!$K$1</f>
        <v>2022</v>
      </c>
      <c r="C8" s="464" t="str">
        <f>+'Tabela IIa'!B17</f>
        <v/>
      </c>
      <c r="D8" s="464">
        <f>+'Tabela IIa'!C17</f>
        <v>0</v>
      </c>
      <c r="E8" s="464">
        <f>+'Tabela IIa'!D17</f>
        <v>0</v>
      </c>
      <c r="F8" s="464">
        <f>+'Tabela IIa'!E17</f>
        <v>0</v>
      </c>
      <c r="G8" s="464">
        <f>+'Tabela IIa'!F17</f>
        <v>0</v>
      </c>
      <c r="H8" s="464">
        <f>+'Tabela IIa'!G17</f>
        <v>0</v>
      </c>
      <c r="I8" s="464">
        <f>+'Tabela IIa'!H17</f>
        <v>0</v>
      </c>
      <c r="J8" s="464">
        <f>+'Tabela IIa'!I17</f>
        <v>0</v>
      </c>
      <c r="K8" s="464">
        <f>+'Tabela IIa'!J17</f>
        <v>0</v>
      </c>
      <c r="L8" s="464">
        <f>+'Tabela IIa'!K17</f>
        <v>0</v>
      </c>
      <c r="M8" s="464">
        <f>+'Tabela IIa'!L17</f>
        <v>0</v>
      </c>
      <c r="N8" s="464" t="str">
        <f>+'Tabela IIa'!M17</f>
        <v/>
      </c>
      <c r="O8" s="464" t="str">
        <f>+'Tabela IIa'!N17</f>
        <v/>
      </c>
      <c r="P8" s="464" t="str">
        <f>+'Tabela IIa'!O17</f>
        <v/>
      </c>
      <c r="Q8" s="464" t="str">
        <f>+'Tabela IIa'!P17</f>
        <v/>
      </c>
      <c r="R8" s="464" t="str">
        <f>+'Tabela IIa'!Q17</f>
        <v/>
      </c>
    </row>
    <row r="9" spans="1:22" x14ac:dyDescent="0.25">
      <c r="A9" s="463">
        <f>+'Tabela I'!$K$2</f>
        <v>160</v>
      </c>
      <c r="B9" s="463">
        <f>+'Tabela I'!$K$1</f>
        <v>2022</v>
      </c>
      <c r="C9" s="464" t="str">
        <f>+'Tabela IIa'!B18</f>
        <v/>
      </c>
      <c r="D9" s="464">
        <f>+'Tabela IIa'!C18</f>
        <v>0</v>
      </c>
      <c r="E9" s="464">
        <f>+'Tabela IIa'!D18</f>
        <v>0</v>
      </c>
      <c r="F9" s="464">
        <f>+'Tabela IIa'!E18</f>
        <v>0</v>
      </c>
      <c r="G9" s="464">
        <f>+'Tabela IIa'!F18</f>
        <v>0</v>
      </c>
      <c r="H9" s="464">
        <f>+'Tabela IIa'!G18</f>
        <v>0</v>
      </c>
      <c r="I9" s="464">
        <f>+'Tabela IIa'!H18</f>
        <v>0</v>
      </c>
      <c r="J9" s="464">
        <f>+'Tabela IIa'!I18</f>
        <v>0</v>
      </c>
      <c r="K9" s="464">
        <f>+'Tabela IIa'!J18</f>
        <v>0</v>
      </c>
      <c r="L9" s="464">
        <f>+'Tabela IIa'!K18</f>
        <v>0</v>
      </c>
      <c r="M9" s="464">
        <f>+'Tabela IIa'!L18</f>
        <v>0</v>
      </c>
      <c r="N9" s="464" t="str">
        <f>+'Tabela IIa'!M18</f>
        <v/>
      </c>
      <c r="O9" s="464" t="str">
        <f>+'Tabela IIa'!N18</f>
        <v/>
      </c>
      <c r="P9" s="464" t="str">
        <f>+'Tabela IIa'!O18</f>
        <v/>
      </c>
      <c r="Q9" s="464" t="str">
        <f>+'Tabela IIa'!P18</f>
        <v/>
      </c>
      <c r="R9" s="464" t="str">
        <f>+'Tabela IIa'!Q18</f>
        <v/>
      </c>
    </row>
    <row r="10" spans="1:22" x14ac:dyDescent="0.25">
      <c r="A10" s="463">
        <f>+'Tabela I'!$K$2</f>
        <v>160</v>
      </c>
      <c r="B10" s="463">
        <f>+'Tabela I'!$K$1</f>
        <v>2022</v>
      </c>
      <c r="C10" s="464" t="str">
        <f>+'Tabela IIa'!B19</f>
        <v/>
      </c>
      <c r="D10" s="464">
        <f>+'Tabela IIa'!C19</f>
        <v>0</v>
      </c>
      <c r="E10" s="464">
        <f>+'Tabela IIa'!D19</f>
        <v>0</v>
      </c>
      <c r="F10" s="464">
        <f>+'Tabela IIa'!E19</f>
        <v>0</v>
      </c>
      <c r="G10" s="464">
        <f>+'Tabela IIa'!F19</f>
        <v>0</v>
      </c>
      <c r="H10" s="464">
        <f>+'Tabela IIa'!G19</f>
        <v>0</v>
      </c>
      <c r="I10" s="464">
        <f>+'Tabela IIa'!H19</f>
        <v>0</v>
      </c>
      <c r="J10" s="464">
        <f>+'Tabela IIa'!I19</f>
        <v>0</v>
      </c>
      <c r="K10" s="464">
        <f>+'Tabela IIa'!J19</f>
        <v>0</v>
      </c>
      <c r="L10" s="464">
        <f>+'Tabela IIa'!K19</f>
        <v>0</v>
      </c>
      <c r="M10" s="464">
        <f>+'Tabela IIa'!L19</f>
        <v>0</v>
      </c>
      <c r="N10" s="464" t="str">
        <f>+'Tabela IIa'!M19</f>
        <v/>
      </c>
      <c r="O10" s="464" t="str">
        <f>+'Tabela IIa'!N19</f>
        <v/>
      </c>
      <c r="P10" s="464" t="str">
        <f>+'Tabela IIa'!O19</f>
        <v/>
      </c>
      <c r="Q10" s="464" t="str">
        <f>+'Tabela IIa'!P19</f>
        <v/>
      </c>
      <c r="R10" s="464" t="str">
        <f>+'Tabela IIa'!Q19</f>
        <v/>
      </c>
    </row>
    <row r="11" spans="1:22" x14ac:dyDescent="0.25">
      <c r="A11" s="463">
        <f>+'Tabela I'!$K$2</f>
        <v>160</v>
      </c>
      <c r="B11" s="463">
        <f>+'Tabela I'!$K$1</f>
        <v>2022</v>
      </c>
      <c r="C11" s="464" t="str">
        <f>+'Tabela IIa'!B20</f>
        <v/>
      </c>
      <c r="D11" s="464">
        <f>+'Tabela IIa'!C20</f>
        <v>0</v>
      </c>
      <c r="E11" s="464">
        <f>+'Tabela IIa'!D20</f>
        <v>0</v>
      </c>
      <c r="F11" s="464">
        <f>+'Tabela IIa'!E20</f>
        <v>0</v>
      </c>
      <c r="G11" s="464">
        <f>+'Tabela IIa'!F20</f>
        <v>0</v>
      </c>
      <c r="H11" s="464">
        <f>+'Tabela IIa'!G20</f>
        <v>0</v>
      </c>
      <c r="I11" s="464">
        <f>+'Tabela IIa'!H20</f>
        <v>0</v>
      </c>
      <c r="J11" s="464">
        <f>+'Tabela IIa'!I20</f>
        <v>0</v>
      </c>
      <c r="K11" s="464">
        <f>+'Tabela IIa'!J20</f>
        <v>0</v>
      </c>
      <c r="L11" s="464">
        <f>+'Tabela IIa'!K20</f>
        <v>0</v>
      </c>
      <c r="M11" s="464">
        <f>+'Tabela IIa'!L20</f>
        <v>0</v>
      </c>
      <c r="N11" s="464" t="str">
        <f>+'Tabela IIa'!M20</f>
        <v/>
      </c>
      <c r="O11" s="464" t="str">
        <f>+'Tabela IIa'!N20</f>
        <v/>
      </c>
      <c r="P11" s="464" t="str">
        <f>+'Tabela IIa'!O20</f>
        <v/>
      </c>
      <c r="Q11" s="464" t="str">
        <f>+'Tabela IIa'!P20</f>
        <v/>
      </c>
      <c r="R11" s="464" t="str">
        <f>+'Tabela IIa'!Q20</f>
        <v/>
      </c>
    </row>
    <row r="12" spans="1:22" x14ac:dyDescent="0.25">
      <c r="A12" s="463">
        <f>+'Tabela I'!$K$2</f>
        <v>160</v>
      </c>
      <c r="B12" s="463">
        <f>+'Tabela I'!$K$1</f>
        <v>2022</v>
      </c>
      <c r="C12" s="464" t="str">
        <f>+'Tabela IIa'!B21</f>
        <v/>
      </c>
      <c r="D12" s="464">
        <f>+'Tabela IIa'!C21</f>
        <v>0</v>
      </c>
      <c r="E12" s="464">
        <f>+'Tabela IIa'!D21</f>
        <v>0</v>
      </c>
      <c r="F12" s="464">
        <f>+'Tabela IIa'!E21</f>
        <v>0</v>
      </c>
      <c r="G12" s="464">
        <f>+'Tabela IIa'!F21</f>
        <v>0</v>
      </c>
      <c r="H12" s="464">
        <f>+'Tabela IIa'!G21</f>
        <v>0</v>
      </c>
      <c r="I12" s="464">
        <f>+'Tabela IIa'!H21</f>
        <v>0</v>
      </c>
      <c r="J12" s="464">
        <f>+'Tabela IIa'!I21</f>
        <v>0</v>
      </c>
      <c r="K12" s="464">
        <f>+'Tabela IIa'!J21</f>
        <v>0</v>
      </c>
      <c r="L12" s="464">
        <f>+'Tabela IIa'!K21</f>
        <v>0</v>
      </c>
      <c r="M12" s="464">
        <f>+'Tabela IIa'!L21</f>
        <v>0</v>
      </c>
      <c r="N12" s="464" t="str">
        <f>+'Tabela IIa'!M21</f>
        <v/>
      </c>
      <c r="O12" s="464" t="str">
        <f>+'Tabela IIa'!N21</f>
        <v/>
      </c>
      <c r="P12" s="464" t="str">
        <f>+'Tabela IIa'!O21</f>
        <v/>
      </c>
      <c r="Q12" s="464" t="str">
        <f>+'Tabela IIa'!P21</f>
        <v/>
      </c>
      <c r="R12" s="464" t="str">
        <f>+'Tabela IIa'!Q21</f>
        <v/>
      </c>
    </row>
    <row r="13" spans="1:22" x14ac:dyDescent="0.25">
      <c r="A13" s="463">
        <f>+'Tabela I'!$K$2</f>
        <v>160</v>
      </c>
      <c r="B13" s="463">
        <f>+'Tabela I'!$K$1</f>
        <v>2022</v>
      </c>
      <c r="C13" s="464" t="str">
        <f>+'Tabela IIa'!B22</f>
        <v/>
      </c>
      <c r="D13" s="464">
        <f>+'Tabela IIa'!C22</f>
        <v>0</v>
      </c>
      <c r="E13" s="464">
        <f>+'Tabela IIa'!D22</f>
        <v>0</v>
      </c>
      <c r="F13" s="464">
        <f>+'Tabela IIa'!E22</f>
        <v>0</v>
      </c>
      <c r="G13" s="464">
        <f>+'Tabela IIa'!F22</f>
        <v>0</v>
      </c>
      <c r="H13" s="464">
        <f>+'Tabela IIa'!G22</f>
        <v>0</v>
      </c>
      <c r="I13" s="464">
        <f>+'Tabela IIa'!H22</f>
        <v>0</v>
      </c>
      <c r="J13" s="464">
        <f>+'Tabela IIa'!I22</f>
        <v>0</v>
      </c>
      <c r="K13" s="464">
        <f>+'Tabela IIa'!J22</f>
        <v>0</v>
      </c>
      <c r="L13" s="464">
        <f>+'Tabela IIa'!K22</f>
        <v>0</v>
      </c>
      <c r="M13" s="464">
        <f>+'Tabela IIa'!L22</f>
        <v>0</v>
      </c>
      <c r="N13" s="464" t="str">
        <f>+'Tabela IIa'!M22</f>
        <v/>
      </c>
      <c r="O13" s="464" t="str">
        <f>+'Tabela IIa'!N22</f>
        <v/>
      </c>
      <c r="P13" s="464" t="str">
        <f>+'Tabela IIa'!O22</f>
        <v/>
      </c>
      <c r="Q13" s="464" t="str">
        <f>+'Tabela IIa'!P22</f>
        <v/>
      </c>
      <c r="R13" s="464" t="str">
        <f>+'Tabela IIa'!Q22</f>
        <v/>
      </c>
    </row>
    <row r="14" spans="1:22" x14ac:dyDescent="0.25">
      <c r="A14" s="463">
        <f>+'Tabela I'!$K$2</f>
        <v>160</v>
      </c>
      <c r="B14" s="463">
        <f>+'Tabela I'!$K$1</f>
        <v>2022</v>
      </c>
      <c r="C14" s="464" t="str">
        <f>+'Tabela IIa'!B23</f>
        <v/>
      </c>
      <c r="D14" s="464">
        <f>+'Tabela IIa'!C23</f>
        <v>0</v>
      </c>
      <c r="E14" s="464">
        <f>+'Tabela IIa'!D23</f>
        <v>0</v>
      </c>
      <c r="F14" s="464">
        <f>+'Tabela IIa'!E23</f>
        <v>0</v>
      </c>
      <c r="G14" s="464">
        <f>+'Tabela IIa'!F23</f>
        <v>0</v>
      </c>
      <c r="H14" s="464">
        <f>+'Tabela IIa'!G23</f>
        <v>0</v>
      </c>
      <c r="I14" s="464">
        <f>+'Tabela IIa'!H23</f>
        <v>0</v>
      </c>
      <c r="J14" s="464">
        <f>+'Tabela IIa'!I23</f>
        <v>0</v>
      </c>
      <c r="K14" s="464">
        <f>+'Tabela IIa'!J23</f>
        <v>0</v>
      </c>
      <c r="L14" s="464">
        <f>+'Tabela IIa'!K23</f>
        <v>0</v>
      </c>
      <c r="M14" s="464">
        <f>+'Tabela IIa'!L23</f>
        <v>0</v>
      </c>
      <c r="N14" s="464" t="str">
        <f>+'Tabela IIa'!M23</f>
        <v/>
      </c>
      <c r="O14" s="464" t="str">
        <f>+'Tabela IIa'!N23</f>
        <v/>
      </c>
      <c r="P14" s="464" t="str">
        <f>+'Tabela IIa'!O23</f>
        <v/>
      </c>
      <c r="Q14" s="464" t="str">
        <f>+'Tabela IIa'!P23</f>
        <v/>
      </c>
      <c r="R14" s="464" t="str">
        <f>+'Tabela IIa'!Q23</f>
        <v/>
      </c>
    </row>
    <row r="15" spans="1:22" x14ac:dyDescent="0.25">
      <c r="A15" s="463">
        <f>+'Tabela I'!$K$2</f>
        <v>160</v>
      </c>
      <c r="B15" s="463">
        <f>+'Tabela I'!$K$1</f>
        <v>2022</v>
      </c>
      <c r="C15" s="464" t="str">
        <f>+'Tabela IIa'!B24</f>
        <v/>
      </c>
      <c r="D15" s="464">
        <f>+'Tabela IIa'!C24</f>
        <v>0</v>
      </c>
      <c r="E15" s="464">
        <f>+'Tabela IIa'!D24</f>
        <v>0</v>
      </c>
      <c r="F15" s="464">
        <f>+'Tabela IIa'!E24</f>
        <v>0</v>
      </c>
      <c r="G15" s="464">
        <f>+'Tabela IIa'!F24</f>
        <v>0</v>
      </c>
      <c r="H15" s="464">
        <f>+'Tabela IIa'!G24</f>
        <v>0</v>
      </c>
      <c r="I15" s="464">
        <f>+'Tabela IIa'!H24</f>
        <v>0</v>
      </c>
      <c r="J15" s="464">
        <f>+'Tabela IIa'!I24</f>
        <v>0</v>
      </c>
      <c r="K15" s="464">
        <f>+'Tabela IIa'!J24</f>
        <v>0</v>
      </c>
      <c r="L15" s="464">
        <f>+'Tabela IIa'!K24</f>
        <v>0</v>
      </c>
      <c r="M15" s="464">
        <f>+'Tabela IIa'!L24</f>
        <v>0</v>
      </c>
      <c r="N15" s="464" t="str">
        <f>+'Tabela IIa'!M24</f>
        <v/>
      </c>
      <c r="O15" s="464" t="str">
        <f>+'Tabela IIa'!N24</f>
        <v/>
      </c>
      <c r="P15" s="464" t="str">
        <f>+'Tabela IIa'!O24</f>
        <v/>
      </c>
      <c r="Q15" s="464" t="str">
        <f>+'Tabela IIa'!P24</f>
        <v/>
      </c>
      <c r="R15" s="464" t="str">
        <f>+'Tabela IIa'!Q24</f>
        <v/>
      </c>
    </row>
    <row r="16" spans="1:22" x14ac:dyDescent="0.25">
      <c r="A16" s="463">
        <f>+'Tabela I'!$K$2</f>
        <v>160</v>
      </c>
      <c r="B16" s="463">
        <f>+'Tabela I'!$K$1</f>
        <v>2022</v>
      </c>
      <c r="C16" s="464" t="str">
        <f>+'Tabela IIa'!B25</f>
        <v/>
      </c>
      <c r="D16" s="464">
        <f>+'Tabela IIa'!C25</f>
        <v>0</v>
      </c>
      <c r="E16" s="464">
        <f>+'Tabela IIa'!D25</f>
        <v>0</v>
      </c>
      <c r="F16" s="464">
        <f>+'Tabela IIa'!E25</f>
        <v>0</v>
      </c>
      <c r="G16" s="464">
        <f>+'Tabela IIa'!F25</f>
        <v>0</v>
      </c>
      <c r="H16" s="464">
        <f>+'Tabela IIa'!G25</f>
        <v>0</v>
      </c>
      <c r="I16" s="464">
        <f>+'Tabela IIa'!H25</f>
        <v>0</v>
      </c>
      <c r="J16" s="464">
        <f>+'Tabela IIa'!I25</f>
        <v>0</v>
      </c>
      <c r="K16" s="464">
        <f>+'Tabela IIa'!J25</f>
        <v>0</v>
      </c>
      <c r="L16" s="464">
        <f>+'Tabela IIa'!K25</f>
        <v>0</v>
      </c>
      <c r="M16" s="464">
        <f>+'Tabela IIa'!L25</f>
        <v>0</v>
      </c>
      <c r="N16" s="464" t="str">
        <f>+'Tabela IIa'!M25</f>
        <v/>
      </c>
      <c r="O16" s="464" t="str">
        <f>+'Tabela IIa'!N25</f>
        <v/>
      </c>
      <c r="P16" s="464" t="str">
        <f>+'Tabela IIa'!O25</f>
        <v/>
      </c>
      <c r="Q16" s="464" t="str">
        <f>+'Tabela IIa'!P25</f>
        <v/>
      </c>
      <c r="R16" s="464" t="str">
        <f>+'Tabela IIa'!Q25</f>
        <v/>
      </c>
    </row>
    <row r="17" spans="1:18" x14ac:dyDescent="0.25">
      <c r="A17" s="463">
        <f>+'Tabela I'!$K$2</f>
        <v>160</v>
      </c>
      <c r="B17" s="463">
        <f>+'Tabela I'!$K$1</f>
        <v>2022</v>
      </c>
      <c r="C17" s="464" t="str">
        <f>+'Tabela IIa'!B26</f>
        <v/>
      </c>
      <c r="D17" s="464">
        <f>+'Tabela IIa'!C26</f>
        <v>0</v>
      </c>
      <c r="E17" s="464">
        <f>+'Tabela IIa'!D26</f>
        <v>0</v>
      </c>
      <c r="F17" s="464">
        <f>+'Tabela IIa'!E26</f>
        <v>0</v>
      </c>
      <c r="G17" s="464">
        <f>+'Tabela IIa'!F26</f>
        <v>0</v>
      </c>
      <c r="H17" s="464">
        <f>+'Tabela IIa'!G26</f>
        <v>0</v>
      </c>
      <c r="I17" s="464">
        <f>+'Tabela IIa'!H26</f>
        <v>0</v>
      </c>
      <c r="J17" s="464">
        <f>+'Tabela IIa'!I26</f>
        <v>0</v>
      </c>
      <c r="K17" s="464">
        <f>+'Tabela IIa'!J26</f>
        <v>0</v>
      </c>
      <c r="L17" s="464">
        <f>+'Tabela IIa'!K26</f>
        <v>0</v>
      </c>
      <c r="M17" s="464">
        <f>+'Tabela IIa'!L26</f>
        <v>0</v>
      </c>
      <c r="N17" s="464" t="str">
        <f>+'Tabela IIa'!M26</f>
        <v/>
      </c>
      <c r="O17" s="464" t="str">
        <f>+'Tabela IIa'!N26</f>
        <v/>
      </c>
      <c r="P17" s="464" t="str">
        <f>+'Tabela IIa'!O26</f>
        <v/>
      </c>
      <c r="Q17" s="464" t="str">
        <f>+'Tabela IIa'!P26</f>
        <v/>
      </c>
      <c r="R17" s="464" t="str">
        <f>+'Tabela IIa'!Q26</f>
        <v/>
      </c>
    </row>
    <row r="18" spans="1:18" x14ac:dyDescent="0.25">
      <c r="A18" s="463">
        <f>+'Tabela I'!$K$2</f>
        <v>160</v>
      </c>
      <c r="B18" s="463">
        <f>+'Tabela I'!$K$1</f>
        <v>2022</v>
      </c>
      <c r="C18" s="464" t="str">
        <f>+'Tabela IIa'!B27</f>
        <v/>
      </c>
      <c r="D18" s="464">
        <f>+'Tabela IIa'!C27</f>
        <v>0</v>
      </c>
      <c r="E18" s="464">
        <f>+'Tabela IIa'!D27</f>
        <v>0</v>
      </c>
      <c r="F18" s="464">
        <f>+'Tabela IIa'!E27</f>
        <v>0</v>
      </c>
      <c r="G18" s="464">
        <f>+'Tabela IIa'!F27</f>
        <v>0</v>
      </c>
      <c r="H18" s="464">
        <f>+'Tabela IIa'!G27</f>
        <v>0</v>
      </c>
      <c r="I18" s="464">
        <f>+'Tabela IIa'!H27</f>
        <v>0</v>
      </c>
      <c r="J18" s="464">
        <f>+'Tabela IIa'!I27</f>
        <v>0</v>
      </c>
      <c r="K18" s="464">
        <f>+'Tabela IIa'!J27</f>
        <v>0</v>
      </c>
      <c r="L18" s="464">
        <f>+'Tabela IIa'!K27</f>
        <v>0</v>
      </c>
      <c r="M18" s="464">
        <f>+'Tabela IIa'!L27</f>
        <v>0</v>
      </c>
      <c r="N18" s="464" t="str">
        <f>+'Tabela IIa'!M27</f>
        <v/>
      </c>
      <c r="O18" s="464" t="str">
        <f>+'Tabela IIa'!N27</f>
        <v/>
      </c>
      <c r="P18" s="464" t="str">
        <f>+'Tabela IIa'!O27</f>
        <v/>
      </c>
      <c r="Q18" s="464" t="str">
        <f>+'Tabela IIa'!P27</f>
        <v/>
      </c>
      <c r="R18" s="464" t="str">
        <f>+'Tabela IIa'!Q27</f>
        <v/>
      </c>
    </row>
    <row r="19" spans="1:18" x14ac:dyDescent="0.25">
      <c r="A19" s="463">
        <f>+'Tabela I'!$K$2</f>
        <v>160</v>
      </c>
      <c r="B19" s="463">
        <f>+'Tabela I'!$K$1</f>
        <v>2022</v>
      </c>
      <c r="C19" s="464" t="str">
        <f>+'Tabela IIa'!B28</f>
        <v/>
      </c>
      <c r="D19" s="464">
        <f>+'Tabela IIa'!C28</f>
        <v>0</v>
      </c>
      <c r="E19" s="464">
        <f>+'Tabela IIa'!D28</f>
        <v>0</v>
      </c>
      <c r="F19" s="464">
        <f>+'Tabela IIa'!E28</f>
        <v>0</v>
      </c>
      <c r="G19" s="464">
        <f>+'Tabela IIa'!F28</f>
        <v>0</v>
      </c>
      <c r="H19" s="464">
        <f>+'Tabela IIa'!G28</f>
        <v>0</v>
      </c>
      <c r="I19" s="464">
        <f>+'Tabela IIa'!H28</f>
        <v>0</v>
      </c>
      <c r="J19" s="464">
        <f>+'Tabela IIa'!I28</f>
        <v>0</v>
      </c>
      <c r="K19" s="464">
        <f>+'Tabela IIa'!J28</f>
        <v>0</v>
      </c>
      <c r="L19" s="464">
        <f>+'Tabela IIa'!K28</f>
        <v>0</v>
      </c>
      <c r="M19" s="464">
        <f>+'Tabela IIa'!L28</f>
        <v>0</v>
      </c>
      <c r="N19" s="464" t="str">
        <f>+'Tabela IIa'!M28</f>
        <v/>
      </c>
      <c r="O19" s="464" t="str">
        <f>+'Tabela IIa'!N28</f>
        <v/>
      </c>
      <c r="P19" s="464" t="str">
        <f>+'Tabela IIa'!O28</f>
        <v/>
      </c>
      <c r="Q19" s="464" t="str">
        <f>+'Tabela IIa'!P28</f>
        <v/>
      </c>
      <c r="R19" s="464" t="str">
        <f>+'Tabela IIa'!Q28</f>
        <v/>
      </c>
    </row>
    <row r="20" spans="1:18" x14ac:dyDescent="0.25">
      <c r="A20" s="463">
        <f>+'Tabela I'!$K$2</f>
        <v>160</v>
      </c>
      <c r="B20" s="463">
        <f>+'Tabela I'!$K$1</f>
        <v>2022</v>
      </c>
      <c r="C20" s="464" t="str">
        <f>+'Tabela IIa'!B29</f>
        <v/>
      </c>
      <c r="D20" s="464">
        <f>+'Tabela IIa'!C29</f>
        <v>0</v>
      </c>
      <c r="E20" s="464">
        <f>+'Tabela IIa'!D29</f>
        <v>0</v>
      </c>
      <c r="F20" s="464">
        <f>+'Tabela IIa'!E29</f>
        <v>0</v>
      </c>
      <c r="G20" s="464">
        <f>+'Tabela IIa'!F29</f>
        <v>0</v>
      </c>
      <c r="H20" s="464">
        <f>+'Tabela IIa'!G29</f>
        <v>0</v>
      </c>
      <c r="I20" s="464">
        <f>+'Tabela IIa'!H29</f>
        <v>0</v>
      </c>
      <c r="J20" s="464">
        <f>+'Tabela IIa'!I29</f>
        <v>0</v>
      </c>
      <c r="K20" s="464">
        <f>+'Tabela IIa'!J29</f>
        <v>0</v>
      </c>
      <c r="L20" s="464">
        <f>+'Tabela IIa'!K29</f>
        <v>0</v>
      </c>
      <c r="M20" s="464">
        <f>+'Tabela IIa'!L29</f>
        <v>0</v>
      </c>
      <c r="N20" s="464" t="str">
        <f>+'Tabela IIa'!M29</f>
        <v/>
      </c>
      <c r="O20" s="464" t="str">
        <f>+'Tabela IIa'!N29</f>
        <v/>
      </c>
      <c r="P20" s="464" t="str">
        <f>+'Tabela IIa'!O29</f>
        <v/>
      </c>
      <c r="Q20" s="464" t="str">
        <f>+'Tabela IIa'!P29</f>
        <v/>
      </c>
      <c r="R20" s="464" t="str">
        <f>+'Tabela IIa'!Q29</f>
        <v/>
      </c>
    </row>
    <row r="21" spans="1:18" x14ac:dyDescent="0.25">
      <c r="A21" s="463">
        <f>+'Tabela I'!$K$2</f>
        <v>160</v>
      </c>
      <c r="B21" s="463">
        <f>+'Tabela I'!$K$1</f>
        <v>2022</v>
      </c>
      <c r="C21" s="464" t="str">
        <f>+'Tabela IIa'!B30</f>
        <v/>
      </c>
      <c r="D21" s="464">
        <f>+'Tabela IIa'!C30</f>
        <v>0</v>
      </c>
      <c r="E21" s="464">
        <f>+'Tabela IIa'!D30</f>
        <v>0</v>
      </c>
      <c r="F21" s="464">
        <f>+'Tabela IIa'!E30</f>
        <v>0</v>
      </c>
      <c r="G21" s="464">
        <f>+'Tabela IIa'!F30</f>
        <v>0</v>
      </c>
      <c r="H21" s="464">
        <f>+'Tabela IIa'!G30</f>
        <v>0</v>
      </c>
      <c r="I21" s="464">
        <f>+'Tabela IIa'!H30</f>
        <v>0</v>
      </c>
      <c r="J21" s="464">
        <f>+'Tabela IIa'!I30</f>
        <v>0</v>
      </c>
      <c r="K21" s="464">
        <f>+'Tabela IIa'!J30</f>
        <v>0</v>
      </c>
      <c r="L21" s="464">
        <f>+'Tabela IIa'!K30</f>
        <v>0</v>
      </c>
      <c r="M21" s="464">
        <f>+'Tabela IIa'!L30</f>
        <v>0</v>
      </c>
      <c r="N21" s="464" t="str">
        <f>+'Tabela IIa'!M30</f>
        <v/>
      </c>
      <c r="O21" s="464" t="str">
        <f>+'Tabela IIa'!N30</f>
        <v/>
      </c>
      <c r="P21" s="464" t="str">
        <f>+'Tabela IIa'!O30</f>
        <v/>
      </c>
      <c r="Q21" s="464" t="str">
        <f>+'Tabela IIa'!P30</f>
        <v/>
      </c>
      <c r="R21" s="464" t="str">
        <f>+'Tabela IIa'!Q30</f>
        <v/>
      </c>
    </row>
    <row r="22" spans="1:18" x14ac:dyDescent="0.25">
      <c r="A22" s="463">
        <f>+'Tabela I'!$K$2</f>
        <v>160</v>
      </c>
      <c r="B22" s="463">
        <f>+'Tabela I'!$K$1</f>
        <v>2022</v>
      </c>
      <c r="C22" s="464" t="str">
        <f>+'Tabela IIa'!B31</f>
        <v/>
      </c>
      <c r="D22" s="464">
        <f>+'Tabela IIa'!C31</f>
        <v>0</v>
      </c>
      <c r="E22" s="464">
        <f>+'Tabela IIa'!D31</f>
        <v>0</v>
      </c>
      <c r="F22" s="464">
        <f>+'Tabela IIa'!E31</f>
        <v>0</v>
      </c>
      <c r="G22" s="464">
        <f>+'Tabela IIa'!F31</f>
        <v>0</v>
      </c>
      <c r="H22" s="464">
        <f>+'Tabela IIa'!G31</f>
        <v>0</v>
      </c>
      <c r="I22" s="464">
        <f>+'Tabela IIa'!H31</f>
        <v>0</v>
      </c>
      <c r="J22" s="464">
        <f>+'Tabela IIa'!I31</f>
        <v>0</v>
      </c>
      <c r="K22" s="464">
        <f>+'Tabela IIa'!J31</f>
        <v>0</v>
      </c>
      <c r="L22" s="464">
        <f>+'Tabela IIa'!K31</f>
        <v>0</v>
      </c>
      <c r="M22" s="464">
        <f>+'Tabela IIa'!L31</f>
        <v>0</v>
      </c>
      <c r="N22" s="464" t="str">
        <f>+'Tabela IIa'!M31</f>
        <v/>
      </c>
      <c r="O22" s="464" t="str">
        <f>+'Tabela IIa'!N31</f>
        <v/>
      </c>
      <c r="P22" s="464" t="str">
        <f>+'Tabela IIa'!O31</f>
        <v/>
      </c>
      <c r="Q22" s="464" t="str">
        <f>+'Tabela IIa'!P31</f>
        <v/>
      </c>
      <c r="R22" s="464" t="str">
        <f>+'Tabela IIa'!Q31</f>
        <v/>
      </c>
    </row>
    <row r="23" spans="1:18" x14ac:dyDescent="0.25">
      <c r="A23" s="463">
        <f>+'Tabela I'!$K$2</f>
        <v>160</v>
      </c>
      <c r="B23" s="463">
        <f>+'Tabela I'!$K$1</f>
        <v>2022</v>
      </c>
      <c r="C23" s="464" t="str">
        <f>+'Tabela IIa'!B32</f>
        <v/>
      </c>
      <c r="D23" s="464">
        <f>+'Tabela IIa'!C32</f>
        <v>0</v>
      </c>
      <c r="E23" s="464">
        <f>+'Tabela IIa'!D32</f>
        <v>0</v>
      </c>
      <c r="F23" s="464">
        <f>+'Tabela IIa'!E32</f>
        <v>0</v>
      </c>
      <c r="G23" s="464">
        <f>+'Tabela IIa'!F32</f>
        <v>0</v>
      </c>
      <c r="H23" s="464">
        <f>+'Tabela IIa'!G32</f>
        <v>0</v>
      </c>
      <c r="I23" s="464">
        <f>+'Tabela IIa'!H32</f>
        <v>0</v>
      </c>
      <c r="J23" s="464">
        <f>+'Tabela IIa'!I32</f>
        <v>0</v>
      </c>
      <c r="K23" s="464">
        <f>+'Tabela IIa'!J32</f>
        <v>0</v>
      </c>
      <c r="L23" s="464">
        <f>+'Tabela IIa'!K32</f>
        <v>0</v>
      </c>
      <c r="M23" s="464">
        <f>+'Tabela IIa'!L32</f>
        <v>0</v>
      </c>
      <c r="N23" s="464" t="str">
        <f>+'Tabela IIa'!M32</f>
        <v/>
      </c>
      <c r="O23" s="464" t="str">
        <f>+'Tabela IIa'!N32</f>
        <v/>
      </c>
      <c r="P23" s="464" t="str">
        <f>+'Tabela IIa'!O32</f>
        <v/>
      </c>
      <c r="Q23" s="464" t="str">
        <f>+'Tabela IIa'!P32</f>
        <v/>
      </c>
      <c r="R23" s="464" t="str">
        <f>+'Tabela IIa'!Q32</f>
        <v/>
      </c>
    </row>
    <row r="24" spans="1:18" x14ac:dyDescent="0.25">
      <c r="A24" s="463">
        <f>+'Tabela I'!$K$2</f>
        <v>160</v>
      </c>
      <c r="B24" s="463">
        <f>+'Tabela I'!$K$1</f>
        <v>2022</v>
      </c>
      <c r="C24" s="464" t="str">
        <f>+'Tabela IIa'!B33</f>
        <v/>
      </c>
      <c r="D24" s="464">
        <f>+'Tabela IIa'!C33</f>
        <v>0</v>
      </c>
      <c r="E24" s="464">
        <f>+'Tabela IIa'!D33</f>
        <v>0</v>
      </c>
      <c r="F24" s="464">
        <f>+'Tabela IIa'!E33</f>
        <v>0</v>
      </c>
      <c r="G24" s="464">
        <f>+'Tabela IIa'!F33</f>
        <v>0</v>
      </c>
      <c r="H24" s="464">
        <f>+'Tabela IIa'!G33</f>
        <v>0</v>
      </c>
      <c r="I24" s="464">
        <f>+'Tabela IIa'!H33</f>
        <v>0</v>
      </c>
      <c r="J24" s="464">
        <f>+'Tabela IIa'!I33</f>
        <v>0</v>
      </c>
      <c r="K24" s="464">
        <f>+'Tabela IIa'!J33</f>
        <v>0</v>
      </c>
      <c r="L24" s="464">
        <f>+'Tabela IIa'!K33</f>
        <v>0</v>
      </c>
      <c r="M24" s="464">
        <f>+'Tabela IIa'!L33</f>
        <v>0</v>
      </c>
      <c r="N24" s="464" t="str">
        <f>+'Tabela IIa'!M33</f>
        <v/>
      </c>
      <c r="O24" s="464" t="str">
        <f>+'Tabela IIa'!N33</f>
        <v/>
      </c>
      <c r="P24" s="464" t="str">
        <f>+'Tabela IIa'!O33</f>
        <v/>
      </c>
      <c r="Q24" s="464" t="str">
        <f>+'Tabela IIa'!P33</f>
        <v/>
      </c>
      <c r="R24" s="464" t="str">
        <f>+'Tabela IIa'!Q33</f>
        <v/>
      </c>
    </row>
    <row r="25" spans="1:18" x14ac:dyDescent="0.25">
      <c r="A25" s="463">
        <f>+'Tabela I'!$K$2</f>
        <v>160</v>
      </c>
      <c r="B25" s="463">
        <f>+'Tabela I'!$K$1</f>
        <v>2022</v>
      </c>
      <c r="C25" s="464" t="str">
        <f>+'Tabela IIa'!B34</f>
        <v/>
      </c>
      <c r="D25" s="464">
        <f>+'Tabela IIa'!C34</f>
        <v>0</v>
      </c>
      <c r="E25" s="464">
        <f>+'Tabela IIa'!D34</f>
        <v>0</v>
      </c>
      <c r="F25" s="464">
        <f>+'Tabela IIa'!E34</f>
        <v>0</v>
      </c>
      <c r="G25" s="464">
        <f>+'Tabela IIa'!F34</f>
        <v>0</v>
      </c>
      <c r="H25" s="464">
        <f>+'Tabela IIa'!G34</f>
        <v>0</v>
      </c>
      <c r="I25" s="464">
        <f>+'Tabela IIa'!H34</f>
        <v>0</v>
      </c>
      <c r="J25" s="464">
        <f>+'Tabela IIa'!I34</f>
        <v>0</v>
      </c>
      <c r="K25" s="464">
        <f>+'Tabela IIa'!J34</f>
        <v>0</v>
      </c>
      <c r="L25" s="464">
        <f>+'Tabela IIa'!K34</f>
        <v>0</v>
      </c>
      <c r="M25" s="464">
        <f>+'Tabela IIa'!L34</f>
        <v>0</v>
      </c>
      <c r="N25" s="464" t="str">
        <f>+'Tabela IIa'!M34</f>
        <v/>
      </c>
      <c r="O25" s="464" t="str">
        <f>+'Tabela IIa'!N34</f>
        <v/>
      </c>
      <c r="P25" s="464" t="str">
        <f>+'Tabela IIa'!O34</f>
        <v/>
      </c>
      <c r="Q25" s="464" t="str">
        <f>+'Tabela IIa'!P34</f>
        <v/>
      </c>
      <c r="R25" s="464" t="str">
        <f>+'Tabela IIa'!Q34</f>
        <v/>
      </c>
    </row>
    <row r="26" spans="1:18" x14ac:dyDescent="0.25">
      <c r="A26" s="463">
        <f>+'Tabela I'!$K$2</f>
        <v>160</v>
      </c>
      <c r="B26" s="463">
        <f>+'Tabela I'!$K$1</f>
        <v>2022</v>
      </c>
      <c r="C26" s="464" t="str">
        <f>+'Tabela IIa'!B35</f>
        <v/>
      </c>
      <c r="D26" s="464">
        <f>+'Tabela IIa'!C35</f>
        <v>0</v>
      </c>
      <c r="E26" s="464">
        <f>+'Tabela IIa'!D35</f>
        <v>0</v>
      </c>
      <c r="F26" s="464">
        <f>+'Tabela IIa'!E35</f>
        <v>0</v>
      </c>
      <c r="G26" s="464">
        <f>+'Tabela IIa'!F35</f>
        <v>0</v>
      </c>
      <c r="H26" s="464">
        <f>+'Tabela IIa'!G35</f>
        <v>0</v>
      </c>
      <c r="I26" s="464">
        <f>+'Tabela IIa'!H35</f>
        <v>0</v>
      </c>
      <c r="J26" s="464">
        <f>+'Tabela IIa'!I35</f>
        <v>0</v>
      </c>
      <c r="K26" s="464">
        <f>+'Tabela IIa'!J35</f>
        <v>0</v>
      </c>
      <c r="L26" s="464">
        <f>+'Tabela IIa'!K35</f>
        <v>0</v>
      </c>
      <c r="M26" s="464">
        <f>+'Tabela IIa'!L35</f>
        <v>0</v>
      </c>
      <c r="N26" s="464" t="str">
        <f>+'Tabela IIa'!M35</f>
        <v/>
      </c>
      <c r="O26" s="464" t="str">
        <f>+'Tabela IIa'!N35</f>
        <v/>
      </c>
      <c r="P26" s="464" t="str">
        <f>+'Tabela IIa'!O35</f>
        <v/>
      </c>
      <c r="Q26" s="464" t="str">
        <f>+'Tabela IIa'!P35</f>
        <v/>
      </c>
      <c r="R26" s="464" t="str">
        <f>+'Tabela IIa'!Q35</f>
        <v/>
      </c>
    </row>
    <row r="27" spans="1:18" x14ac:dyDescent="0.25">
      <c r="A27" s="463">
        <f>+'Tabela I'!$K$2</f>
        <v>160</v>
      </c>
      <c r="B27" s="463">
        <f>+'Tabela I'!$K$1</f>
        <v>2022</v>
      </c>
      <c r="C27" s="464" t="str">
        <f>+'Tabela IIa'!B36</f>
        <v/>
      </c>
      <c r="D27" s="464">
        <f>+'Tabela IIa'!C36</f>
        <v>0</v>
      </c>
      <c r="E27" s="464">
        <f>+'Tabela IIa'!D36</f>
        <v>0</v>
      </c>
      <c r="F27" s="464">
        <f>+'Tabela IIa'!E36</f>
        <v>0</v>
      </c>
      <c r="G27" s="464">
        <f>+'Tabela IIa'!F36</f>
        <v>0</v>
      </c>
      <c r="H27" s="464">
        <f>+'Tabela IIa'!G36</f>
        <v>0</v>
      </c>
      <c r="I27" s="464">
        <f>+'Tabela IIa'!H36</f>
        <v>0</v>
      </c>
      <c r="J27" s="464">
        <f>+'Tabela IIa'!I36</f>
        <v>0</v>
      </c>
      <c r="K27" s="464">
        <f>+'Tabela IIa'!J36</f>
        <v>0</v>
      </c>
      <c r="L27" s="464">
        <f>+'Tabela IIa'!K36</f>
        <v>0</v>
      </c>
      <c r="M27" s="464">
        <f>+'Tabela IIa'!L36</f>
        <v>0</v>
      </c>
      <c r="N27" s="464" t="str">
        <f>+'Tabela IIa'!M36</f>
        <v/>
      </c>
      <c r="O27" s="464" t="str">
        <f>+'Tabela IIa'!N36</f>
        <v/>
      </c>
      <c r="P27" s="464" t="str">
        <f>+'Tabela IIa'!O36</f>
        <v/>
      </c>
      <c r="Q27" s="464" t="str">
        <f>+'Tabela IIa'!P36</f>
        <v/>
      </c>
      <c r="R27" s="464" t="str">
        <f>+'Tabela IIa'!Q36</f>
        <v/>
      </c>
    </row>
    <row r="28" spans="1:18" x14ac:dyDescent="0.25">
      <c r="A28" s="463">
        <f>+'Tabela I'!$K$2</f>
        <v>160</v>
      </c>
      <c r="B28" s="463">
        <f>+'Tabela I'!$K$1</f>
        <v>2022</v>
      </c>
      <c r="C28" s="464" t="str">
        <f>+'Tabela IIa'!B37</f>
        <v/>
      </c>
      <c r="D28" s="464">
        <f>+'Tabela IIa'!C37</f>
        <v>0</v>
      </c>
      <c r="E28" s="464">
        <f>+'Tabela IIa'!D37</f>
        <v>0</v>
      </c>
      <c r="F28" s="464">
        <f>+'Tabela IIa'!E37</f>
        <v>0</v>
      </c>
      <c r="G28" s="464">
        <f>+'Tabela IIa'!F37</f>
        <v>0</v>
      </c>
      <c r="H28" s="464">
        <f>+'Tabela IIa'!G37</f>
        <v>0</v>
      </c>
      <c r="I28" s="464">
        <f>+'Tabela IIa'!H37</f>
        <v>0</v>
      </c>
      <c r="J28" s="464">
        <f>+'Tabela IIa'!I37</f>
        <v>0</v>
      </c>
      <c r="K28" s="464">
        <f>+'Tabela IIa'!J37</f>
        <v>0</v>
      </c>
      <c r="L28" s="464">
        <f>+'Tabela IIa'!K37</f>
        <v>0</v>
      </c>
      <c r="M28" s="464">
        <f>+'Tabela IIa'!L37</f>
        <v>0</v>
      </c>
      <c r="N28" s="464" t="str">
        <f>+'Tabela IIa'!M37</f>
        <v/>
      </c>
      <c r="O28" s="464" t="str">
        <f>+'Tabela IIa'!N37</f>
        <v/>
      </c>
      <c r="P28" s="464" t="str">
        <f>+'Tabela IIa'!O37</f>
        <v/>
      </c>
      <c r="Q28" s="464" t="str">
        <f>+'Tabela IIa'!P37</f>
        <v/>
      </c>
      <c r="R28" s="464" t="str">
        <f>+'Tabela IIa'!Q37</f>
        <v/>
      </c>
    </row>
    <row r="29" spans="1:18" x14ac:dyDescent="0.25">
      <c r="A29" s="463">
        <f>+'Tabela I'!$K$2</f>
        <v>160</v>
      </c>
      <c r="B29" s="463">
        <f>+'Tabela I'!$K$1</f>
        <v>2022</v>
      </c>
      <c r="C29" s="464" t="str">
        <f>+'Tabela IIa'!B38</f>
        <v/>
      </c>
      <c r="D29" s="464">
        <f>+'Tabela IIa'!C38</f>
        <v>0</v>
      </c>
      <c r="E29" s="464">
        <f>+'Tabela IIa'!D38</f>
        <v>0</v>
      </c>
      <c r="F29" s="464">
        <f>+'Tabela IIa'!E38</f>
        <v>0</v>
      </c>
      <c r="G29" s="464">
        <f>+'Tabela IIa'!F38</f>
        <v>0</v>
      </c>
      <c r="H29" s="464">
        <f>+'Tabela IIa'!G38</f>
        <v>0</v>
      </c>
      <c r="I29" s="464">
        <f>+'Tabela IIa'!H38</f>
        <v>0</v>
      </c>
      <c r="J29" s="464">
        <f>+'Tabela IIa'!I38</f>
        <v>0</v>
      </c>
      <c r="K29" s="464">
        <f>+'Tabela IIa'!J38</f>
        <v>0</v>
      </c>
      <c r="L29" s="464">
        <f>+'Tabela IIa'!K38</f>
        <v>0</v>
      </c>
      <c r="M29" s="464">
        <f>+'Tabela IIa'!L38</f>
        <v>0</v>
      </c>
      <c r="N29" s="464" t="str">
        <f>+'Tabela IIa'!M38</f>
        <v/>
      </c>
      <c r="O29" s="464" t="str">
        <f>+'Tabela IIa'!N38</f>
        <v/>
      </c>
      <c r="P29" s="464" t="str">
        <f>+'Tabela IIa'!O38</f>
        <v/>
      </c>
      <c r="Q29" s="464" t="str">
        <f>+'Tabela IIa'!P38</f>
        <v/>
      </c>
      <c r="R29" s="464" t="str">
        <f>+'Tabela IIa'!Q38</f>
        <v/>
      </c>
    </row>
    <row r="30" spans="1:18" x14ac:dyDescent="0.25">
      <c r="A30" s="463">
        <f>+'Tabela I'!$K$2</f>
        <v>160</v>
      </c>
      <c r="B30" s="463">
        <f>+'Tabela I'!$K$1</f>
        <v>2022</v>
      </c>
      <c r="C30" s="464" t="str">
        <f>+'Tabela IIa'!B39</f>
        <v/>
      </c>
      <c r="D30" s="464">
        <f>+'Tabela IIa'!C39</f>
        <v>0</v>
      </c>
      <c r="E30" s="464">
        <f>+'Tabela IIa'!D39</f>
        <v>0</v>
      </c>
      <c r="F30" s="464">
        <f>+'Tabela IIa'!E39</f>
        <v>0</v>
      </c>
      <c r="G30" s="464">
        <f>+'Tabela IIa'!F39</f>
        <v>0</v>
      </c>
      <c r="H30" s="464">
        <f>+'Tabela IIa'!G39</f>
        <v>0</v>
      </c>
      <c r="I30" s="464">
        <f>+'Tabela IIa'!H39</f>
        <v>0</v>
      </c>
      <c r="J30" s="464">
        <f>+'Tabela IIa'!I39</f>
        <v>0</v>
      </c>
      <c r="K30" s="464">
        <f>+'Tabela IIa'!J39</f>
        <v>0</v>
      </c>
      <c r="L30" s="464">
        <f>+'Tabela IIa'!K39</f>
        <v>0</v>
      </c>
      <c r="M30" s="464">
        <f>+'Tabela IIa'!L39</f>
        <v>0</v>
      </c>
      <c r="N30" s="464" t="str">
        <f>+'Tabela IIa'!M39</f>
        <v/>
      </c>
      <c r="O30" s="464" t="str">
        <f>+'Tabela IIa'!N39</f>
        <v/>
      </c>
      <c r="P30" s="464" t="str">
        <f>+'Tabela IIa'!O39</f>
        <v/>
      </c>
      <c r="Q30" s="464" t="str">
        <f>+'Tabela IIa'!P39</f>
        <v/>
      </c>
      <c r="R30" s="464" t="str">
        <f>+'Tabela IIa'!Q39</f>
        <v/>
      </c>
    </row>
    <row r="31" spans="1:18" x14ac:dyDescent="0.25">
      <c r="A31" s="463">
        <f>+'Tabela I'!$K$2</f>
        <v>160</v>
      </c>
      <c r="B31" s="463">
        <f>+'Tabela I'!$K$1</f>
        <v>2022</v>
      </c>
      <c r="C31" s="464" t="str">
        <f>+'Tabela IIa'!B40</f>
        <v/>
      </c>
      <c r="D31" s="464">
        <f>+'Tabela IIa'!C40</f>
        <v>0</v>
      </c>
      <c r="E31" s="464">
        <f>+'Tabela IIa'!D40</f>
        <v>0</v>
      </c>
      <c r="F31" s="464">
        <f>+'Tabela IIa'!E40</f>
        <v>0</v>
      </c>
      <c r="G31" s="464">
        <f>+'Tabela IIa'!F40</f>
        <v>0</v>
      </c>
      <c r="H31" s="464">
        <f>+'Tabela IIa'!G40</f>
        <v>0</v>
      </c>
      <c r="I31" s="464">
        <f>+'Tabela IIa'!H40</f>
        <v>0</v>
      </c>
      <c r="J31" s="464">
        <f>+'Tabela IIa'!I40</f>
        <v>0</v>
      </c>
      <c r="K31" s="464">
        <f>+'Tabela IIa'!J40</f>
        <v>0</v>
      </c>
      <c r="L31" s="464">
        <f>+'Tabela IIa'!K40</f>
        <v>0</v>
      </c>
      <c r="M31" s="464">
        <f>+'Tabela IIa'!L40</f>
        <v>0</v>
      </c>
      <c r="N31" s="464" t="str">
        <f>+'Tabela IIa'!M40</f>
        <v/>
      </c>
      <c r="O31" s="464" t="str">
        <f>+'Tabela IIa'!N40</f>
        <v/>
      </c>
      <c r="P31" s="464" t="str">
        <f>+'Tabela IIa'!O40</f>
        <v/>
      </c>
      <c r="Q31" s="464" t="str">
        <f>+'Tabela IIa'!P40</f>
        <v/>
      </c>
      <c r="R31" s="464" t="str">
        <f>+'Tabela IIa'!Q40</f>
        <v/>
      </c>
    </row>
    <row r="32" spans="1:18" x14ac:dyDescent="0.25">
      <c r="A32" s="463">
        <f>+'Tabela I'!$K$2</f>
        <v>160</v>
      </c>
      <c r="B32" s="463">
        <f>+'Tabela I'!$K$1</f>
        <v>2022</v>
      </c>
      <c r="C32" s="464" t="str">
        <f>+'Tabela IIa'!B41</f>
        <v/>
      </c>
      <c r="D32" s="464">
        <f>+'Tabela IIa'!C41</f>
        <v>0</v>
      </c>
      <c r="E32" s="464">
        <f>+'Tabela IIa'!D41</f>
        <v>0</v>
      </c>
      <c r="F32" s="464">
        <f>+'Tabela IIa'!E41</f>
        <v>0</v>
      </c>
      <c r="G32" s="464">
        <f>+'Tabela IIa'!F41</f>
        <v>0</v>
      </c>
      <c r="H32" s="464">
        <f>+'Tabela IIa'!G41</f>
        <v>0</v>
      </c>
      <c r="I32" s="464">
        <f>+'Tabela IIa'!H41</f>
        <v>0</v>
      </c>
      <c r="J32" s="464">
        <f>+'Tabela IIa'!I41</f>
        <v>0</v>
      </c>
      <c r="K32" s="464">
        <f>+'Tabela IIa'!J41</f>
        <v>0</v>
      </c>
      <c r="L32" s="464">
        <f>+'Tabela IIa'!K41</f>
        <v>0</v>
      </c>
      <c r="M32" s="464">
        <f>+'Tabela IIa'!L41</f>
        <v>0</v>
      </c>
      <c r="N32" s="464" t="str">
        <f>+'Tabela IIa'!M41</f>
        <v/>
      </c>
      <c r="O32" s="464" t="str">
        <f>+'Tabela IIa'!N41</f>
        <v/>
      </c>
      <c r="P32" s="464" t="str">
        <f>+'Tabela IIa'!O41</f>
        <v/>
      </c>
      <c r="Q32" s="464" t="str">
        <f>+'Tabela IIa'!P41</f>
        <v/>
      </c>
      <c r="R32" s="464" t="str">
        <f>+'Tabela IIa'!Q41</f>
        <v/>
      </c>
    </row>
    <row r="33" spans="1:21" x14ac:dyDescent="0.25">
      <c r="A33" s="463">
        <f>+'Tabela I'!$K$2</f>
        <v>160</v>
      </c>
      <c r="B33" s="463">
        <f>+'Tabela I'!$K$1</f>
        <v>2022</v>
      </c>
      <c r="C33" s="464" t="str">
        <f>+'Tabela IIa'!B42</f>
        <v/>
      </c>
      <c r="D33" s="464">
        <f>+'Tabela IIa'!C42</f>
        <v>0</v>
      </c>
      <c r="E33" s="464">
        <f>+'Tabela IIa'!D42</f>
        <v>0</v>
      </c>
      <c r="F33" s="464">
        <f>+'Tabela IIa'!E42</f>
        <v>0</v>
      </c>
      <c r="G33" s="464">
        <f>+'Tabela IIa'!F42</f>
        <v>0</v>
      </c>
      <c r="H33" s="464">
        <f>+'Tabela IIa'!G42</f>
        <v>0</v>
      </c>
      <c r="I33" s="464">
        <f>+'Tabela IIa'!H42</f>
        <v>0</v>
      </c>
      <c r="J33" s="464">
        <f>+'Tabela IIa'!I42</f>
        <v>0</v>
      </c>
      <c r="K33" s="464">
        <f>+'Tabela IIa'!J42</f>
        <v>0</v>
      </c>
      <c r="L33" s="464">
        <f>+'Tabela IIa'!K42</f>
        <v>0</v>
      </c>
      <c r="M33" s="464">
        <f>+'Tabela IIa'!L42</f>
        <v>0</v>
      </c>
      <c r="N33" s="464" t="str">
        <f>+'Tabela IIa'!M42</f>
        <v/>
      </c>
      <c r="O33" s="464" t="str">
        <f>+'Tabela IIa'!N42</f>
        <v/>
      </c>
      <c r="P33" s="464" t="str">
        <f>+'Tabela IIa'!O42</f>
        <v/>
      </c>
      <c r="Q33" s="464" t="str">
        <f>+'Tabela IIa'!P42</f>
        <v/>
      </c>
      <c r="R33" s="464" t="str">
        <f>+'Tabela IIa'!Q42</f>
        <v/>
      </c>
    </row>
    <row r="34" spans="1:21" x14ac:dyDescent="0.25">
      <c r="A34" s="463">
        <f>+'Tabela I'!$K$2</f>
        <v>160</v>
      </c>
      <c r="B34" s="463">
        <f>+'Tabela I'!$K$1</f>
        <v>2022</v>
      </c>
      <c r="C34" s="464" t="str">
        <f>+'Tabela IIa'!B43</f>
        <v/>
      </c>
      <c r="D34" s="464">
        <f>+'Tabela IIa'!C43</f>
        <v>0</v>
      </c>
      <c r="E34" s="464">
        <f>+'Tabela IIa'!D43</f>
        <v>0</v>
      </c>
      <c r="F34" s="464">
        <f>+'Tabela IIa'!E43</f>
        <v>0</v>
      </c>
      <c r="G34" s="464">
        <f>+'Tabela IIa'!F43</f>
        <v>0</v>
      </c>
      <c r="H34" s="464">
        <f>+'Tabela IIa'!G43</f>
        <v>0</v>
      </c>
      <c r="I34" s="464">
        <f>+'Tabela IIa'!H43</f>
        <v>0</v>
      </c>
      <c r="J34" s="464">
        <f>+'Tabela IIa'!I43</f>
        <v>0</v>
      </c>
      <c r="K34" s="464">
        <f>+'Tabela IIa'!J43</f>
        <v>0</v>
      </c>
      <c r="L34" s="464">
        <f>+'Tabela IIa'!K43</f>
        <v>0</v>
      </c>
      <c r="M34" s="464">
        <f>+'Tabela IIa'!L43</f>
        <v>0</v>
      </c>
      <c r="N34" s="464" t="str">
        <f>+'Tabela IIa'!M43</f>
        <v/>
      </c>
      <c r="O34" s="464" t="str">
        <f>+'Tabela IIa'!N43</f>
        <v/>
      </c>
      <c r="P34" s="464" t="str">
        <f>+'Tabela IIa'!O43</f>
        <v/>
      </c>
      <c r="Q34" s="464" t="str">
        <f>+'Tabela IIa'!P43</f>
        <v/>
      </c>
      <c r="R34" s="464" t="str">
        <f>+'Tabela IIa'!Q43</f>
        <v/>
      </c>
    </row>
    <row r="35" spans="1:21" x14ac:dyDescent="0.25">
      <c r="A35" s="463">
        <f>+'Tabela I'!$K$2</f>
        <v>160</v>
      </c>
      <c r="B35" s="463">
        <f>+'Tabela I'!$K$1</f>
        <v>2022</v>
      </c>
      <c r="C35" s="464" t="str">
        <f>+'Tabela IIa'!B44</f>
        <v/>
      </c>
      <c r="D35" s="464">
        <f>+'Tabela IIa'!C44</f>
        <v>0</v>
      </c>
      <c r="E35" s="464">
        <f>+'Tabela IIa'!D44</f>
        <v>0</v>
      </c>
      <c r="F35" s="464">
        <f>+'Tabela IIa'!E44</f>
        <v>0</v>
      </c>
      <c r="G35" s="464">
        <f>+'Tabela IIa'!F44</f>
        <v>0</v>
      </c>
      <c r="H35" s="464">
        <f>+'Tabela IIa'!G44</f>
        <v>0</v>
      </c>
      <c r="I35" s="464">
        <f>+'Tabela IIa'!H44</f>
        <v>0</v>
      </c>
      <c r="J35" s="464">
        <f>+'Tabela IIa'!I44</f>
        <v>0</v>
      </c>
      <c r="K35" s="464">
        <f>+'Tabela IIa'!J44</f>
        <v>0</v>
      </c>
      <c r="L35" s="464">
        <f>+'Tabela IIa'!K44</f>
        <v>0</v>
      </c>
      <c r="M35" s="464">
        <f>+'Tabela IIa'!L44</f>
        <v>0</v>
      </c>
      <c r="N35" s="464" t="str">
        <f>+'Tabela IIa'!M44</f>
        <v/>
      </c>
      <c r="O35" s="464" t="str">
        <f>+'Tabela IIa'!N44</f>
        <v/>
      </c>
      <c r="P35" s="464" t="str">
        <f>+'Tabela IIa'!O44</f>
        <v/>
      </c>
      <c r="Q35" s="464" t="str">
        <f>+'Tabela IIa'!P44</f>
        <v/>
      </c>
      <c r="R35" s="464" t="str">
        <f>+'Tabela IIa'!Q44</f>
        <v/>
      </c>
    </row>
    <row r="36" spans="1:21" x14ac:dyDescent="0.25">
      <c r="A36" s="463">
        <f>+'Tabela I'!$K$2</f>
        <v>160</v>
      </c>
      <c r="B36" s="463">
        <f>+'Tabela I'!$K$1</f>
        <v>2022</v>
      </c>
      <c r="C36" s="464" t="str">
        <f>+'Tabela IIa'!B45</f>
        <v/>
      </c>
      <c r="D36" s="464">
        <f>+'Tabela IIa'!C45</f>
        <v>0</v>
      </c>
      <c r="E36" s="464">
        <f>+'Tabela IIa'!D45</f>
        <v>0</v>
      </c>
      <c r="F36" s="464">
        <f>+'Tabela IIa'!E45</f>
        <v>0</v>
      </c>
      <c r="G36" s="464">
        <f>+'Tabela IIa'!F45</f>
        <v>0</v>
      </c>
      <c r="H36" s="464">
        <f>+'Tabela IIa'!G45</f>
        <v>0</v>
      </c>
      <c r="I36" s="464">
        <f>+'Tabela IIa'!H45</f>
        <v>0</v>
      </c>
      <c r="J36" s="464">
        <f>+'Tabela IIa'!I45</f>
        <v>0</v>
      </c>
      <c r="K36" s="464">
        <f>+'Tabela IIa'!J45</f>
        <v>0</v>
      </c>
      <c r="L36" s="464">
        <f>+'Tabela IIa'!K45</f>
        <v>0</v>
      </c>
      <c r="M36" s="464">
        <f>+'Tabela IIa'!L45</f>
        <v>0</v>
      </c>
      <c r="N36" s="464" t="str">
        <f>+'Tabela IIa'!M45</f>
        <v/>
      </c>
      <c r="O36" s="464" t="str">
        <f>+'Tabela IIa'!N45</f>
        <v/>
      </c>
      <c r="P36" s="464" t="str">
        <f>+'Tabela IIa'!O45</f>
        <v/>
      </c>
      <c r="Q36" s="464" t="str">
        <f>+'Tabela IIa'!P45</f>
        <v/>
      </c>
      <c r="R36" s="464" t="str">
        <f>+'Tabela IIa'!Q45</f>
        <v/>
      </c>
    </row>
    <row r="37" spans="1:21" x14ac:dyDescent="0.25">
      <c r="A37" s="463">
        <f>+'Tabela I'!$K$2</f>
        <v>160</v>
      </c>
      <c r="B37" s="463">
        <f>+'Tabela I'!$K$1</f>
        <v>2022</v>
      </c>
      <c r="C37" s="464" t="str">
        <f>+'Tabela IIa'!B46</f>
        <v/>
      </c>
      <c r="D37" s="464">
        <f>+'Tabela IIa'!C46</f>
        <v>0</v>
      </c>
      <c r="E37" s="464">
        <f>+'Tabela IIa'!D46</f>
        <v>0</v>
      </c>
      <c r="F37" s="464">
        <f>+'Tabela IIa'!E46</f>
        <v>0</v>
      </c>
      <c r="G37" s="464">
        <f>+'Tabela IIa'!F46</f>
        <v>0</v>
      </c>
      <c r="H37" s="464">
        <f>+'Tabela IIa'!G46</f>
        <v>0</v>
      </c>
      <c r="I37" s="464">
        <f>+'Tabela IIa'!H46</f>
        <v>0</v>
      </c>
      <c r="J37" s="464">
        <f>+'Tabela IIa'!I46</f>
        <v>0</v>
      </c>
      <c r="K37" s="464">
        <f>+'Tabela IIa'!J46</f>
        <v>0</v>
      </c>
      <c r="L37" s="464">
        <f>+'Tabela IIa'!K46</f>
        <v>0</v>
      </c>
      <c r="M37" s="464">
        <f>+'Tabela IIa'!L46</f>
        <v>0</v>
      </c>
      <c r="N37" s="464" t="str">
        <f>+'Tabela IIa'!M46</f>
        <v/>
      </c>
      <c r="O37" s="464" t="str">
        <f>+'Tabela IIa'!N46</f>
        <v/>
      </c>
      <c r="P37" s="464" t="str">
        <f>+'Tabela IIa'!O46</f>
        <v/>
      </c>
      <c r="Q37" s="464" t="str">
        <f>+'Tabela IIa'!P46</f>
        <v/>
      </c>
      <c r="R37" s="464" t="str">
        <f>+'Tabela IIa'!Q46</f>
        <v/>
      </c>
    </row>
    <row r="38" spans="1:21" x14ac:dyDescent="0.25">
      <c r="A38" s="463">
        <f>+'Tabela I'!$K$2</f>
        <v>160</v>
      </c>
      <c r="B38" s="463">
        <f>+'Tabela I'!$K$1</f>
        <v>2022</v>
      </c>
      <c r="C38" s="464" t="str">
        <f>+'Tabela IIa'!B47</f>
        <v/>
      </c>
      <c r="D38" s="464">
        <f>+'Tabela IIa'!C47</f>
        <v>0</v>
      </c>
      <c r="E38" s="464">
        <f>+'Tabela IIa'!D47</f>
        <v>0</v>
      </c>
      <c r="F38" s="464">
        <f>+'Tabela IIa'!E47</f>
        <v>0</v>
      </c>
      <c r="G38" s="464">
        <f>+'Tabela IIa'!F47</f>
        <v>0</v>
      </c>
      <c r="H38" s="464">
        <f>+'Tabela IIa'!G47</f>
        <v>0</v>
      </c>
      <c r="I38" s="464">
        <f>+'Tabela IIa'!H47</f>
        <v>0</v>
      </c>
      <c r="J38" s="464">
        <f>+'Tabela IIa'!I47</f>
        <v>0</v>
      </c>
      <c r="K38" s="464">
        <f>+'Tabela IIa'!J47</f>
        <v>0</v>
      </c>
      <c r="L38" s="464">
        <f>+'Tabela IIa'!K47</f>
        <v>0</v>
      </c>
      <c r="M38" s="464">
        <f>+'Tabela IIa'!L47</f>
        <v>0</v>
      </c>
      <c r="N38" s="464" t="str">
        <f>+'Tabela IIa'!M47</f>
        <v/>
      </c>
      <c r="O38" s="464" t="str">
        <f>+'Tabela IIa'!N47</f>
        <v/>
      </c>
      <c r="P38" s="464" t="str">
        <f>+'Tabela IIa'!O47</f>
        <v/>
      </c>
      <c r="Q38" s="464" t="str">
        <f>+'Tabela IIa'!P47</f>
        <v/>
      </c>
      <c r="R38" s="464" t="str">
        <f>+'Tabela IIa'!Q47</f>
        <v/>
      </c>
    </row>
    <row r="39" spans="1:21" x14ac:dyDescent="0.25">
      <c r="A39" s="463">
        <f>+'Tabela I'!$K$2</f>
        <v>160</v>
      </c>
      <c r="B39" s="463">
        <f>+'Tabela I'!$K$1</f>
        <v>2022</v>
      </c>
      <c r="C39" s="464" t="str">
        <f>+'Tabela IIa'!B48</f>
        <v/>
      </c>
      <c r="D39" s="464">
        <f>+'Tabela IIa'!C48</f>
        <v>0</v>
      </c>
      <c r="E39" s="464">
        <f>+'Tabela IIa'!D48</f>
        <v>0</v>
      </c>
      <c r="F39" s="464">
        <f>+'Tabela IIa'!E48</f>
        <v>0</v>
      </c>
      <c r="G39" s="464">
        <f>+'Tabela IIa'!F48</f>
        <v>0</v>
      </c>
      <c r="H39" s="464">
        <f>+'Tabela IIa'!G48</f>
        <v>0</v>
      </c>
      <c r="I39" s="464">
        <f>+'Tabela IIa'!H48</f>
        <v>0</v>
      </c>
      <c r="J39" s="464">
        <f>+'Tabela IIa'!I48</f>
        <v>0</v>
      </c>
      <c r="K39" s="464">
        <f>+'Tabela IIa'!J48</f>
        <v>0</v>
      </c>
      <c r="L39" s="464">
        <f>+'Tabela IIa'!K48</f>
        <v>0</v>
      </c>
      <c r="M39" s="464">
        <f>+'Tabela IIa'!L48</f>
        <v>0</v>
      </c>
      <c r="N39" s="464" t="str">
        <f>+'Tabela IIa'!M48</f>
        <v/>
      </c>
      <c r="O39" s="464" t="str">
        <f>+'Tabela IIa'!N48</f>
        <v/>
      </c>
      <c r="P39" s="464" t="str">
        <f>+'Tabela IIa'!O48</f>
        <v/>
      </c>
      <c r="Q39" s="464" t="str">
        <f>+'Tabela IIa'!P48</f>
        <v/>
      </c>
      <c r="R39" s="464" t="str">
        <f>+'Tabela IIa'!Q48</f>
        <v/>
      </c>
    </row>
    <row r="40" spans="1:21" x14ac:dyDescent="0.25">
      <c r="A40" s="463">
        <f>+'Tabela I'!$K$2</f>
        <v>160</v>
      </c>
      <c r="B40" s="463">
        <f>+'Tabela I'!$K$1</f>
        <v>2022</v>
      </c>
      <c r="C40" s="464" t="str">
        <f>+'Tabela IIa'!B49</f>
        <v/>
      </c>
      <c r="D40" s="464">
        <f>+'Tabela IIa'!C49</f>
        <v>0</v>
      </c>
      <c r="E40" s="464">
        <f>+'Tabela IIa'!D49</f>
        <v>0</v>
      </c>
      <c r="F40" s="464">
        <f>+'Tabela IIa'!E49</f>
        <v>0</v>
      </c>
      <c r="G40" s="464">
        <f>+'Tabela IIa'!F49</f>
        <v>0</v>
      </c>
      <c r="H40" s="464">
        <f>+'Tabela IIa'!G49</f>
        <v>0</v>
      </c>
      <c r="I40" s="464">
        <f>+'Tabela IIa'!H49</f>
        <v>0</v>
      </c>
      <c r="J40" s="464">
        <f>+'Tabela IIa'!I49</f>
        <v>0</v>
      </c>
      <c r="K40" s="464">
        <f>+'Tabela IIa'!J49</f>
        <v>0</v>
      </c>
      <c r="L40" s="464">
        <f>+'Tabela IIa'!K49</f>
        <v>0</v>
      </c>
      <c r="M40" s="464">
        <f>+'Tabela IIa'!L49</f>
        <v>0</v>
      </c>
      <c r="N40" s="464" t="str">
        <f>+'Tabela IIa'!M49</f>
        <v/>
      </c>
      <c r="O40" s="464" t="str">
        <f>+'Tabela IIa'!N49</f>
        <v/>
      </c>
      <c r="P40" s="464" t="str">
        <f>+'Tabela IIa'!O49</f>
        <v/>
      </c>
      <c r="Q40" s="464" t="str">
        <f>+'Tabela IIa'!P49</f>
        <v/>
      </c>
      <c r="R40" s="464" t="str">
        <f>+'Tabela IIa'!Q49</f>
        <v/>
      </c>
    </row>
    <row r="41" spans="1:21" x14ac:dyDescent="0.25">
      <c r="A41" s="463">
        <f>+'Tabela I'!$K$2</f>
        <v>160</v>
      </c>
      <c r="B41" s="463">
        <f>+'Tabela I'!$K$1</f>
        <v>2022</v>
      </c>
      <c r="C41" s="464" t="str">
        <f>+'Tabela IIa'!B50</f>
        <v/>
      </c>
      <c r="D41" s="464">
        <f>+'Tabela IIa'!C50</f>
        <v>0</v>
      </c>
      <c r="E41" s="464">
        <f>+'Tabela IIa'!D50</f>
        <v>0</v>
      </c>
      <c r="F41" s="464">
        <f>+'Tabela IIa'!E50</f>
        <v>0</v>
      </c>
      <c r="G41" s="464">
        <f>+'Tabela IIa'!F50</f>
        <v>0</v>
      </c>
      <c r="H41" s="464">
        <f>+'Tabela IIa'!G50</f>
        <v>0</v>
      </c>
      <c r="I41" s="464">
        <f>+'Tabela IIa'!H50</f>
        <v>0</v>
      </c>
      <c r="J41" s="464">
        <f>+'Tabela IIa'!I50</f>
        <v>0</v>
      </c>
      <c r="K41" s="464">
        <f>+'Tabela IIa'!J50</f>
        <v>0</v>
      </c>
      <c r="L41" s="464">
        <f>+'Tabela IIa'!K50</f>
        <v>0</v>
      </c>
      <c r="M41" s="464">
        <f>+'Tabela IIa'!L50</f>
        <v>0</v>
      </c>
      <c r="N41" s="464" t="str">
        <f>+'Tabela IIa'!M50</f>
        <v/>
      </c>
      <c r="O41" s="464" t="str">
        <f>+'Tabela IIa'!N50</f>
        <v/>
      </c>
      <c r="P41" s="464" t="str">
        <f>+'Tabela IIa'!O50</f>
        <v/>
      </c>
      <c r="Q41" s="464" t="str">
        <f>+'Tabela IIa'!P50</f>
        <v/>
      </c>
      <c r="R41" s="464" t="str">
        <f>+'Tabela IIa'!Q50</f>
        <v/>
      </c>
    </row>
    <row r="42" spans="1:21" x14ac:dyDescent="0.25">
      <c r="A42" s="463">
        <f>+'Tabela I'!$K$2</f>
        <v>160</v>
      </c>
      <c r="B42" s="463">
        <f>+'Tabela I'!$K$1</f>
        <v>2022</v>
      </c>
      <c r="C42" s="464" t="str">
        <f>+'Tabela IIa'!B51</f>
        <v/>
      </c>
      <c r="D42" s="464">
        <f>+'Tabela IIa'!C51</f>
        <v>0</v>
      </c>
      <c r="E42" s="464">
        <f>+'Tabela IIa'!D51</f>
        <v>0</v>
      </c>
      <c r="F42" s="464">
        <f>+'Tabela IIa'!E51</f>
        <v>0</v>
      </c>
      <c r="G42" s="464">
        <f>+'Tabela IIa'!F51</f>
        <v>0</v>
      </c>
      <c r="H42" s="464">
        <f>+'Tabela IIa'!G51</f>
        <v>0</v>
      </c>
      <c r="I42" s="464">
        <f>+'Tabela IIa'!H51</f>
        <v>0</v>
      </c>
      <c r="J42" s="464">
        <f>+'Tabela IIa'!I51</f>
        <v>0</v>
      </c>
      <c r="K42" s="464">
        <f>+'Tabela IIa'!J51</f>
        <v>0</v>
      </c>
      <c r="L42" s="464">
        <f>+'Tabela IIa'!K51</f>
        <v>0</v>
      </c>
      <c r="M42" s="464">
        <f>+'Tabela IIa'!L51</f>
        <v>0</v>
      </c>
      <c r="N42" s="464" t="str">
        <f>+'Tabela IIa'!M51</f>
        <v/>
      </c>
      <c r="O42" s="464" t="str">
        <f>+'Tabela IIa'!N51</f>
        <v/>
      </c>
      <c r="P42" s="464" t="str">
        <f>+'Tabela IIa'!O51</f>
        <v/>
      </c>
      <c r="Q42" s="464" t="str">
        <f>+'Tabela IIa'!P51</f>
        <v/>
      </c>
      <c r="R42" s="464" t="str">
        <f>+'Tabela IIa'!Q51</f>
        <v/>
      </c>
    </row>
    <row r="43" spans="1:21" x14ac:dyDescent="0.25">
      <c r="A43" s="463">
        <f>+'Tabela I'!$K$2</f>
        <v>160</v>
      </c>
      <c r="B43" s="463">
        <f>+'Tabela I'!$K$1</f>
        <v>2022</v>
      </c>
      <c r="C43" s="464" t="str">
        <f>+'Tabela IIa'!B52</f>
        <v/>
      </c>
      <c r="D43" s="464">
        <f>+'Tabela IIa'!C52</f>
        <v>0</v>
      </c>
      <c r="E43" s="464">
        <f>+'Tabela IIa'!D52</f>
        <v>0</v>
      </c>
      <c r="F43" s="464">
        <f>+'Tabela IIa'!E52</f>
        <v>0</v>
      </c>
      <c r="G43" s="464">
        <f>+'Tabela IIa'!F52</f>
        <v>0</v>
      </c>
      <c r="H43" s="464">
        <f>+'Tabela IIa'!G52</f>
        <v>0</v>
      </c>
      <c r="I43" s="464">
        <f>+'Tabela IIa'!H52</f>
        <v>0</v>
      </c>
      <c r="J43" s="464">
        <f>+'Tabela IIa'!I52</f>
        <v>0</v>
      </c>
      <c r="K43" s="464">
        <f>+'Tabela IIa'!J52</f>
        <v>0</v>
      </c>
      <c r="L43" s="464">
        <f>+'Tabela IIa'!K52</f>
        <v>0</v>
      </c>
      <c r="M43" s="464">
        <f>+'Tabela IIa'!L52</f>
        <v>0</v>
      </c>
      <c r="N43" s="464" t="str">
        <f>+'Tabela IIa'!M52</f>
        <v/>
      </c>
      <c r="O43" s="464" t="str">
        <f>+'Tabela IIa'!N52</f>
        <v/>
      </c>
      <c r="P43" s="464" t="str">
        <f>+'Tabela IIa'!O52</f>
        <v/>
      </c>
      <c r="Q43" s="464" t="str">
        <f>+'Tabela IIa'!P52</f>
        <v/>
      </c>
      <c r="R43" s="464" t="str">
        <f>+'Tabela IIa'!Q52</f>
        <v/>
      </c>
    </row>
    <row r="44" spans="1:21" s="198" customFormat="1" x14ac:dyDescent="0.25">
      <c r="A44" s="463">
        <f>+'Tabela I'!$K$2</f>
        <v>160</v>
      </c>
      <c r="B44" s="463">
        <f>+'Tabela I'!$K$1</f>
        <v>2022</v>
      </c>
      <c r="C44" s="464" t="str">
        <f>+'Tabela IIa'!B53</f>
        <v/>
      </c>
      <c r="D44" s="464">
        <f>+'Tabela IIa'!C53</f>
        <v>0</v>
      </c>
      <c r="E44" s="464">
        <f>+'Tabela IIa'!D53</f>
        <v>0</v>
      </c>
      <c r="F44" s="464">
        <f>+'Tabela IIa'!E53</f>
        <v>0</v>
      </c>
      <c r="G44" s="464">
        <f>+'Tabela IIa'!F53</f>
        <v>0</v>
      </c>
      <c r="H44" s="464">
        <f>+'Tabela IIa'!G53</f>
        <v>0</v>
      </c>
      <c r="I44" s="464">
        <f>+'Tabela IIa'!H53</f>
        <v>0</v>
      </c>
      <c r="J44" s="464">
        <f>+'Tabela IIa'!I53</f>
        <v>0</v>
      </c>
      <c r="K44" s="464">
        <f>+'Tabela IIa'!J53</f>
        <v>0</v>
      </c>
      <c r="L44" s="464">
        <f>+'Tabela IIa'!K53</f>
        <v>0</v>
      </c>
      <c r="M44" s="464">
        <f>+'Tabela IIa'!L53</f>
        <v>0</v>
      </c>
      <c r="N44" s="464" t="str">
        <f>+'Tabela IIa'!M53</f>
        <v/>
      </c>
      <c r="O44" s="464" t="str">
        <f>+'Tabela IIa'!N53</f>
        <v/>
      </c>
      <c r="P44" s="464" t="str">
        <f>+'Tabela IIa'!O53</f>
        <v/>
      </c>
      <c r="Q44" s="464" t="str">
        <f>+'Tabela IIa'!P53</f>
        <v/>
      </c>
      <c r="R44" s="464" t="str">
        <f>+'Tabela IIa'!Q53</f>
        <v/>
      </c>
      <c r="S44" s="197"/>
      <c r="T44" s="197"/>
      <c r="U44" s="197"/>
    </row>
    <row r="45" spans="1:21" s="198" customFormat="1" x14ac:dyDescent="0.25">
      <c r="A45" s="463">
        <f>+'Tabela I'!$K$2</f>
        <v>160</v>
      </c>
      <c r="B45" s="463">
        <f>+'Tabela I'!$K$1</f>
        <v>2022</v>
      </c>
      <c r="C45" s="464" t="str">
        <f>+'Tabela IIa'!B54</f>
        <v/>
      </c>
      <c r="D45" s="464">
        <f>+'Tabela IIa'!C54</f>
        <v>0</v>
      </c>
      <c r="E45" s="464">
        <f>+'Tabela IIa'!D54</f>
        <v>0</v>
      </c>
      <c r="F45" s="464">
        <f>+'Tabela IIa'!E54</f>
        <v>0</v>
      </c>
      <c r="G45" s="464">
        <f>+'Tabela IIa'!F54</f>
        <v>0</v>
      </c>
      <c r="H45" s="464">
        <f>+'Tabela IIa'!G54</f>
        <v>0</v>
      </c>
      <c r="I45" s="464">
        <f>+'Tabela IIa'!H54</f>
        <v>0</v>
      </c>
      <c r="J45" s="464">
        <f>+'Tabela IIa'!I54</f>
        <v>0</v>
      </c>
      <c r="K45" s="464">
        <f>+'Tabela IIa'!J54</f>
        <v>0</v>
      </c>
      <c r="L45" s="464">
        <f>+'Tabela IIa'!K54</f>
        <v>0</v>
      </c>
      <c r="M45" s="464">
        <f>+'Tabela IIa'!L54</f>
        <v>0</v>
      </c>
      <c r="N45" s="464" t="str">
        <f>+'Tabela IIa'!M54</f>
        <v/>
      </c>
      <c r="O45" s="464" t="str">
        <f>+'Tabela IIa'!N54</f>
        <v/>
      </c>
      <c r="P45" s="464" t="str">
        <f>+'Tabela IIa'!O54</f>
        <v/>
      </c>
      <c r="Q45" s="464" t="str">
        <f>+'Tabela IIa'!P54</f>
        <v/>
      </c>
      <c r="R45" s="464" t="str">
        <f>+'Tabela IIa'!Q54</f>
        <v/>
      </c>
      <c r="S45" s="197"/>
      <c r="T45" s="197"/>
      <c r="U45" s="197"/>
    </row>
    <row r="46" spans="1:21" s="198" customFormat="1" x14ac:dyDescent="0.25">
      <c r="A46" s="463">
        <f>+'Tabela I'!$K$2</f>
        <v>160</v>
      </c>
      <c r="B46" s="463">
        <f>+'Tabela I'!$K$1</f>
        <v>2022</v>
      </c>
      <c r="C46" s="464" t="str">
        <f>+'Tabela IIa'!B55</f>
        <v/>
      </c>
      <c r="D46" s="464">
        <f>+'Tabela IIa'!C55</f>
        <v>0</v>
      </c>
      <c r="E46" s="464">
        <f>+'Tabela IIa'!D55</f>
        <v>0</v>
      </c>
      <c r="F46" s="464">
        <f>+'Tabela IIa'!E55</f>
        <v>0</v>
      </c>
      <c r="G46" s="464">
        <f>+'Tabela IIa'!F55</f>
        <v>0</v>
      </c>
      <c r="H46" s="464">
        <f>+'Tabela IIa'!G55</f>
        <v>0</v>
      </c>
      <c r="I46" s="464">
        <f>+'Tabela IIa'!H55</f>
        <v>0</v>
      </c>
      <c r="J46" s="464">
        <f>+'Tabela IIa'!I55</f>
        <v>0</v>
      </c>
      <c r="K46" s="464">
        <f>+'Tabela IIa'!J55</f>
        <v>0</v>
      </c>
      <c r="L46" s="464">
        <f>+'Tabela IIa'!K55</f>
        <v>0</v>
      </c>
      <c r="M46" s="464">
        <f>+'Tabela IIa'!L55</f>
        <v>0</v>
      </c>
      <c r="N46" s="464" t="str">
        <f>+'Tabela IIa'!M55</f>
        <v/>
      </c>
      <c r="O46" s="464" t="str">
        <f>+'Tabela IIa'!N55</f>
        <v/>
      </c>
      <c r="P46" s="464" t="str">
        <f>+'Tabela IIa'!O55</f>
        <v/>
      </c>
      <c r="Q46" s="464" t="str">
        <f>+'Tabela IIa'!P55</f>
        <v/>
      </c>
      <c r="R46" s="464" t="str">
        <f>+'Tabela IIa'!Q55</f>
        <v/>
      </c>
      <c r="S46" s="197"/>
      <c r="T46" s="197"/>
      <c r="U46" s="197"/>
    </row>
    <row r="47" spans="1:21" s="198" customFormat="1" x14ac:dyDescent="0.25">
      <c r="A47" s="463">
        <f>+'Tabela I'!$K$2</f>
        <v>160</v>
      </c>
      <c r="B47" s="463">
        <f>+'Tabela I'!$K$1</f>
        <v>2022</v>
      </c>
      <c r="C47" s="464" t="str">
        <f>+'Tabela IIa'!B56</f>
        <v/>
      </c>
      <c r="D47" s="464">
        <f>+'Tabela IIa'!C56</f>
        <v>0</v>
      </c>
      <c r="E47" s="464">
        <f>+'Tabela IIa'!D56</f>
        <v>0</v>
      </c>
      <c r="F47" s="464">
        <f>+'Tabela IIa'!E56</f>
        <v>0</v>
      </c>
      <c r="G47" s="464">
        <f>+'Tabela IIa'!F56</f>
        <v>0</v>
      </c>
      <c r="H47" s="464">
        <f>+'Tabela IIa'!G56</f>
        <v>0</v>
      </c>
      <c r="I47" s="464">
        <f>+'Tabela IIa'!H56</f>
        <v>0</v>
      </c>
      <c r="J47" s="464">
        <f>+'Tabela IIa'!I56</f>
        <v>0</v>
      </c>
      <c r="K47" s="464">
        <f>+'Tabela IIa'!J56</f>
        <v>0</v>
      </c>
      <c r="L47" s="464">
        <f>+'Tabela IIa'!K56</f>
        <v>0</v>
      </c>
      <c r="M47" s="464">
        <f>+'Tabela IIa'!L56</f>
        <v>0</v>
      </c>
      <c r="N47" s="464" t="str">
        <f>+'Tabela IIa'!M56</f>
        <v/>
      </c>
      <c r="O47" s="464" t="str">
        <f>+'Tabela IIa'!N56</f>
        <v/>
      </c>
      <c r="P47" s="464" t="str">
        <f>+'Tabela IIa'!O56</f>
        <v/>
      </c>
      <c r="Q47" s="464" t="str">
        <f>+'Tabela IIa'!P56</f>
        <v/>
      </c>
      <c r="R47" s="464" t="str">
        <f>+'Tabela IIa'!Q56</f>
        <v/>
      </c>
      <c r="S47" s="197"/>
      <c r="T47" s="197"/>
      <c r="U47" s="197"/>
    </row>
    <row r="48" spans="1:21" s="198" customFormat="1" x14ac:dyDescent="0.25">
      <c r="A48" s="463">
        <f>+'Tabela I'!$K$2</f>
        <v>160</v>
      </c>
      <c r="B48" s="463">
        <f>+'Tabela I'!$K$1</f>
        <v>2022</v>
      </c>
      <c r="C48" s="464" t="str">
        <f>+'Tabela IIa'!B57</f>
        <v/>
      </c>
      <c r="D48" s="464">
        <f>+'Tabela IIa'!C57</f>
        <v>0</v>
      </c>
      <c r="E48" s="464">
        <f>+'Tabela IIa'!D57</f>
        <v>0</v>
      </c>
      <c r="F48" s="464">
        <f>+'Tabela IIa'!E57</f>
        <v>0</v>
      </c>
      <c r="G48" s="464">
        <f>+'Tabela IIa'!F57</f>
        <v>0</v>
      </c>
      <c r="H48" s="464">
        <f>+'Tabela IIa'!G57</f>
        <v>0</v>
      </c>
      <c r="I48" s="464">
        <f>+'Tabela IIa'!H57</f>
        <v>0</v>
      </c>
      <c r="J48" s="464">
        <f>+'Tabela IIa'!I57</f>
        <v>0</v>
      </c>
      <c r="K48" s="464">
        <f>+'Tabela IIa'!J57</f>
        <v>0</v>
      </c>
      <c r="L48" s="464">
        <f>+'Tabela IIa'!K57</f>
        <v>0</v>
      </c>
      <c r="M48" s="464">
        <f>+'Tabela IIa'!L57</f>
        <v>0</v>
      </c>
      <c r="N48" s="464" t="str">
        <f>+'Tabela IIa'!M57</f>
        <v/>
      </c>
      <c r="O48" s="464" t="str">
        <f>+'Tabela IIa'!N57</f>
        <v/>
      </c>
      <c r="P48" s="464" t="str">
        <f>+'Tabela IIa'!O57</f>
        <v/>
      </c>
      <c r="Q48" s="464" t="str">
        <f>+'Tabela IIa'!P57</f>
        <v/>
      </c>
      <c r="R48" s="464" t="str">
        <f>+'Tabela IIa'!Q57</f>
        <v/>
      </c>
      <c r="S48" s="197"/>
      <c r="T48" s="197"/>
      <c r="U48" s="197"/>
    </row>
    <row r="49" spans="1:21" s="198" customFormat="1" x14ac:dyDescent="0.25">
      <c r="A49" s="463">
        <f>+'Tabela I'!$K$2</f>
        <v>160</v>
      </c>
      <c r="B49" s="463">
        <f>+'Tabela I'!$K$1</f>
        <v>2022</v>
      </c>
      <c r="C49" s="464" t="str">
        <f>+'Tabela IIa'!B58</f>
        <v/>
      </c>
      <c r="D49" s="464">
        <f>+'Tabela IIa'!C58</f>
        <v>0</v>
      </c>
      <c r="E49" s="464">
        <f>+'Tabela IIa'!D58</f>
        <v>0</v>
      </c>
      <c r="F49" s="464">
        <f>+'Tabela IIa'!E58</f>
        <v>0</v>
      </c>
      <c r="G49" s="464">
        <f>+'Tabela IIa'!F58</f>
        <v>0</v>
      </c>
      <c r="H49" s="464">
        <f>+'Tabela IIa'!G58</f>
        <v>0</v>
      </c>
      <c r="I49" s="464">
        <f>+'Tabela IIa'!H58</f>
        <v>0</v>
      </c>
      <c r="J49" s="464">
        <f>+'Tabela IIa'!I58</f>
        <v>0</v>
      </c>
      <c r="K49" s="464">
        <f>+'Tabela IIa'!J58</f>
        <v>0</v>
      </c>
      <c r="L49" s="464">
        <f>+'Tabela IIa'!K58</f>
        <v>0</v>
      </c>
      <c r="M49" s="464">
        <f>+'Tabela IIa'!L58</f>
        <v>0</v>
      </c>
      <c r="N49" s="464" t="str">
        <f>+'Tabela IIa'!M58</f>
        <v/>
      </c>
      <c r="O49" s="464" t="str">
        <f>+'Tabela IIa'!N58</f>
        <v/>
      </c>
      <c r="P49" s="464" t="str">
        <f>+'Tabela IIa'!O58</f>
        <v/>
      </c>
      <c r="Q49" s="464" t="str">
        <f>+'Tabela IIa'!P58</f>
        <v/>
      </c>
      <c r="R49" s="464" t="str">
        <f>+'Tabela IIa'!Q58</f>
        <v/>
      </c>
      <c r="S49" s="197"/>
      <c r="T49" s="197"/>
      <c r="U49" s="197"/>
    </row>
    <row r="50" spans="1:21" s="198" customFormat="1" x14ac:dyDescent="0.25">
      <c r="A50" s="463">
        <f>+'Tabela I'!$K$2</f>
        <v>160</v>
      </c>
      <c r="B50" s="463">
        <f>+'Tabela I'!$K$1</f>
        <v>2022</v>
      </c>
      <c r="C50" s="464" t="str">
        <f>+'Tabela IIa'!B59</f>
        <v/>
      </c>
      <c r="D50" s="464">
        <f>+'Tabela IIa'!C59</f>
        <v>0</v>
      </c>
      <c r="E50" s="464">
        <f>+'Tabela IIa'!D59</f>
        <v>0</v>
      </c>
      <c r="F50" s="464">
        <f>+'Tabela IIa'!E59</f>
        <v>0</v>
      </c>
      <c r="G50" s="464">
        <f>+'Tabela IIa'!F59</f>
        <v>0</v>
      </c>
      <c r="H50" s="464">
        <f>+'Tabela IIa'!G59</f>
        <v>0</v>
      </c>
      <c r="I50" s="464">
        <f>+'Tabela IIa'!H59</f>
        <v>0</v>
      </c>
      <c r="J50" s="464">
        <f>+'Tabela IIa'!I59</f>
        <v>0</v>
      </c>
      <c r="K50" s="464">
        <f>+'Tabela IIa'!J59</f>
        <v>0</v>
      </c>
      <c r="L50" s="464">
        <f>+'Tabela IIa'!K59</f>
        <v>0</v>
      </c>
      <c r="M50" s="464">
        <f>+'Tabela IIa'!L59</f>
        <v>0</v>
      </c>
      <c r="N50" s="464" t="str">
        <f>+'Tabela IIa'!M59</f>
        <v/>
      </c>
      <c r="O50" s="464" t="str">
        <f>+'Tabela IIa'!N59</f>
        <v/>
      </c>
      <c r="P50" s="464" t="str">
        <f>+'Tabela IIa'!O59</f>
        <v/>
      </c>
      <c r="Q50" s="464" t="str">
        <f>+'Tabela IIa'!P59</f>
        <v/>
      </c>
      <c r="R50" s="464" t="str">
        <f>+'Tabela IIa'!Q59</f>
        <v/>
      </c>
      <c r="S50" s="197"/>
      <c r="T50" s="197"/>
      <c r="U50" s="197"/>
    </row>
    <row r="51" spans="1:21" s="198" customFormat="1" x14ac:dyDescent="0.25">
      <c r="A51" s="463">
        <f>+'Tabela I'!$K$2</f>
        <v>160</v>
      </c>
      <c r="B51" s="463">
        <f>+'Tabela I'!$K$1</f>
        <v>2022</v>
      </c>
      <c r="C51" s="464" t="str">
        <f>+'Tabela IIa'!B60</f>
        <v/>
      </c>
      <c r="D51" s="464">
        <f>+'Tabela IIa'!C60</f>
        <v>0</v>
      </c>
      <c r="E51" s="464">
        <f>+'Tabela IIa'!D60</f>
        <v>0</v>
      </c>
      <c r="F51" s="464">
        <f>+'Tabela IIa'!E60</f>
        <v>0</v>
      </c>
      <c r="G51" s="464">
        <f>+'Tabela IIa'!F60</f>
        <v>0</v>
      </c>
      <c r="H51" s="464">
        <f>+'Tabela IIa'!G60</f>
        <v>0</v>
      </c>
      <c r="I51" s="464">
        <f>+'Tabela IIa'!H60</f>
        <v>0</v>
      </c>
      <c r="J51" s="464">
        <f>+'Tabela IIa'!I60</f>
        <v>0</v>
      </c>
      <c r="K51" s="464">
        <f>+'Tabela IIa'!J60</f>
        <v>0</v>
      </c>
      <c r="L51" s="464">
        <f>+'Tabela IIa'!K60</f>
        <v>0</v>
      </c>
      <c r="M51" s="464">
        <f>+'Tabela IIa'!L60</f>
        <v>0</v>
      </c>
      <c r="N51" s="464" t="str">
        <f>+'Tabela IIa'!M60</f>
        <v/>
      </c>
      <c r="O51" s="464" t="str">
        <f>+'Tabela IIa'!N60</f>
        <v/>
      </c>
      <c r="P51" s="464" t="str">
        <f>+'Tabela IIa'!O60</f>
        <v/>
      </c>
      <c r="Q51" s="464" t="str">
        <f>+'Tabela IIa'!P60</f>
        <v/>
      </c>
      <c r="R51" s="464" t="str">
        <f>+'Tabela IIa'!Q60</f>
        <v/>
      </c>
      <c r="S51" s="197"/>
      <c r="T51" s="197"/>
      <c r="U51" s="197"/>
    </row>
    <row r="52" spans="1:21" s="198" customFormat="1" x14ac:dyDescent="0.25">
      <c r="A52" s="463">
        <f>+'Tabela I'!$K$2</f>
        <v>160</v>
      </c>
      <c r="B52" s="463">
        <f>+'Tabela I'!$K$1</f>
        <v>2022</v>
      </c>
      <c r="C52" s="464" t="str">
        <f>+'Tabela IIa'!B61</f>
        <v/>
      </c>
      <c r="D52" s="464">
        <f>+'Tabela IIa'!C61</f>
        <v>0</v>
      </c>
      <c r="E52" s="464">
        <f>+'Tabela IIa'!D61</f>
        <v>0</v>
      </c>
      <c r="F52" s="464">
        <f>+'Tabela IIa'!E61</f>
        <v>0</v>
      </c>
      <c r="G52" s="464">
        <f>+'Tabela IIa'!F61</f>
        <v>0</v>
      </c>
      <c r="H52" s="464">
        <f>+'Tabela IIa'!G61</f>
        <v>0</v>
      </c>
      <c r="I52" s="464">
        <f>+'Tabela IIa'!H61</f>
        <v>0</v>
      </c>
      <c r="J52" s="464">
        <f>+'Tabela IIa'!I61</f>
        <v>0</v>
      </c>
      <c r="K52" s="464">
        <f>+'Tabela IIa'!J61</f>
        <v>0</v>
      </c>
      <c r="L52" s="464">
        <f>+'Tabela IIa'!K61</f>
        <v>0</v>
      </c>
      <c r="M52" s="464">
        <f>+'Tabela IIa'!L61</f>
        <v>0</v>
      </c>
      <c r="N52" s="464" t="str">
        <f>+'Tabela IIa'!M61</f>
        <v/>
      </c>
      <c r="O52" s="464" t="str">
        <f>+'Tabela IIa'!N61</f>
        <v/>
      </c>
      <c r="P52" s="464" t="str">
        <f>+'Tabela IIa'!O61</f>
        <v/>
      </c>
      <c r="Q52" s="464" t="str">
        <f>+'Tabela IIa'!P61</f>
        <v/>
      </c>
      <c r="R52" s="464" t="str">
        <f>+'Tabela IIa'!Q61</f>
        <v/>
      </c>
      <c r="S52" s="197"/>
      <c r="T52" s="197"/>
      <c r="U52" s="197"/>
    </row>
    <row r="53" spans="1:21" s="198" customFormat="1" x14ac:dyDescent="0.25">
      <c r="A53" s="463">
        <f>+'Tabela I'!$K$2</f>
        <v>160</v>
      </c>
      <c r="B53" s="463">
        <f>+'Tabela I'!$K$1</f>
        <v>2022</v>
      </c>
      <c r="C53" s="464" t="str">
        <f>+'Tabela IIa'!B62</f>
        <v/>
      </c>
      <c r="D53" s="464">
        <f>+'Tabela IIa'!C62</f>
        <v>0</v>
      </c>
      <c r="E53" s="464">
        <f>+'Tabela IIa'!D62</f>
        <v>0</v>
      </c>
      <c r="F53" s="464">
        <f>+'Tabela IIa'!E62</f>
        <v>0</v>
      </c>
      <c r="G53" s="464">
        <f>+'Tabela IIa'!F62</f>
        <v>0</v>
      </c>
      <c r="H53" s="464">
        <f>+'Tabela IIa'!G62</f>
        <v>0</v>
      </c>
      <c r="I53" s="464">
        <f>+'Tabela IIa'!H62</f>
        <v>0</v>
      </c>
      <c r="J53" s="464">
        <f>+'Tabela IIa'!I62</f>
        <v>0</v>
      </c>
      <c r="K53" s="464">
        <f>+'Tabela IIa'!J62</f>
        <v>0</v>
      </c>
      <c r="L53" s="464">
        <f>+'Tabela IIa'!K62</f>
        <v>0</v>
      </c>
      <c r="M53" s="464">
        <f>+'Tabela IIa'!L62</f>
        <v>0</v>
      </c>
      <c r="N53" s="464" t="str">
        <f>+'Tabela IIa'!M62</f>
        <v/>
      </c>
      <c r="O53" s="464" t="str">
        <f>+'Tabela IIa'!N62</f>
        <v/>
      </c>
      <c r="P53" s="464" t="str">
        <f>+'Tabela IIa'!O62</f>
        <v/>
      </c>
      <c r="Q53" s="464" t="str">
        <f>+'Tabela IIa'!P62</f>
        <v/>
      </c>
      <c r="R53" s="464" t="str">
        <f>+'Tabela IIa'!Q62</f>
        <v/>
      </c>
      <c r="S53" s="197"/>
      <c r="T53" s="197"/>
      <c r="U53" s="197"/>
    </row>
    <row r="54" spans="1:21" s="198" customFormat="1" x14ac:dyDescent="0.25">
      <c r="A54" s="463">
        <f>+'Tabela I'!$K$2</f>
        <v>160</v>
      </c>
      <c r="B54" s="463">
        <f>+'Tabela I'!$K$1</f>
        <v>2022</v>
      </c>
      <c r="C54" s="464" t="str">
        <f>+'Tabela IIa'!B63</f>
        <v/>
      </c>
      <c r="D54" s="464">
        <f>+'Tabela IIa'!C63</f>
        <v>0</v>
      </c>
      <c r="E54" s="464">
        <f>+'Tabela IIa'!D63</f>
        <v>0</v>
      </c>
      <c r="F54" s="464">
        <f>+'Tabela IIa'!E63</f>
        <v>0</v>
      </c>
      <c r="G54" s="464">
        <f>+'Tabela IIa'!F63</f>
        <v>0</v>
      </c>
      <c r="H54" s="464">
        <f>+'Tabela IIa'!G63</f>
        <v>0</v>
      </c>
      <c r="I54" s="464">
        <f>+'Tabela IIa'!H63</f>
        <v>0</v>
      </c>
      <c r="J54" s="464">
        <f>+'Tabela IIa'!I63</f>
        <v>0</v>
      </c>
      <c r="K54" s="464">
        <f>+'Tabela IIa'!J63</f>
        <v>0</v>
      </c>
      <c r="L54" s="464">
        <f>+'Tabela IIa'!K63</f>
        <v>0</v>
      </c>
      <c r="M54" s="464">
        <f>+'Tabela IIa'!L63</f>
        <v>0</v>
      </c>
      <c r="N54" s="464" t="str">
        <f>+'Tabela IIa'!M63</f>
        <v/>
      </c>
      <c r="O54" s="464" t="str">
        <f>+'Tabela IIa'!N63</f>
        <v/>
      </c>
      <c r="P54" s="464" t="str">
        <f>+'Tabela IIa'!O63</f>
        <v/>
      </c>
      <c r="Q54" s="464" t="str">
        <f>+'Tabela IIa'!P63</f>
        <v/>
      </c>
      <c r="R54" s="464" t="str">
        <f>+'Tabela IIa'!Q63</f>
        <v/>
      </c>
      <c r="S54" s="197"/>
      <c r="T54" s="197"/>
      <c r="U54" s="197"/>
    </row>
    <row r="55" spans="1:21" s="198" customFormat="1" x14ac:dyDescent="0.25">
      <c r="A55" s="463">
        <f>+'Tabela I'!$K$2</f>
        <v>160</v>
      </c>
      <c r="B55" s="463">
        <f>+'Tabela I'!$K$1</f>
        <v>2022</v>
      </c>
      <c r="C55" s="464" t="str">
        <f>+'Tabela IIa'!B64</f>
        <v/>
      </c>
      <c r="D55" s="464">
        <f>+'Tabela IIa'!C64</f>
        <v>0</v>
      </c>
      <c r="E55" s="464">
        <f>+'Tabela IIa'!D64</f>
        <v>0</v>
      </c>
      <c r="F55" s="464">
        <f>+'Tabela IIa'!E64</f>
        <v>0</v>
      </c>
      <c r="G55" s="464">
        <f>+'Tabela IIa'!F64</f>
        <v>0</v>
      </c>
      <c r="H55" s="464">
        <f>+'Tabela IIa'!G64</f>
        <v>0</v>
      </c>
      <c r="I55" s="464">
        <f>+'Tabela IIa'!H64</f>
        <v>0</v>
      </c>
      <c r="J55" s="464">
        <f>+'Tabela IIa'!I64</f>
        <v>0</v>
      </c>
      <c r="K55" s="464">
        <f>+'Tabela IIa'!J64</f>
        <v>0</v>
      </c>
      <c r="L55" s="464">
        <f>+'Tabela IIa'!K64</f>
        <v>0</v>
      </c>
      <c r="M55" s="464">
        <f>+'Tabela IIa'!L64</f>
        <v>0</v>
      </c>
      <c r="N55" s="464" t="str">
        <f>+'Tabela IIa'!M64</f>
        <v/>
      </c>
      <c r="O55" s="464" t="str">
        <f>+'Tabela IIa'!N64</f>
        <v/>
      </c>
      <c r="P55" s="464" t="str">
        <f>+'Tabela IIa'!O64</f>
        <v/>
      </c>
      <c r="Q55" s="464" t="str">
        <f>+'Tabela IIa'!P64</f>
        <v/>
      </c>
      <c r="R55" s="464" t="str">
        <f>+'Tabela IIa'!Q64</f>
        <v/>
      </c>
      <c r="S55" s="197"/>
      <c r="T55" s="197"/>
      <c r="U55" s="197"/>
    </row>
    <row r="56" spans="1:21" s="198" customFormat="1" x14ac:dyDescent="0.25">
      <c r="A56" s="463">
        <f>+'Tabela I'!$K$2</f>
        <v>160</v>
      </c>
      <c r="B56" s="463">
        <f>+'Tabela I'!$K$1</f>
        <v>2022</v>
      </c>
      <c r="C56" s="464" t="str">
        <f>+'Tabela IIa'!B65</f>
        <v/>
      </c>
      <c r="D56" s="464">
        <f>+'Tabela IIa'!C65</f>
        <v>0</v>
      </c>
      <c r="E56" s="464">
        <f>+'Tabela IIa'!D65</f>
        <v>0</v>
      </c>
      <c r="F56" s="464">
        <f>+'Tabela IIa'!E65</f>
        <v>0</v>
      </c>
      <c r="G56" s="464">
        <f>+'Tabela IIa'!F65</f>
        <v>0</v>
      </c>
      <c r="H56" s="464">
        <f>+'Tabela IIa'!G65</f>
        <v>0</v>
      </c>
      <c r="I56" s="464">
        <f>+'Tabela IIa'!H65</f>
        <v>0</v>
      </c>
      <c r="J56" s="464">
        <f>+'Tabela IIa'!I65</f>
        <v>0</v>
      </c>
      <c r="K56" s="464">
        <f>+'Tabela IIa'!J65</f>
        <v>0</v>
      </c>
      <c r="L56" s="464">
        <f>+'Tabela IIa'!K65</f>
        <v>0</v>
      </c>
      <c r="M56" s="464">
        <f>+'Tabela IIa'!L65</f>
        <v>0</v>
      </c>
      <c r="N56" s="464" t="str">
        <f>+'Tabela IIa'!M65</f>
        <v/>
      </c>
      <c r="O56" s="464" t="str">
        <f>+'Tabela IIa'!N65</f>
        <v/>
      </c>
      <c r="P56" s="464" t="str">
        <f>+'Tabela IIa'!O65</f>
        <v/>
      </c>
      <c r="Q56" s="464" t="str">
        <f>+'Tabela IIa'!P65</f>
        <v/>
      </c>
      <c r="R56" s="464" t="str">
        <f>+'Tabela IIa'!Q65</f>
        <v/>
      </c>
      <c r="S56" s="197"/>
      <c r="T56" s="197"/>
      <c r="U56" s="197"/>
    </row>
    <row r="57" spans="1:21" s="198" customFormat="1" x14ac:dyDescent="0.25">
      <c r="A57" s="463">
        <f>+'Tabela I'!$K$2</f>
        <v>160</v>
      </c>
      <c r="B57" s="463">
        <f>+'Tabela I'!$K$1</f>
        <v>2022</v>
      </c>
      <c r="C57" s="464" t="str">
        <f>+'Tabela IIa'!B66</f>
        <v/>
      </c>
      <c r="D57" s="464">
        <f>+'Tabela IIa'!C66</f>
        <v>0</v>
      </c>
      <c r="E57" s="464">
        <f>+'Tabela IIa'!D66</f>
        <v>0</v>
      </c>
      <c r="F57" s="464">
        <f>+'Tabela IIa'!E66</f>
        <v>0</v>
      </c>
      <c r="G57" s="464">
        <f>+'Tabela IIa'!F66</f>
        <v>0</v>
      </c>
      <c r="H57" s="464">
        <f>+'Tabela IIa'!G66</f>
        <v>0</v>
      </c>
      <c r="I57" s="464">
        <f>+'Tabela IIa'!H66</f>
        <v>0</v>
      </c>
      <c r="J57" s="464">
        <f>+'Tabela IIa'!I66</f>
        <v>0</v>
      </c>
      <c r="K57" s="464">
        <f>+'Tabela IIa'!J66</f>
        <v>0</v>
      </c>
      <c r="L57" s="464">
        <f>+'Tabela IIa'!K66</f>
        <v>0</v>
      </c>
      <c r="M57" s="464">
        <f>+'Tabela IIa'!L66</f>
        <v>0</v>
      </c>
      <c r="N57" s="464" t="str">
        <f>+'Tabela IIa'!M66</f>
        <v/>
      </c>
      <c r="O57" s="464" t="str">
        <f>+'Tabela IIa'!N66</f>
        <v/>
      </c>
      <c r="P57" s="464" t="str">
        <f>+'Tabela IIa'!O66</f>
        <v/>
      </c>
      <c r="Q57" s="464" t="str">
        <f>+'Tabela IIa'!P66</f>
        <v/>
      </c>
      <c r="R57" s="464" t="str">
        <f>+'Tabela IIa'!Q66</f>
        <v/>
      </c>
      <c r="S57" s="197"/>
      <c r="T57" s="197"/>
      <c r="U57" s="197"/>
    </row>
    <row r="58" spans="1:21" s="198" customFormat="1" x14ac:dyDescent="0.25">
      <c r="A58" s="463">
        <f>+'Tabela I'!$K$2</f>
        <v>160</v>
      </c>
      <c r="B58" s="463">
        <f>+'Tabela I'!$K$1</f>
        <v>2022</v>
      </c>
      <c r="C58" s="464" t="str">
        <f>+'Tabela IIa'!B67</f>
        <v/>
      </c>
      <c r="D58" s="464">
        <f>+'Tabela IIa'!C67</f>
        <v>0</v>
      </c>
      <c r="E58" s="464">
        <f>+'Tabela IIa'!D67</f>
        <v>0</v>
      </c>
      <c r="F58" s="464">
        <f>+'Tabela IIa'!E67</f>
        <v>0</v>
      </c>
      <c r="G58" s="464">
        <f>+'Tabela IIa'!F67</f>
        <v>0</v>
      </c>
      <c r="H58" s="464">
        <f>+'Tabela IIa'!G67</f>
        <v>0</v>
      </c>
      <c r="I58" s="464">
        <f>+'Tabela IIa'!H67</f>
        <v>0</v>
      </c>
      <c r="J58" s="464">
        <f>+'Tabela IIa'!I67</f>
        <v>0</v>
      </c>
      <c r="K58" s="464">
        <f>+'Tabela IIa'!J67</f>
        <v>0</v>
      </c>
      <c r="L58" s="464">
        <f>+'Tabela IIa'!K67</f>
        <v>0</v>
      </c>
      <c r="M58" s="464">
        <f>+'Tabela IIa'!L67</f>
        <v>0</v>
      </c>
      <c r="N58" s="464" t="str">
        <f>+'Tabela IIa'!M67</f>
        <v/>
      </c>
      <c r="O58" s="464" t="str">
        <f>+'Tabela IIa'!N67</f>
        <v/>
      </c>
      <c r="P58" s="464" t="str">
        <f>+'Tabela IIa'!O67</f>
        <v/>
      </c>
      <c r="Q58" s="464" t="str">
        <f>+'Tabela IIa'!P67</f>
        <v/>
      </c>
      <c r="R58" s="464" t="str">
        <f>+'Tabela IIa'!Q67</f>
        <v/>
      </c>
      <c r="S58" s="197"/>
      <c r="T58" s="197"/>
      <c r="U58" s="197"/>
    </row>
    <row r="59" spans="1:21" s="198" customFormat="1" x14ac:dyDescent="0.25">
      <c r="A59" s="463">
        <f>+'Tabela I'!$K$2</f>
        <v>160</v>
      </c>
      <c r="B59" s="463">
        <f>+'Tabela I'!$K$1</f>
        <v>2022</v>
      </c>
      <c r="C59" s="464" t="str">
        <f>+'Tabela IIa'!B68</f>
        <v/>
      </c>
      <c r="D59" s="464">
        <f>+'Tabela IIa'!C68</f>
        <v>0</v>
      </c>
      <c r="E59" s="464">
        <f>+'Tabela IIa'!D68</f>
        <v>0</v>
      </c>
      <c r="F59" s="464">
        <f>+'Tabela IIa'!E68</f>
        <v>0</v>
      </c>
      <c r="G59" s="464">
        <f>+'Tabela IIa'!F68</f>
        <v>0</v>
      </c>
      <c r="H59" s="464">
        <f>+'Tabela IIa'!G68</f>
        <v>0</v>
      </c>
      <c r="I59" s="464">
        <f>+'Tabela IIa'!H68</f>
        <v>0</v>
      </c>
      <c r="J59" s="464">
        <f>+'Tabela IIa'!I68</f>
        <v>0</v>
      </c>
      <c r="K59" s="464">
        <f>+'Tabela IIa'!J68</f>
        <v>0</v>
      </c>
      <c r="L59" s="464">
        <f>+'Tabela IIa'!K68</f>
        <v>0</v>
      </c>
      <c r="M59" s="464">
        <f>+'Tabela IIa'!L68</f>
        <v>0</v>
      </c>
      <c r="N59" s="464" t="str">
        <f>+'Tabela IIa'!M68</f>
        <v/>
      </c>
      <c r="O59" s="464" t="str">
        <f>+'Tabela IIa'!N68</f>
        <v/>
      </c>
      <c r="P59" s="464" t="str">
        <f>+'Tabela IIa'!O68</f>
        <v/>
      </c>
      <c r="Q59" s="464" t="str">
        <f>+'Tabela IIa'!P68</f>
        <v/>
      </c>
      <c r="R59" s="464" t="str">
        <f>+'Tabela IIa'!Q68</f>
        <v/>
      </c>
      <c r="S59" s="197"/>
      <c r="T59" s="197"/>
      <c r="U59" s="197"/>
    </row>
    <row r="60" spans="1:21" s="198" customFormat="1" x14ac:dyDescent="0.25">
      <c r="A60" s="463">
        <f>+'Tabela I'!$K$2</f>
        <v>160</v>
      </c>
      <c r="B60" s="463">
        <f>+'Tabela I'!$K$1</f>
        <v>2022</v>
      </c>
      <c r="C60" s="464" t="str">
        <f>+'Tabela IIa'!B69</f>
        <v/>
      </c>
      <c r="D60" s="464">
        <f>+'Tabela IIa'!C69</f>
        <v>0</v>
      </c>
      <c r="E60" s="464">
        <f>+'Tabela IIa'!D69</f>
        <v>0</v>
      </c>
      <c r="F60" s="464">
        <f>+'Tabela IIa'!E69</f>
        <v>0</v>
      </c>
      <c r="G60" s="464">
        <f>+'Tabela IIa'!F69</f>
        <v>0</v>
      </c>
      <c r="H60" s="464">
        <f>+'Tabela IIa'!G69</f>
        <v>0</v>
      </c>
      <c r="I60" s="464">
        <f>+'Tabela IIa'!H69</f>
        <v>0</v>
      </c>
      <c r="J60" s="464">
        <f>+'Tabela IIa'!I69</f>
        <v>0</v>
      </c>
      <c r="K60" s="464">
        <f>+'Tabela IIa'!J69</f>
        <v>0</v>
      </c>
      <c r="L60" s="464">
        <f>+'Tabela IIa'!K69</f>
        <v>0</v>
      </c>
      <c r="M60" s="464">
        <f>+'Tabela IIa'!L69</f>
        <v>0</v>
      </c>
      <c r="N60" s="464" t="str">
        <f>+'Tabela IIa'!M69</f>
        <v/>
      </c>
      <c r="O60" s="464" t="str">
        <f>+'Tabela IIa'!N69</f>
        <v/>
      </c>
      <c r="P60" s="464" t="str">
        <f>+'Tabela IIa'!O69</f>
        <v/>
      </c>
      <c r="Q60" s="464" t="str">
        <f>+'Tabela IIa'!P69</f>
        <v/>
      </c>
      <c r="R60" s="464" t="str">
        <f>+'Tabela IIa'!Q69</f>
        <v/>
      </c>
      <c r="S60" s="197"/>
      <c r="T60" s="197"/>
      <c r="U60" s="197"/>
    </row>
    <row r="61" spans="1:21" s="198" customFormat="1" x14ac:dyDescent="0.25">
      <c r="A61" s="463">
        <f>+'Tabela I'!$K$2</f>
        <v>160</v>
      </c>
      <c r="B61" s="463">
        <f>+'Tabela I'!$K$1</f>
        <v>2022</v>
      </c>
      <c r="C61" s="464" t="str">
        <f>+'Tabela IIa'!B70</f>
        <v/>
      </c>
      <c r="D61" s="464">
        <f>+'Tabela IIa'!C70</f>
        <v>0</v>
      </c>
      <c r="E61" s="464">
        <f>+'Tabela IIa'!D70</f>
        <v>0</v>
      </c>
      <c r="F61" s="464">
        <f>+'Tabela IIa'!E70</f>
        <v>0</v>
      </c>
      <c r="G61" s="464">
        <f>+'Tabela IIa'!F70</f>
        <v>0</v>
      </c>
      <c r="H61" s="464">
        <f>+'Tabela IIa'!G70</f>
        <v>0</v>
      </c>
      <c r="I61" s="464">
        <f>+'Tabela IIa'!H70</f>
        <v>0</v>
      </c>
      <c r="J61" s="464">
        <f>+'Tabela IIa'!I70</f>
        <v>0</v>
      </c>
      <c r="K61" s="464">
        <f>+'Tabela IIa'!J70</f>
        <v>0</v>
      </c>
      <c r="L61" s="464">
        <f>+'Tabela IIa'!K70</f>
        <v>0</v>
      </c>
      <c r="M61" s="464">
        <f>+'Tabela IIa'!L70</f>
        <v>0</v>
      </c>
      <c r="N61" s="464" t="str">
        <f>+'Tabela IIa'!M70</f>
        <v/>
      </c>
      <c r="O61" s="464" t="str">
        <f>+'Tabela IIa'!N70</f>
        <v/>
      </c>
      <c r="P61" s="464" t="str">
        <f>+'Tabela IIa'!O70</f>
        <v/>
      </c>
      <c r="Q61" s="464" t="str">
        <f>+'Tabela IIa'!P70</f>
        <v/>
      </c>
      <c r="R61" s="464" t="str">
        <f>+'Tabela IIa'!Q70</f>
        <v/>
      </c>
      <c r="S61" s="197"/>
      <c r="T61" s="197"/>
      <c r="U61" s="197"/>
    </row>
    <row r="62" spans="1:21" s="198" customFormat="1" x14ac:dyDescent="0.25">
      <c r="A62" s="463">
        <f>+'Tabela I'!$K$2</f>
        <v>160</v>
      </c>
      <c r="B62" s="463">
        <f>+'Tabela I'!$K$1</f>
        <v>2022</v>
      </c>
      <c r="C62" s="464">
        <f>+'Tabela IIa'!B71</f>
        <v>0</v>
      </c>
      <c r="D62" s="464">
        <f>+'Tabela IIa'!C71</f>
        <v>0</v>
      </c>
      <c r="E62" s="464">
        <f>+'Tabela IIa'!D71</f>
        <v>0</v>
      </c>
      <c r="F62" s="464">
        <f>+'Tabela IIa'!E71</f>
        <v>0</v>
      </c>
      <c r="G62" s="464">
        <f>+'Tabela IIa'!F71</f>
        <v>0</v>
      </c>
      <c r="H62" s="464">
        <f>+'Tabela IIa'!G71</f>
        <v>0</v>
      </c>
      <c r="I62" s="464">
        <f>+'Tabela IIa'!H71</f>
        <v>0</v>
      </c>
      <c r="J62" s="464">
        <f>+'Tabela IIa'!I71</f>
        <v>0</v>
      </c>
      <c r="K62" s="464">
        <f>+'Tabela IIa'!J71</f>
        <v>0</v>
      </c>
      <c r="L62" s="464">
        <f>+'Tabela IIa'!K71</f>
        <v>0</v>
      </c>
      <c r="M62" s="464">
        <f>+'Tabela IIa'!L71</f>
        <v>0</v>
      </c>
      <c r="N62" s="464" t="str">
        <f>+'Tabela IIa'!M71</f>
        <v/>
      </c>
      <c r="O62" s="464" t="str">
        <f>+'Tabela IIa'!N71</f>
        <v/>
      </c>
      <c r="P62" s="464" t="str">
        <f>+'Tabela IIa'!O71</f>
        <v/>
      </c>
      <c r="Q62" s="464" t="str">
        <f>+'Tabela IIa'!P71</f>
        <v/>
      </c>
      <c r="R62" s="464" t="str">
        <f>+'Tabela IIa'!Q71</f>
        <v/>
      </c>
      <c r="S62" s="197"/>
      <c r="T62" s="197"/>
      <c r="U62" s="197"/>
    </row>
    <row r="63" spans="1:21" s="198" customFormat="1" x14ac:dyDescent="0.25">
      <c r="A63" s="463">
        <f>+'Tabela I'!$K$2</f>
        <v>160</v>
      </c>
      <c r="B63" s="463">
        <f>+'Tabela I'!$K$1</f>
        <v>2022</v>
      </c>
      <c r="C63" s="464">
        <f>+'Tabela IIa'!B72</f>
        <v>0</v>
      </c>
      <c r="D63" s="464">
        <f>+'Tabela IIa'!C72</f>
        <v>0</v>
      </c>
      <c r="E63" s="464">
        <f>+'Tabela IIa'!D72</f>
        <v>0</v>
      </c>
      <c r="F63" s="464">
        <f>+'Tabela IIa'!E72</f>
        <v>0</v>
      </c>
      <c r="G63" s="464">
        <f>+'Tabela IIa'!F72</f>
        <v>0</v>
      </c>
      <c r="H63" s="464">
        <f>+'Tabela IIa'!G72</f>
        <v>0</v>
      </c>
      <c r="I63" s="464">
        <f>+'Tabela IIa'!H72</f>
        <v>0</v>
      </c>
      <c r="J63" s="464">
        <f>+'Tabela IIa'!I72</f>
        <v>0</v>
      </c>
      <c r="K63" s="464">
        <f>+'Tabela IIa'!J72</f>
        <v>0</v>
      </c>
      <c r="L63" s="464">
        <f>+'Tabela IIa'!K72</f>
        <v>0</v>
      </c>
      <c r="M63" s="464">
        <f>+'Tabela IIa'!L72</f>
        <v>0</v>
      </c>
      <c r="N63" s="464" t="str">
        <f>+'Tabela IIa'!M72</f>
        <v/>
      </c>
      <c r="O63" s="464" t="str">
        <f>+'Tabela IIa'!N72</f>
        <v/>
      </c>
      <c r="P63" s="464" t="str">
        <f>+'Tabela IIa'!O72</f>
        <v/>
      </c>
      <c r="Q63" s="464" t="str">
        <f>+'Tabela IIa'!P72</f>
        <v/>
      </c>
      <c r="R63" s="464" t="str">
        <f>+'Tabela IIa'!Q72</f>
        <v/>
      </c>
      <c r="S63" s="197"/>
      <c r="T63" s="197"/>
      <c r="U63" s="197"/>
    </row>
    <row r="64" spans="1:21" s="198" customFormat="1" x14ac:dyDescent="0.25">
      <c r="A64" s="463">
        <f>+'Tabela I'!$K$2</f>
        <v>160</v>
      </c>
      <c r="B64" s="463">
        <f>+'Tabela I'!$K$1</f>
        <v>2022</v>
      </c>
      <c r="C64" s="464">
        <f>+'Tabela IIa'!B73</f>
        <v>0</v>
      </c>
      <c r="D64" s="464">
        <f>+'Tabela IIa'!C73</f>
        <v>0</v>
      </c>
      <c r="E64" s="464">
        <f>+'Tabela IIa'!D73</f>
        <v>0</v>
      </c>
      <c r="F64" s="464">
        <f>+'Tabela IIa'!E73</f>
        <v>0</v>
      </c>
      <c r="G64" s="464">
        <f>+'Tabela IIa'!F73</f>
        <v>0</v>
      </c>
      <c r="H64" s="464">
        <f>+'Tabela IIa'!G73</f>
        <v>0</v>
      </c>
      <c r="I64" s="464">
        <f>+'Tabela IIa'!H73</f>
        <v>0</v>
      </c>
      <c r="J64" s="464">
        <f>+'Tabela IIa'!I73</f>
        <v>0</v>
      </c>
      <c r="K64" s="464">
        <f>+'Tabela IIa'!J73</f>
        <v>0</v>
      </c>
      <c r="L64" s="464">
        <f>+'Tabela IIa'!K73</f>
        <v>0</v>
      </c>
      <c r="M64" s="464">
        <f>+'Tabela IIa'!L73</f>
        <v>0</v>
      </c>
      <c r="N64" s="464" t="str">
        <f>+'Tabela IIa'!M73</f>
        <v/>
      </c>
      <c r="O64" s="464" t="str">
        <f>+'Tabela IIa'!N73</f>
        <v/>
      </c>
      <c r="P64" s="464" t="str">
        <f>+'Tabela IIa'!O73</f>
        <v/>
      </c>
      <c r="Q64" s="464" t="str">
        <f>+'Tabela IIa'!P73</f>
        <v/>
      </c>
      <c r="R64" s="464" t="str">
        <f>+'Tabela IIa'!Q73</f>
        <v/>
      </c>
      <c r="S64" s="197"/>
      <c r="T64" s="197"/>
      <c r="U64" s="197"/>
    </row>
    <row r="65" spans="1:21" s="198" customFormat="1" x14ac:dyDescent="0.25">
      <c r="A65" s="463">
        <f>+'Tabela I'!$K$2</f>
        <v>160</v>
      </c>
      <c r="B65" s="463">
        <f>+'Tabela I'!$K$1</f>
        <v>2022</v>
      </c>
      <c r="C65" s="464">
        <f>+'Tabela IIa'!B74</f>
        <v>0</v>
      </c>
      <c r="D65" s="464">
        <f>+'Tabela IIa'!C74</f>
        <v>0</v>
      </c>
      <c r="E65" s="464">
        <f>+'Tabela IIa'!D74</f>
        <v>0</v>
      </c>
      <c r="F65" s="464">
        <f>+'Tabela IIa'!E74</f>
        <v>0</v>
      </c>
      <c r="G65" s="464">
        <f>+'Tabela IIa'!F74</f>
        <v>0</v>
      </c>
      <c r="H65" s="464">
        <f>+'Tabela IIa'!G74</f>
        <v>0</v>
      </c>
      <c r="I65" s="464">
        <f>+'Tabela IIa'!H74</f>
        <v>0</v>
      </c>
      <c r="J65" s="464">
        <f>+'Tabela IIa'!I74</f>
        <v>0</v>
      </c>
      <c r="K65" s="464">
        <f>+'Tabela IIa'!J74</f>
        <v>0</v>
      </c>
      <c r="L65" s="464">
        <f>+'Tabela IIa'!K74</f>
        <v>0</v>
      </c>
      <c r="M65" s="464">
        <f>+'Tabela IIa'!L74</f>
        <v>0</v>
      </c>
      <c r="N65" s="464" t="str">
        <f>+'Tabela IIa'!M74</f>
        <v/>
      </c>
      <c r="O65" s="464" t="str">
        <f>+'Tabela IIa'!N74</f>
        <v/>
      </c>
      <c r="P65" s="464" t="str">
        <f>+'Tabela IIa'!O74</f>
        <v/>
      </c>
      <c r="Q65" s="464" t="str">
        <f>+'Tabela IIa'!P74</f>
        <v/>
      </c>
      <c r="R65" s="464" t="str">
        <f>+'Tabela IIa'!Q74</f>
        <v/>
      </c>
      <c r="S65" s="197"/>
      <c r="T65" s="197"/>
      <c r="U65" s="197"/>
    </row>
    <row r="66" spans="1:21" s="198" customFormat="1" x14ac:dyDescent="0.25">
      <c r="A66" s="463">
        <f>+'Tabela I'!$K$2</f>
        <v>160</v>
      </c>
      <c r="B66" s="463">
        <f>+'Tabela I'!$K$1</f>
        <v>2022</v>
      </c>
      <c r="C66" s="464">
        <f>+'Tabela IIa'!B75</f>
        <v>0</v>
      </c>
      <c r="D66" s="464">
        <f>+'Tabela IIa'!C75</f>
        <v>0</v>
      </c>
      <c r="E66" s="464">
        <f>+'Tabela IIa'!D75</f>
        <v>0</v>
      </c>
      <c r="F66" s="464">
        <f>+'Tabela IIa'!E75</f>
        <v>0</v>
      </c>
      <c r="G66" s="464">
        <f>+'Tabela IIa'!F75</f>
        <v>0</v>
      </c>
      <c r="H66" s="464">
        <f>+'Tabela IIa'!G75</f>
        <v>0</v>
      </c>
      <c r="I66" s="464">
        <f>+'Tabela IIa'!H75</f>
        <v>0</v>
      </c>
      <c r="J66" s="464">
        <f>+'Tabela IIa'!I75</f>
        <v>0</v>
      </c>
      <c r="K66" s="464">
        <f>+'Tabela IIa'!J75</f>
        <v>0</v>
      </c>
      <c r="L66" s="464">
        <f>+'Tabela IIa'!K75</f>
        <v>0</v>
      </c>
      <c r="M66" s="464">
        <f>+'Tabela IIa'!L75</f>
        <v>0</v>
      </c>
      <c r="N66" s="464" t="str">
        <f>+'Tabela IIa'!M75</f>
        <v/>
      </c>
      <c r="O66" s="464" t="str">
        <f>+'Tabela IIa'!N75</f>
        <v/>
      </c>
      <c r="P66" s="464" t="str">
        <f>+'Tabela IIa'!O75</f>
        <v/>
      </c>
      <c r="Q66" s="464" t="str">
        <f>+'Tabela IIa'!P75</f>
        <v/>
      </c>
      <c r="R66" s="464" t="str">
        <f>+'Tabela IIa'!Q75</f>
        <v/>
      </c>
      <c r="S66" s="197"/>
      <c r="T66" s="197"/>
      <c r="U66" s="197"/>
    </row>
    <row r="67" spans="1:21" s="198" customFormat="1" x14ac:dyDescent="0.25">
      <c r="B67" s="197"/>
      <c r="C67" s="197"/>
      <c r="D67" s="197"/>
      <c r="E67" s="197"/>
      <c r="F67" s="197"/>
      <c r="G67" s="197"/>
      <c r="H67" s="197"/>
      <c r="I67" s="197"/>
      <c r="J67" s="197"/>
      <c r="K67" s="197"/>
      <c r="L67" s="197"/>
      <c r="M67" s="197"/>
      <c r="O67" s="197"/>
      <c r="Q67" s="197"/>
      <c r="R67" s="204"/>
      <c r="S67" s="197"/>
      <c r="T67" s="197"/>
      <c r="U67" s="197"/>
    </row>
    <row r="68" spans="1:21" s="198" customFormat="1" x14ac:dyDescent="0.25">
      <c r="B68" s="197"/>
      <c r="C68" s="197"/>
      <c r="D68" s="197"/>
      <c r="E68" s="197"/>
      <c r="F68" s="197"/>
      <c r="G68" s="197"/>
      <c r="H68" s="197"/>
      <c r="I68" s="197"/>
      <c r="J68" s="197"/>
      <c r="K68" s="197"/>
      <c r="L68" s="197"/>
      <c r="M68" s="197"/>
      <c r="O68" s="197"/>
      <c r="Q68" s="197"/>
      <c r="R68" s="204"/>
      <c r="S68" s="197"/>
      <c r="T68" s="197"/>
      <c r="U68" s="197"/>
    </row>
    <row r="69" spans="1:21" s="198" customFormat="1" x14ac:dyDescent="0.25">
      <c r="A69" s="198" t="s">
        <v>205</v>
      </c>
      <c r="B69" s="197"/>
      <c r="C69" s="197"/>
      <c r="D69" s="197"/>
      <c r="E69" s="197"/>
      <c r="F69" s="197"/>
      <c r="G69" s="197"/>
      <c r="H69" s="197"/>
      <c r="I69" s="197"/>
      <c r="J69" s="197"/>
      <c r="K69" s="197"/>
      <c r="L69" s="197"/>
      <c r="M69" s="197"/>
      <c r="O69" s="197"/>
      <c r="Q69" s="197"/>
      <c r="R69" s="204"/>
      <c r="S69" s="197"/>
      <c r="T69" s="197"/>
      <c r="U69" s="197"/>
    </row>
    <row r="70" spans="1:21" s="198" customFormat="1" x14ac:dyDescent="0.25">
      <c r="B70" s="197"/>
      <c r="C70" s="197"/>
      <c r="D70" s="197"/>
      <c r="E70" s="197"/>
      <c r="F70" s="197"/>
      <c r="G70" s="197"/>
      <c r="H70" s="197"/>
      <c r="I70" s="197"/>
      <c r="J70" s="197"/>
      <c r="K70" s="197"/>
      <c r="L70" s="197"/>
      <c r="M70" s="197"/>
      <c r="O70" s="197"/>
      <c r="Q70" s="197"/>
      <c r="R70" s="204"/>
      <c r="S70" s="197"/>
      <c r="T70" s="197"/>
      <c r="U70" s="197"/>
    </row>
    <row r="71" spans="1:21" s="198" customFormat="1" ht="15" customHeight="1" x14ac:dyDescent="0.25">
      <c r="A71" s="463">
        <f>+'Tabela I'!$K$2</f>
        <v>160</v>
      </c>
      <c r="B71" s="463">
        <f>+'Tabela I'!$K$1</f>
        <v>2022</v>
      </c>
      <c r="C71" s="464" t="str">
        <f>+'Tabela IIa'!B87</f>
        <v>Ime i prezime</v>
      </c>
      <c r="D71" s="464" t="str">
        <f>+'Tabela IIa'!C87</f>
        <v>Predsjednik suda</v>
      </c>
      <c r="E71" s="464">
        <f>+'Tabela IIa'!D87</f>
        <v>0</v>
      </c>
      <c r="F71" s="464">
        <f>+'Tabela IIa'!E87</f>
        <v>0</v>
      </c>
      <c r="G71" s="464">
        <f>+'Tabela IIa'!F87</f>
        <v>0</v>
      </c>
      <c r="H71" s="464">
        <f>+'Tabela IIa'!G87</f>
        <v>0</v>
      </c>
      <c r="I71" s="464">
        <f>+'Tabela IIa'!H87</f>
        <v>0</v>
      </c>
      <c r="J71" s="464">
        <f>+'Tabela IIa'!I87</f>
        <v>0</v>
      </c>
      <c r="K71" s="464">
        <f>+'Tabela IIa'!J87</f>
        <v>0</v>
      </c>
      <c r="L71" s="464">
        <f>+'Tabela IIa'!K87</f>
        <v>0</v>
      </c>
      <c r="M71" s="464">
        <f>+'Tabela IIa'!L87</f>
        <v>0</v>
      </c>
      <c r="N71" s="464" t="str">
        <f>+'Tabela IIa'!M87</f>
        <v/>
      </c>
      <c r="O71" s="464" t="str">
        <f>+'Tabela IIa'!N87</f>
        <v/>
      </c>
      <c r="P71" s="464" t="str">
        <f>+'Tabela IIa'!O87</f>
        <v/>
      </c>
      <c r="Q71" s="464" t="str">
        <f>+'Tabela IIa'!P87</f>
        <v/>
      </c>
      <c r="R71" s="464" t="str">
        <f>+'Tabela IIa'!Q87</f>
        <v/>
      </c>
      <c r="S71" s="197"/>
      <c r="T71" s="197"/>
      <c r="U71" s="197"/>
    </row>
    <row r="72" spans="1:21" s="198" customFormat="1" ht="15" customHeight="1" x14ac:dyDescent="0.25">
      <c r="A72" s="463">
        <f>+'Tabela I'!$K$2</f>
        <v>160</v>
      </c>
      <c r="B72" s="463">
        <f>+'Tabela I'!$K$1</f>
        <v>2022</v>
      </c>
      <c r="C72" s="464" t="str">
        <f>+'Tabela IIa'!B94</f>
        <v>Ime i prezime</v>
      </c>
      <c r="D72" s="464">
        <f>+'Tabela IIa'!C94</f>
        <v>0</v>
      </c>
      <c r="E72" s="464">
        <f>+'Tabela IIa'!D94</f>
        <v>0</v>
      </c>
      <c r="F72" s="464">
        <f>+'Tabela IIa'!E94</f>
        <v>0</v>
      </c>
      <c r="G72" s="464">
        <f>+'Tabela IIa'!F94</f>
        <v>0</v>
      </c>
      <c r="H72" s="464">
        <f>+'Tabela IIa'!G94</f>
        <v>0</v>
      </c>
      <c r="I72" s="464">
        <f>+'Tabela IIa'!H94</f>
        <v>0</v>
      </c>
      <c r="J72" s="464">
        <f>+'Tabela IIa'!I94</f>
        <v>0</v>
      </c>
      <c r="K72" s="464">
        <f>+'Tabela IIa'!J94</f>
        <v>0</v>
      </c>
      <c r="L72" s="464">
        <f>+'Tabela IIa'!K94</f>
        <v>0</v>
      </c>
      <c r="M72" s="464">
        <f>+'Tabela IIa'!L94</f>
        <v>0</v>
      </c>
      <c r="N72" s="464" t="str">
        <f>+'Tabela IIa'!M94</f>
        <v/>
      </c>
      <c r="O72" s="464" t="str">
        <f>+'Tabela IIa'!N94</f>
        <v/>
      </c>
      <c r="P72" s="464" t="str">
        <f>+'Tabela IIa'!O94</f>
        <v/>
      </c>
      <c r="Q72" s="464" t="str">
        <f>+'Tabela IIa'!P94</f>
        <v/>
      </c>
      <c r="R72" s="464" t="str">
        <f>+'Tabela IIa'!Q94</f>
        <v/>
      </c>
      <c r="S72" s="197"/>
      <c r="T72" s="197"/>
      <c r="U72" s="197"/>
    </row>
    <row r="73" spans="1:21" s="198" customFormat="1" ht="15" customHeight="1" x14ac:dyDescent="0.25">
      <c r="A73" s="463">
        <f>+'Tabela I'!$K$2</f>
        <v>160</v>
      </c>
      <c r="B73" s="463">
        <f>+'Tabela I'!$K$1</f>
        <v>2022</v>
      </c>
      <c r="C73" s="464" t="str">
        <f>+'Tabela IIa'!B101</f>
        <v>Ime i prezime</v>
      </c>
      <c r="D73" s="464">
        <f>+'Tabela IIa'!C101</f>
        <v>0</v>
      </c>
      <c r="E73" s="464">
        <f>+'Tabela IIa'!D101</f>
        <v>0</v>
      </c>
      <c r="F73" s="464">
        <f>+'Tabela IIa'!E101</f>
        <v>0</v>
      </c>
      <c r="G73" s="464">
        <f>+'Tabela IIa'!F101</f>
        <v>0</v>
      </c>
      <c r="H73" s="464">
        <f>+'Tabela IIa'!G101</f>
        <v>0</v>
      </c>
      <c r="I73" s="464">
        <f>+'Tabela IIa'!H101</f>
        <v>0</v>
      </c>
      <c r="J73" s="464">
        <f>+'Tabela IIa'!I101</f>
        <v>0</v>
      </c>
      <c r="K73" s="464">
        <f>+'Tabela IIa'!J101</f>
        <v>0</v>
      </c>
      <c r="L73" s="464">
        <f>+'Tabela IIa'!K101</f>
        <v>0</v>
      </c>
      <c r="M73" s="464">
        <f>+'Tabela IIa'!L101</f>
        <v>0</v>
      </c>
      <c r="N73" s="464" t="str">
        <f>+'Tabela IIa'!M101</f>
        <v/>
      </c>
      <c r="O73" s="464" t="str">
        <f>+'Tabela IIa'!N101</f>
        <v/>
      </c>
      <c r="P73" s="464" t="str">
        <f>+'Tabela IIa'!O101</f>
        <v/>
      </c>
      <c r="Q73" s="464" t="str">
        <f>+'Tabela IIa'!P101</f>
        <v/>
      </c>
      <c r="R73" s="464" t="str">
        <f>+'Tabela IIa'!Q101</f>
        <v/>
      </c>
      <c r="S73" s="197"/>
      <c r="T73" s="197"/>
      <c r="U73" s="197"/>
    </row>
    <row r="74" spans="1:21" s="198" customFormat="1" ht="15" customHeight="1" x14ac:dyDescent="0.25">
      <c r="A74" s="463">
        <f>+'Tabela I'!$K$2</f>
        <v>160</v>
      </c>
      <c r="B74" s="463">
        <f>+'Tabela I'!$K$1</f>
        <v>2022</v>
      </c>
      <c r="C74" s="464" t="str">
        <f>+'Tabela IIa'!B108</f>
        <v>Ime i prezime</v>
      </c>
      <c r="D74" s="464">
        <f>+'Tabela IIa'!C108</f>
        <v>0</v>
      </c>
      <c r="E74" s="464">
        <f>+'Tabela IIa'!D108</f>
        <v>0</v>
      </c>
      <c r="F74" s="464">
        <f>+'Tabela IIa'!E108</f>
        <v>0</v>
      </c>
      <c r="G74" s="464">
        <f>+'Tabela IIa'!F108</f>
        <v>0</v>
      </c>
      <c r="H74" s="464">
        <f>+'Tabela IIa'!G108</f>
        <v>0</v>
      </c>
      <c r="I74" s="464">
        <f>+'Tabela IIa'!H108</f>
        <v>0</v>
      </c>
      <c r="J74" s="464">
        <f>+'Tabela IIa'!I108</f>
        <v>0</v>
      </c>
      <c r="K74" s="464">
        <f>+'Tabela IIa'!J108</f>
        <v>0</v>
      </c>
      <c r="L74" s="464">
        <f>+'Tabela IIa'!K108</f>
        <v>0</v>
      </c>
      <c r="M74" s="464">
        <f>+'Tabela IIa'!L108</f>
        <v>0</v>
      </c>
      <c r="N74" s="464" t="str">
        <f>+'Tabela IIa'!M108</f>
        <v/>
      </c>
      <c r="O74" s="464" t="str">
        <f>+'Tabela IIa'!N108</f>
        <v/>
      </c>
      <c r="P74" s="464" t="str">
        <f>+'Tabela IIa'!O108</f>
        <v/>
      </c>
      <c r="Q74" s="464" t="str">
        <f>+'Tabela IIa'!P108</f>
        <v/>
      </c>
      <c r="R74" s="464" t="str">
        <f>+'Tabela IIa'!Q108</f>
        <v/>
      </c>
      <c r="S74" s="197"/>
      <c r="T74" s="197"/>
      <c r="U74" s="197"/>
    </row>
    <row r="75" spans="1:21" s="198" customFormat="1" ht="15" customHeight="1" x14ac:dyDescent="0.25">
      <c r="A75" s="463">
        <f>+'Tabela I'!$K$2</f>
        <v>160</v>
      </c>
      <c r="B75" s="463">
        <f>+'Tabela I'!$K$1</f>
        <v>2022</v>
      </c>
      <c r="C75" s="464" t="str">
        <f>+'Tabela IIa'!B115</f>
        <v>Ime i prezime</v>
      </c>
      <c r="D75" s="464">
        <f>+'Tabela IIa'!C115</f>
        <v>0</v>
      </c>
      <c r="E75" s="464">
        <f>+'Tabela IIa'!D115</f>
        <v>0</v>
      </c>
      <c r="F75" s="464">
        <f>+'Tabela IIa'!E115</f>
        <v>0</v>
      </c>
      <c r="G75" s="464">
        <f>+'Tabela IIa'!F115</f>
        <v>0</v>
      </c>
      <c r="H75" s="464">
        <f>+'Tabela IIa'!G115</f>
        <v>0</v>
      </c>
      <c r="I75" s="464">
        <f>+'Tabela IIa'!H115</f>
        <v>0</v>
      </c>
      <c r="J75" s="464">
        <f>+'Tabela IIa'!I115</f>
        <v>0</v>
      </c>
      <c r="K75" s="464">
        <f>+'Tabela IIa'!J115</f>
        <v>0</v>
      </c>
      <c r="L75" s="464">
        <f>+'Tabela IIa'!K115</f>
        <v>0</v>
      </c>
      <c r="M75" s="464">
        <f>+'Tabela IIa'!L115</f>
        <v>0</v>
      </c>
      <c r="N75" s="464" t="str">
        <f>+'Tabela IIa'!M115</f>
        <v/>
      </c>
      <c r="O75" s="464" t="str">
        <f>+'Tabela IIa'!N115</f>
        <v/>
      </c>
      <c r="P75" s="464" t="str">
        <f>+'Tabela IIa'!O115</f>
        <v/>
      </c>
      <c r="Q75" s="464" t="str">
        <f>+'Tabela IIa'!P115</f>
        <v/>
      </c>
      <c r="R75" s="464" t="str">
        <f>+'Tabela IIa'!Q115</f>
        <v/>
      </c>
      <c r="S75" s="197"/>
      <c r="T75" s="197"/>
      <c r="U75" s="197"/>
    </row>
    <row r="76" spans="1:21" s="198" customFormat="1" ht="15" customHeight="1" x14ac:dyDescent="0.25">
      <c r="A76" s="463">
        <f>+'Tabela I'!$K$2</f>
        <v>160</v>
      </c>
      <c r="B76" s="463">
        <f>+'Tabela I'!$K$1</f>
        <v>2022</v>
      </c>
      <c r="C76" s="464" t="str">
        <f>+'Tabela IIa'!B122</f>
        <v>Ime i prezime</v>
      </c>
      <c r="D76" s="464">
        <f>+'Tabela IIa'!C122</f>
        <v>0</v>
      </c>
      <c r="E76" s="464">
        <f>+'Tabela IIa'!D122</f>
        <v>0</v>
      </c>
      <c r="F76" s="464">
        <f>+'Tabela IIa'!E122</f>
        <v>0</v>
      </c>
      <c r="G76" s="464">
        <f>+'Tabela IIa'!F122</f>
        <v>0</v>
      </c>
      <c r="H76" s="464">
        <f>+'Tabela IIa'!G122</f>
        <v>0</v>
      </c>
      <c r="I76" s="464">
        <f>+'Tabela IIa'!H122</f>
        <v>0</v>
      </c>
      <c r="J76" s="464">
        <f>+'Tabela IIa'!I122</f>
        <v>0</v>
      </c>
      <c r="K76" s="464">
        <f>+'Tabela IIa'!J122</f>
        <v>0</v>
      </c>
      <c r="L76" s="464">
        <f>+'Tabela IIa'!K122</f>
        <v>0</v>
      </c>
      <c r="M76" s="464">
        <f>+'Tabela IIa'!L122</f>
        <v>0</v>
      </c>
      <c r="N76" s="464" t="str">
        <f>+'Tabela IIa'!M122</f>
        <v/>
      </c>
      <c r="O76" s="464" t="str">
        <f>+'Tabela IIa'!N122</f>
        <v/>
      </c>
      <c r="P76" s="464" t="str">
        <f>+'Tabela IIa'!O122</f>
        <v/>
      </c>
      <c r="Q76" s="464" t="str">
        <f>+'Tabela IIa'!P122</f>
        <v/>
      </c>
      <c r="R76" s="464" t="str">
        <f>+'Tabela IIa'!Q122</f>
        <v/>
      </c>
      <c r="S76" s="197"/>
      <c r="T76" s="197"/>
      <c r="U76" s="197"/>
    </row>
    <row r="77" spans="1:21" s="198" customFormat="1" ht="15" customHeight="1" x14ac:dyDescent="0.25">
      <c r="A77" s="463">
        <f>+'Tabela I'!$K$2</f>
        <v>160</v>
      </c>
      <c r="B77" s="463">
        <f>+'Tabela I'!$K$1</f>
        <v>2022</v>
      </c>
      <c r="C77" s="464" t="str">
        <f>+'Tabela IIa'!B129</f>
        <v>Ime i prezime</v>
      </c>
      <c r="D77" s="464">
        <f>+'Tabela IIa'!C129</f>
        <v>0</v>
      </c>
      <c r="E77" s="464">
        <f>+'Tabela IIa'!D129</f>
        <v>0</v>
      </c>
      <c r="F77" s="464">
        <f>+'Tabela IIa'!E129</f>
        <v>0</v>
      </c>
      <c r="G77" s="464">
        <f>+'Tabela IIa'!F129</f>
        <v>0</v>
      </c>
      <c r="H77" s="464">
        <f>+'Tabela IIa'!G129</f>
        <v>0</v>
      </c>
      <c r="I77" s="464">
        <f>+'Tabela IIa'!H129</f>
        <v>0</v>
      </c>
      <c r="J77" s="464">
        <f>+'Tabela IIa'!I129</f>
        <v>0</v>
      </c>
      <c r="K77" s="464">
        <f>+'Tabela IIa'!J129</f>
        <v>0</v>
      </c>
      <c r="L77" s="464">
        <f>+'Tabela IIa'!K129</f>
        <v>0</v>
      </c>
      <c r="M77" s="464">
        <f>+'Tabela IIa'!L129</f>
        <v>0</v>
      </c>
      <c r="N77" s="464" t="str">
        <f>+'Tabela IIa'!M129</f>
        <v/>
      </c>
      <c r="O77" s="464" t="str">
        <f>+'Tabela IIa'!N129</f>
        <v/>
      </c>
      <c r="P77" s="464" t="str">
        <f>+'Tabela IIa'!O129</f>
        <v/>
      </c>
      <c r="Q77" s="464" t="str">
        <f>+'Tabela IIa'!P129</f>
        <v/>
      </c>
      <c r="R77" s="464" t="str">
        <f>+'Tabela IIa'!Q129</f>
        <v/>
      </c>
      <c r="S77" s="197"/>
      <c r="T77" s="197"/>
      <c r="U77" s="197"/>
    </row>
    <row r="78" spans="1:21" s="198" customFormat="1" ht="15" customHeight="1" x14ac:dyDescent="0.25">
      <c r="A78" s="463">
        <f>+'Tabela I'!$K$2</f>
        <v>160</v>
      </c>
      <c r="B78" s="463">
        <f>+'Tabela I'!$K$1</f>
        <v>2022</v>
      </c>
      <c r="C78" s="464" t="str">
        <f>+'Tabela IIa'!B136</f>
        <v>Ime i prezime</v>
      </c>
      <c r="D78" s="464">
        <f>+'Tabela IIa'!C136</f>
        <v>0</v>
      </c>
      <c r="E78" s="464">
        <f>+'Tabela IIa'!D136</f>
        <v>0</v>
      </c>
      <c r="F78" s="464">
        <f>+'Tabela IIa'!E136</f>
        <v>0</v>
      </c>
      <c r="G78" s="464">
        <f>+'Tabela IIa'!F136</f>
        <v>0</v>
      </c>
      <c r="H78" s="464">
        <f>+'Tabela IIa'!G136</f>
        <v>0</v>
      </c>
      <c r="I78" s="464">
        <f>+'Tabela IIa'!H136</f>
        <v>0</v>
      </c>
      <c r="J78" s="464">
        <f>+'Tabela IIa'!I136</f>
        <v>0</v>
      </c>
      <c r="K78" s="464">
        <f>+'Tabela IIa'!J136</f>
        <v>0</v>
      </c>
      <c r="L78" s="464">
        <f>+'Tabela IIa'!K136</f>
        <v>0</v>
      </c>
      <c r="M78" s="464">
        <f>+'Tabela IIa'!L136</f>
        <v>0</v>
      </c>
      <c r="N78" s="464" t="str">
        <f>+'Tabela IIa'!M136</f>
        <v/>
      </c>
      <c r="O78" s="464" t="str">
        <f>+'Tabela IIa'!N136</f>
        <v/>
      </c>
      <c r="P78" s="464" t="str">
        <f>+'Tabela IIa'!O136</f>
        <v/>
      </c>
      <c r="Q78" s="464" t="str">
        <f>+'Tabela IIa'!P136</f>
        <v/>
      </c>
      <c r="R78" s="464" t="str">
        <f>+'Tabela IIa'!Q136</f>
        <v/>
      </c>
      <c r="S78" s="197"/>
      <c r="T78" s="197"/>
      <c r="U78" s="197"/>
    </row>
    <row r="79" spans="1:21" s="198" customFormat="1" ht="15" customHeight="1" x14ac:dyDescent="0.25">
      <c r="A79" s="463">
        <f>+'Tabela I'!$K$2</f>
        <v>160</v>
      </c>
      <c r="B79" s="463">
        <f>+'Tabela I'!$K$1</f>
        <v>2022</v>
      </c>
      <c r="C79" s="464" t="str">
        <f>+'Tabela IIa'!B143</f>
        <v>Ime i prezime</v>
      </c>
      <c r="D79" s="464">
        <f>+'Tabela IIa'!C143</f>
        <v>0</v>
      </c>
      <c r="E79" s="464">
        <f>+'Tabela IIa'!D143</f>
        <v>0</v>
      </c>
      <c r="F79" s="464">
        <f>+'Tabela IIa'!E143</f>
        <v>0</v>
      </c>
      <c r="G79" s="464">
        <f>+'Tabela IIa'!F143</f>
        <v>0</v>
      </c>
      <c r="H79" s="464">
        <f>+'Tabela IIa'!G143</f>
        <v>0</v>
      </c>
      <c r="I79" s="464">
        <f>+'Tabela IIa'!H143</f>
        <v>0</v>
      </c>
      <c r="J79" s="464">
        <f>+'Tabela IIa'!I143</f>
        <v>0</v>
      </c>
      <c r="K79" s="464">
        <f>+'Tabela IIa'!J143</f>
        <v>0</v>
      </c>
      <c r="L79" s="464">
        <f>+'Tabela IIa'!K143</f>
        <v>0</v>
      </c>
      <c r="M79" s="464">
        <f>+'Tabela IIa'!L143</f>
        <v>0</v>
      </c>
      <c r="N79" s="464" t="str">
        <f>+'Tabela IIa'!M143</f>
        <v/>
      </c>
      <c r="O79" s="464" t="str">
        <f>+'Tabela IIa'!N143</f>
        <v/>
      </c>
      <c r="P79" s="464" t="str">
        <f>+'Tabela IIa'!O143</f>
        <v/>
      </c>
      <c r="Q79" s="464" t="str">
        <f>+'Tabela IIa'!P143</f>
        <v/>
      </c>
      <c r="R79" s="464" t="str">
        <f>+'Tabela IIa'!Q143</f>
        <v/>
      </c>
      <c r="S79" s="197"/>
      <c r="T79" s="197"/>
      <c r="U79" s="197"/>
    </row>
    <row r="80" spans="1:21" s="198" customFormat="1" ht="15" customHeight="1" x14ac:dyDescent="0.25">
      <c r="A80" s="463">
        <f>+'Tabela I'!$K$2</f>
        <v>160</v>
      </c>
      <c r="B80" s="463">
        <f>+'Tabela I'!$K$1</f>
        <v>2022</v>
      </c>
      <c r="C80" s="464" t="str">
        <f>+'Tabela IIa'!B150</f>
        <v>Ime i prezime</v>
      </c>
      <c r="D80" s="464">
        <f>+'Tabela IIa'!C150</f>
        <v>0</v>
      </c>
      <c r="E80" s="464">
        <f>+'Tabela IIa'!D150</f>
        <v>0</v>
      </c>
      <c r="F80" s="464">
        <f>+'Tabela IIa'!E150</f>
        <v>0</v>
      </c>
      <c r="G80" s="464">
        <f>+'Tabela IIa'!F150</f>
        <v>0</v>
      </c>
      <c r="H80" s="464">
        <f>+'Tabela IIa'!G150</f>
        <v>0</v>
      </c>
      <c r="I80" s="464">
        <f>+'Tabela IIa'!H150</f>
        <v>0</v>
      </c>
      <c r="J80" s="464">
        <f>+'Tabela IIa'!I150</f>
        <v>0</v>
      </c>
      <c r="K80" s="464">
        <f>+'Tabela IIa'!J150</f>
        <v>0</v>
      </c>
      <c r="L80" s="464">
        <f>+'Tabela IIa'!K150</f>
        <v>0</v>
      </c>
      <c r="M80" s="464">
        <f>+'Tabela IIa'!L150</f>
        <v>0</v>
      </c>
      <c r="N80" s="464" t="str">
        <f>+'Tabela IIa'!M150</f>
        <v/>
      </c>
      <c r="O80" s="464" t="str">
        <f>+'Tabela IIa'!N150</f>
        <v/>
      </c>
      <c r="P80" s="464" t="str">
        <f>+'Tabela IIa'!O150</f>
        <v/>
      </c>
      <c r="Q80" s="464" t="str">
        <f>+'Tabela IIa'!P150</f>
        <v/>
      </c>
      <c r="R80" s="464" t="str">
        <f>+'Tabela IIa'!Q150</f>
        <v/>
      </c>
      <c r="S80" s="197"/>
      <c r="T80" s="197"/>
      <c r="U80" s="197"/>
    </row>
    <row r="81" spans="2:21" s="198" customFormat="1" x14ac:dyDescent="0.25">
      <c r="B81" s="197"/>
      <c r="C81" s="197"/>
      <c r="D81" s="197"/>
      <c r="E81" s="197"/>
      <c r="F81" s="197"/>
      <c r="G81" s="197"/>
      <c r="H81" s="197"/>
      <c r="I81" s="197"/>
      <c r="J81" s="197"/>
      <c r="K81" s="197"/>
      <c r="L81" s="197"/>
      <c r="M81" s="197"/>
      <c r="O81" s="197"/>
      <c r="Q81" s="197"/>
      <c r="R81" s="204"/>
      <c r="S81" s="197"/>
      <c r="T81" s="197"/>
      <c r="U81" s="197"/>
    </row>
    <row r="82" spans="2:21" s="198" customFormat="1" x14ac:dyDescent="0.25">
      <c r="B82" s="197"/>
      <c r="C82" s="197"/>
      <c r="D82" s="197"/>
      <c r="E82" s="197"/>
      <c r="F82" s="197"/>
      <c r="G82" s="197"/>
      <c r="H82" s="197"/>
      <c r="I82" s="197"/>
      <c r="J82" s="197"/>
      <c r="K82" s="197"/>
      <c r="L82" s="197"/>
      <c r="M82" s="197"/>
      <c r="O82" s="197"/>
      <c r="Q82" s="197"/>
      <c r="R82" s="204"/>
      <c r="S82" s="197"/>
      <c r="T82" s="197"/>
      <c r="U82" s="197"/>
    </row>
    <row r="83" spans="2:21" s="198" customFormat="1" x14ac:dyDescent="0.25">
      <c r="B83" s="197"/>
      <c r="C83" s="197"/>
      <c r="D83" s="197"/>
      <c r="E83" s="197"/>
      <c r="F83" s="197"/>
      <c r="G83" s="197"/>
      <c r="H83" s="197"/>
      <c r="I83" s="197"/>
      <c r="J83" s="197"/>
      <c r="K83" s="197"/>
      <c r="L83" s="197"/>
      <c r="M83" s="197"/>
      <c r="O83" s="197"/>
      <c r="Q83" s="197"/>
      <c r="R83" s="204"/>
      <c r="S83" s="197"/>
      <c r="T83" s="197"/>
      <c r="U83" s="197"/>
    </row>
    <row r="84" spans="2:21" s="198" customFormat="1" x14ac:dyDescent="0.25">
      <c r="B84" s="197"/>
      <c r="C84" s="197"/>
      <c r="D84" s="197"/>
      <c r="E84" s="197"/>
      <c r="F84" s="197"/>
      <c r="G84" s="197"/>
      <c r="H84" s="197"/>
      <c r="I84" s="197"/>
      <c r="J84" s="197"/>
      <c r="K84" s="197"/>
      <c r="L84" s="197"/>
      <c r="M84" s="197"/>
      <c r="O84" s="197"/>
      <c r="Q84" s="197"/>
      <c r="R84" s="204"/>
      <c r="S84" s="197"/>
      <c r="T84" s="197"/>
      <c r="U84" s="197"/>
    </row>
    <row r="85" spans="2:21" s="198" customFormat="1" x14ac:dyDescent="0.25">
      <c r="B85" s="197"/>
      <c r="C85" s="197"/>
      <c r="D85" s="197"/>
      <c r="E85" s="197"/>
      <c r="F85" s="197"/>
      <c r="G85" s="197"/>
      <c r="H85" s="197"/>
      <c r="I85" s="197"/>
      <c r="J85" s="197"/>
      <c r="K85" s="197"/>
      <c r="L85" s="197"/>
      <c r="M85" s="197"/>
      <c r="O85" s="197"/>
      <c r="Q85" s="197"/>
      <c r="R85" s="204"/>
      <c r="S85" s="197"/>
      <c r="T85" s="197"/>
      <c r="U85" s="197"/>
    </row>
    <row r="86" spans="2:21" s="198" customFormat="1" x14ac:dyDescent="0.25">
      <c r="B86" s="197"/>
      <c r="C86" s="197"/>
      <c r="D86" s="197"/>
      <c r="E86" s="197"/>
      <c r="F86" s="197"/>
      <c r="G86" s="197"/>
      <c r="H86" s="197"/>
      <c r="I86" s="197"/>
      <c r="J86" s="197"/>
      <c r="K86" s="197"/>
      <c r="L86" s="197"/>
      <c r="M86" s="197"/>
      <c r="O86" s="197"/>
      <c r="Q86" s="197"/>
      <c r="R86" s="204"/>
      <c r="S86" s="197"/>
      <c r="T86" s="197"/>
      <c r="U86" s="197"/>
    </row>
    <row r="87" spans="2:21" s="198" customFormat="1" x14ac:dyDescent="0.25">
      <c r="B87" s="197"/>
      <c r="C87" s="197"/>
      <c r="D87" s="197"/>
      <c r="E87" s="197"/>
      <c r="F87" s="197"/>
      <c r="G87" s="197"/>
      <c r="H87" s="197"/>
      <c r="I87" s="197"/>
      <c r="J87" s="197"/>
      <c r="K87" s="197"/>
      <c r="L87" s="197"/>
      <c r="M87" s="197"/>
      <c r="O87" s="197"/>
      <c r="Q87" s="197"/>
      <c r="R87" s="204"/>
      <c r="S87" s="197"/>
      <c r="T87" s="197"/>
      <c r="U87" s="197"/>
    </row>
    <row r="88" spans="2:21" s="198" customFormat="1" x14ac:dyDescent="0.25">
      <c r="B88" s="197"/>
      <c r="C88" s="197"/>
      <c r="D88" s="197"/>
      <c r="E88" s="197"/>
      <c r="F88" s="197"/>
      <c r="G88" s="197"/>
      <c r="H88" s="197"/>
      <c r="I88" s="197"/>
      <c r="J88" s="197"/>
      <c r="K88" s="197"/>
      <c r="L88" s="197"/>
      <c r="M88" s="197"/>
      <c r="O88" s="197"/>
      <c r="Q88" s="197"/>
      <c r="R88" s="204"/>
      <c r="S88" s="197"/>
      <c r="T88" s="197"/>
      <c r="U88" s="197"/>
    </row>
    <row r="89" spans="2:21" s="198" customFormat="1" x14ac:dyDescent="0.25">
      <c r="B89" s="197"/>
      <c r="C89" s="197"/>
      <c r="D89" s="197"/>
      <c r="E89" s="197"/>
      <c r="F89" s="197"/>
      <c r="G89" s="197"/>
      <c r="H89" s="197"/>
      <c r="I89" s="197"/>
      <c r="J89" s="197"/>
      <c r="K89" s="197"/>
      <c r="L89" s="197"/>
      <c r="M89" s="197"/>
      <c r="O89" s="197"/>
      <c r="Q89" s="197"/>
      <c r="R89" s="204"/>
      <c r="S89" s="197"/>
      <c r="T89" s="197"/>
      <c r="U89" s="197"/>
    </row>
    <row r="90" spans="2:21" s="198" customFormat="1" x14ac:dyDescent="0.25">
      <c r="B90" s="197"/>
      <c r="C90" s="197"/>
      <c r="D90" s="197"/>
      <c r="E90" s="197"/>
      <c r="F90" s="197"/>
      <c r="G90" s="197"/>
      <c r="H90" s="197"/>
      <c r="I90" s="197"/>
      <c r="J90" s="197"/>
      <c r="K90" s="197"/>
      <c r="L90" s="197"/>
      <c r="M90" s="197"/>
      <c r="O90" s="197"/>
      <c r="Q90" s="197"/>
      <c r="R90" s="204"/>
      <c r="S90" s="197"/>
      <c r="T90" s="197"/>
      <c r="U90" s="197"/>
    </row>
    <row r="91" spans="2:21" s="198" customFormat="1" x14ac:dyDescent="0.25">
      <c r="B91" s="197"/>
      <c r="C91" s="197"/>
      <c r="D91" s="197"/>
      <c r="E91" s="197"/>
      <c r="F91" s="197"/>
      <c r="G91" s="197"/>
      <c r="H91" s="197"/>
      <c r="I91" s="197"/>
      <c r="J91" s="197"/>
      <c r="K91" s="197"/>
      <c r="L91" s="197"/>
      <c r="M91" s="197"/>
      <c r="O91" s="197"/>
      <c r="Q91" s="197"/>
      <c r="R91" s="204"/>
      <c r="S91" s="197"/>
      <c r="T91" s="197"/>
      <c r="U91" s="197"/>
    </row>
    <row r="92" spans="2:21" s="198" customFormat="1" x14ac:dyDescent="0.25">
      <c r="B92" s="197"/>
      <c r="C92" s="197"/>
      <c r="D92" s="197"/>
      <c r="E92" s="197"/>
      <c r="F92" s="197"/>
      <c r="G92" s="197"/>
      <c r="H92" s="197"/>
      <c r="I92" s="197"/>
      <c r="J92" s="197"/>
      <c r="K92" s="197"/>
      <c r="L92" s="197"/>
      <c r="M92" s="197"/>
      <c r="O92" s="197"/>
      <c r="Q92" s="197"/>
      <c r="R92" s="204"/>
      <c r="S92" s="197"/>
      <c r="T92" s="197"/>
      <c r="U92" s="197"/>
    </row>
    <row r="93" spans="2:21" s="198" customFormat="1" x14ac:dyDescent="0.25">
      <c r="B93" s="197"/>
      <c r="C93" s="197"/>
      <c r="D93" s="197"/>
      <c r="E93" s="197"/>
      <c r="F93" s="197"/>
      <c r="G93" s="197"/>
      <c r="H93" s="197"/>
      <c r="I93" s="197"/>
      <c r="J93" s="197"/>
      <c r="K93" s="197"/>
      <c r="L93" s="197"/>
      <c r="M93" s="197"/>
      <c r="O93" s="197"/>
      <c r="Q93" s="197"/>
      <c r="R93" s="204"/>
      <c r="S93" s="197"/>
      <c r="T93" s="197"/>
      <c r="U93" s="197"/>
    </row>
    <row r="94" spans="2:21" s="198" customFormat="1" x14ac:dyDescent="0.25">
      <c r="B94" s="197"/>
      <c r="C94" s="197"/>
      <c r="D94" s="197"/>
      <c r="E94" s="197"/>
      <c r="F94" s="197"/>
      <c r="G94" s="197"/>
      <c r="H94" s="197"/>
      <c r="I94" s="197"/>
      <c r="J94" s="197"/>
      <c r="K94" s="197"/>
      <c r="L94" s="197"/>
      <c r="M94" s="197"/>
      <c r="O94" s="197"/>
      <c r="Q94" s="197"/>
      <c r="R94" s="204"/>
      <c r="S94" s="197"/>
      <c r="T94" s="197"/>
      <c r="U94" s="197"/>
    </row>
    <row r="95" spans="2:21" s="198" customFormat="1" x14ac:dyDescent="0.25">
      <c r="B95" s="197"/>
      <c r="C95" s="197"/>
      <c r="D95" s="197"/>
      <c r="E95" s="197"/>
      <c r="F95" s="197"/>
      <c r="G95" s="197"/>
      <c r="H95" s="197"/>
      <c r="I95" s="197"/>
      <c r="J95" s="197"/>
      <c r="K95" s="197"/>
      <c r="L95" s="197"/>
      <c r="M95" s="197"/>
      <c r="O95" s="197"/>
      <c r="Q95" s="197"/>
      <c r="R95" s="204"/>
      <c r="S95" s="197"/>
      <c r="T95" s="197"/>
      <c r="U95" s="197"/>
    </row>
    <row r="96" spans="2:21" s="198" customFormat="1" x14ac:dyDescent="0.25">
      <c r="B96" s="197"/>
      <c r="C96" s="197"/>
      <c r="D96" s="197"/>
      <c r="E96" s="197"/>
      <c r="F96" s="197"/>
      <c r="G96" s="197"/>
      <c r="H96" s="197"/>
      <c r="I96" s="197"/>
      <c r="J96" s="197"/>
      <c r="K96" s="197"/>
      <c r="L96" s="197"/>
      <c r="M96" s="197"/>
      <c r="O96" s="197"/>
      <c r="Q96" s="197"/>
      <c r="R96" s="204"/>
      <c r="S96" s="197"/>
      <c r="T96" s="197"/>
      <c r="U96" s="197"/>
    </row>
    <row r="97" spans="2:21" s="198" customFormat="1" x14ac:dyDescent="0.25">
      <c r="B97" s="197"/>
      <c r="C97" s="197"/>
      <c r="D97" s="197"/>
      <c r="E97" s="197"/>
      <c r="F97" s="197"/>
      <c r="G97" s="197"/>
      <c r="H97" s="197"/>
      <c r="I97" s="197"/>
      <c r="J97" s="197"/>
      <c r="K97" s="197"/>
      <c r="L97" s="197"/>
      <c r="M97" s="197"/>
      <c r="O97" s="197"/>
      <c r="Q97" s="197"/>
      <c r="R97" s="204"/>
      <c r="S97" s="197"/>
      <c r="T97" s="197"/>
      <c r="U97" s="197"/>
    </row>
    <row r="98" spans="2:21" s="198" customFormat="1" x14ac:dyDescent="0.25">
      <c r="B98" s="197"/>
      <c r="C98" s="197"/>
      <c r="D98" s="197"/>
      <c r="E98" s="197"/>
      <c r="F98" s="197"/>
      <c r="G98" s="197"/>
      <c r="H98" s="197"/>
      <c r="I98" s="197"/>
      <c r="J98" s="197"/>
      <c r="K98" s="197"/>
      <c r="L98" s="197"/>
      <c r="M98" s="197"/>
      <c r="O98" s="197"/>
      <c r="Q98" s="197"/>
      <c r="R98" s="204"/>
      <c r="S98" s="197"/>
      <c r="T98" s="197"/>
      <c r="U98" s="197"/>
    </row>
    <row r="99" spans="2:21" s="198" customFormat="1" x14ac:dyDescent="0.25">
      <c r="B99" s="197"/>
      <c r="C99" s="197"/>
      <c r="D99" s="197"/>
      <c r="E99" s="197"/>
      <c r="F99" s="197"/>
      <c r="G99" s="197"/>
      <c r="H99" s="197"/>
      <c r="I99" s="197"/>
      <c r="J99" s="197"/>
      <c r="K99" s="197"/>
      <c r="L99" s="197"/>
      <c r="M99" s="197"/>
      <c r="O99" s="197"/>
      <c r="Q99" s="197"/>
      <c r="R99" s="204"/>
      <c r="S99" s="197"/>
      <c r="T99" s="197"/>
      <c r="U99" s="197"/>
    </row>
    <row r="100" spans="2:21" s="198" customFormat="1" x14ac:dyDescent="0.25">
      <c r="B100" s="197"/>
      <c r="C100" s="197"/>
      <c r="D100" s="197"/>
      <c r="E100" s="197"/>
      <c r="F100" s="197"/>
      <c r="G100" s="197"/>
      <c r="H100" s="197"/>
      <c r="I100" s="197"/>
      <c r="J100" s="197"/>
      <c r="K100" s="197"/>
      <c r="L100" s="197"/>
      <c r="M100" s="197"/>
      <c r="O100" s="197"/>
      <c r="Q100" s="197"/>
      <c r="R100" s="204"/>
      <c r="S100" s="197"/>
      <c r="T100" s="197"/>
      <c r="U100" s="197"/>
    </row>
    <row r="101" spans="2:21" s="198" customFormat="1" x14ac:dyDescent="0.25">
      <c r="B101" s="197"/>
      <c r="C101" s="197"/>
      <c r="D101" s="197"/>
      <c r="E101" s="197"/>
      <c r="F101" s="197"/>
      <c r="G101" s="197"/>
      <c r="H101" s="197"/>
      <c r="I101" s="197"/>
      <c r="J101" s="197"/>
      <c r="K101" s="197"/>
      <c r="L101" s="197"/>
      <c r="M101" s="197"/>
      <c r="O101" s="197"/>
      <c r="Q101" s="197"/>
      <c r="R101" s="204"/>
      <c r="S101" s="197"/>
      <c r="T101" s="197"/>
      <c r="U101" s="197"/>
    </row>
    <row r="102" spans="2:21" s="198" customFormat="1" x14ac:dyDescent="0.25">
      <c r="B102" s="197"/>
      <c r="C102" s="197"/>
      <c r="D102" s="197"/>
      <c r="E102" s="197"/>
      <c r="F102" s="197"/>
      <c r="G102" s="197"/>
      <c r="H102" s="197"/>
      <c r="I102" s="197"/>
      <c r="J102" s="197"/>
      <c r="K102" s="197"/>
      <c r="L102" s="197"/>
      <c r="M102" s="197"/>
      <c r="O102" s="197"/>
      <c r="Q102" s="197"/>
      <c r="R102" s="204"/>
      <c r="S102" s="197"/>
      <c r="T102" s="197"/>
      <c r="U102" s="197"/>
    </row>
    <row r="103" spans="2:21" s="198" customFormat="1" x14ac:dyDescent="0.25">
      <c r="B103" s="197"/>
      <c r="C103" s="197"/>
      <c r="D103" s="197"/>
      <c r="E103" s="197"/>
      <c r="F103" s="197"/>
      <c r="G103" s="197"/>
      <c r="H103" s="197"/>
      <c r="I103" s="197"/>
      <c r="J103" s="197"/>
      <c r="K103" s="197"/>
      <c r="L103" s="197"/>
      <c r="M103" s="197"/>
      <c r="O103" s="197"/>
      <c r="Q103" s="197"/>
      <c r="R103" s="204"/>
      <c r="S103" s="197"/>
      <c r="T103" s="197"/>
      <c r="U103" s="197"/>
    </row>
    <row r="104" spans="2:21" s="198" customFormat="1" x14ac:dyDescent="0.25">
      <c r="B104" s="197"/>
      <c r="C104" s="197"/>
      <c r="D104" s="197"/>
      <c r="E104" s="197"/>
      <c r="F104" s="197"/>
      <c r="G104" s="197"/>
      <c r="H104" s="197"/>
      <c r="I104" s="197"/>
      <c r="J104" s="197"/>
      <c r="K104" s="197"/>
      <c r="L104" s="197"/>
      <c r="M104" s="197"/>
      <c r="O104" s="197"/>
      <c r="Q104" s="197"/>
      <c r="R104" s="204"/>
      <c r="S104" s="197"/>
      <c r="T104" s="197"/>
      <c r="U104" s="197"/>
    </row>
    <row r="105" spans="2:21" s="198" customFormat="1" x14ac:dyDescent="0.25">
      <c r="B105" s="197"/>
      <c r="C105" s="197"/>
      <c r="D105" s="197"/>
      <c r="E105" s="197"/>
      <c r="F105" s="197"/>
      <c r="G105" s="197"/>
      <c r="H105" s="197"/>
      <c r="I105" s="197"/>
      <c r="J105" s="197"/>
      <c r="K105" s="197"/>
      <c r="L105" s="197"/>
      <c r="M105" s="197"/>
      <c r="O105" s="197"/>
      <c r="Q105" s="197"/>
      <c r="R105" s="204"/>
      <c r="S105" s="197"/>
      <c r="T105" s="197"/>
      <c r="U105" s="197"/>
    </row>
    <row r="106" spans="2:21" s="198" customFormat="1" x14ac:dyDescent="0.25">
      <c r="B106" s="197"/>
      <c r="C106" s="197"/>
      <c r="D106" s="197"/>
      <c r="E106" s="197"/>
      <c r="F106" s="197"/>
      <c r="G106" s="197"/>
      <c r="H106" s="197"/>
      <c r="I106" s="197"/>
      <c r="J106" s="197"/>
      <c r="K106" s="197"/>
      <c r="L106" s="197"/>
      <c r="M106" s="197"/>
      <c r="O106" s="197"/>
      <c r="Q106" s="197"/>
      <c r="R106" s="204"/>
      <c r="S106" s="197"/>
      <c r="T106" s="197"/>
      <c r="U106" s="197"/>
    </row>
    <row r="107" spans="2:21" s="198" customFormat="1" x14ac:dyDescent="0.25">
      <c r="B107" s="197"/>
      <c r="C107" s="197"/>
      <c r="D107" s="197"/>
      <c r="E107" s="197"/>
      <c r="F107" s="197"/>
      <c r="G107" s="197"/>
      <c r="H107" s="197"/>
      <c r="I107" s="197"/>
      <c r="J107" s="197"/>
      <c r="K107" s="197"/>
      <c r="L107" s="197"/>
      <c r="M107" s="197"/>
      <c r="O107" s="197"/>
      <c r="Q107" s="197"/>
      <c r="R107" s="204"/>
      <c r="S107" s="197"/>
      <c r="T107" s="197"/>
      <c r="U107" s="197"/>
    </row>
    <row r="108" spans="2:21" s="198" customFormat="1" x14ac:dyDescent="0.25">
      <c r="B108" s="197"/>
      <c r="C108" s="197"/>
      <c r="D108" s="197"/>
      <c r="E108" s="197"/>
      <c r="F108" s="197"/>
      <c r="G108" s="197"/>
      <c r="H108" s="197"/>
      <c r="I108" s="197"/>
      <c r="J108" s="197"/>
      <c r="K108" s="197"/>
      <c r="L108" s="197"/>
      <c r="M108" s="197"/>
      <c r="O108" s="197"/>
      <c r="Q108" s="197"/>
      <c r="R108" s="204"/>
      <c r="S108" s="197"/>
      <c r="T108" s="197"/>
      <c r="U108" s="197"/>
    </row>
    <row r="109" spans="2:21" s="198" customFormat="1" x14ac:dyDescent="0.25">
      <c r="B109" s="197"/>
      <c r="C109" s="197"/>
      <c r="D109" s="197"/>
      <c r="E109" s="197"/>
      <c r="F109" s="197"/>
      <c r="G109" s="197"/>
      <c r="H109" s="197"/>
      <c r="I109" s="197"/>
      <c r="J109" s="197"/>
      <c r="K109" s="197"/>
      <c r="L109" s="197"/>
      <c r="M109" s="197"/>
      <c r="O109" s="197"/>
      <c r="Q109" s="197"/>
      <c r="R109" s="204"/>
      <c r="S109" s="197"/>
      <c r="T109" s="197"/>
      <c r="U109" s="197"/>
    </row>
    <row r="110" spans="2:21" s="198" customFormat="1" x14ac:dyDescent="0.25">
      <c r="B110" s="197"/>
      <c r="C110" s="197"/>
      <c r="D110" s="197"/>
      <c r="E110" s="197"/>
      <c r="F110" s="197"/>
      <c r="G110" s="197"/>
      <c r="H110" s="197"/>
      <c r="I110" s="197"/>
      <c r="J110" s="197"/>
      <c r="K110" s="197"/>
      <c r="L110" s="197"/>
      <c r="M110" s="197"/>
      <c r="O110" s="197"/>
      <c r="Q110" s="197"/>
      <c r="R110" s="204"/>
      <c r="S110" s="197"/>
      <c r="T110" s="197"/>
      <c r="U110" s="197"/>
    </row>
    <row r="111" spans="2:21" s="198" customFormat="1" x14ac:dyDescent="0.25">
      <c r="B111" s="197"/>
      <c r="C111" s="197"/>
      <c r="D111" s="197"/>
      <c r="E111" s="197"/>
      <c r="F111" s="197"/>
      <c r="G111" s="197"/>
      <c r="H111" s="197"/>
      <c r="I111" s="197"/>
      <c r="J111" s="197"/>
      <c r="K111" s="197"/>
      <c r="L111" s="197"/>
      <c r="M111" s="197"/>
      <c r="O111" s="197"/>
      <c r="Q111" s="197"/>
      <c r="R111" s="204"/>
      <c r="S111" s="197"/>
      <c r="T111" s="197"/>
      <c r="U111" s="197"/>
    </row>
    <row r="112" spans="2:21" s="198" customFormat="1" x14ac:dyDescent="0.25">
      <c r="B112" s="197"/>
      <c r="C112" s="197"/>
      <c r="D112" s="197"/>
      <c r="E112" s="197"/>
      <c r="F112" s="197"/>
      <c r="G112" s="197"/>
      <c r="H112" s="197"/>
      <c r="I112" s="197"/>
      <c r="J112" s="197"/>
      <c r="K112" s="197"/>
      <c r="L112" s="197"/>
      <c r="M112" s="197"/>
      <c r="O112" s="197"/>
      <c r="Q112" s="197"/>
      <c r="R112" s="204"/>
      <c r="S112" s="197"/>
      <c r="T112" s="197"/>
      <c r="U112" s="197"/>
    </row>
    <row r="113" spans="2:21" s="198" customFormat="1" x14ac:dyDescent="0.25">
      <c r="B113" s="197"/>
      <c r="C113" s="197"/>
      <c r="D113" s="197"/>
      <c r="E113" s="197"/>
      <c r="F113" s="197"/>
      <c r="G113" s="197"/>
      <c r="H113" s="197"/>
      <c r="I113" s="197"/>
      <c r="J113" s="197"/>
      <c r="K113" s="197"/>
      <c r="L113" s="197"/>
      <c r="M113" s="197"/>
      <c r="O113" s="197"/>
      <c r="Q113" s="197"/>
      <c r="R113" s="204"/>
      <c r="S113" s="197"/>
      <c r="T113" s="197"/>
      <c r="U113" s="197"/>
    </row>
    <row r="114" spans="2:21" s="198" customFormat="1" x14ac:dyDescent="0.25">
      <c r="B114" s="197"/>
      <c r="C114" s="197"/>
      <c r="D114" s="197"/>
      <c r="E114" s="197"/>
      <c r="F114" s="197"/>
      <c r="G114" s="197"/>
      <c r="H114" s="197"/>
      <c r="I114" s="197"/>
      <c r="J114" s="197"/>
      <c r="K114" s="197"/>
      <c r="L114" s="197"/>
      <c r="M114" s="197"/>
      <c r="O114" s="197"/>
      <c r="Q114" s="197"/>
      <c r="R114" s="204"/>
      <c r="S114" s="197"/>
      <c r="T114" s="197"/>
      <c r="U114" s="197"/>
    </row>
    <row r="115" spans="2:21" s="198" customFormat="1" x14ac:dyDescent="0.25">
      <c r="B115" s="197"/>
      <c r="C115" s="197"/>
      <c r="D115" s="197"/>
      <c r="E115" s="197"/>
      <c r="F115" s="197"/>
      <c r="G115" s="197"/>
      <c r="H115" s="197"/>
      <c r="I115" s="197"/>
      <c r="J115" s="197"/>
      <c r="K115" s="197"/>
      <c r="L115" s="197"/>
      <c r="M115" s="197"/>
      <c r="O115" s="197"/>
      <c r="Q115" s="197"/>
      <c r="R115" s="204"/>
      <c r="S115" s="197"/>
      <c r="T115" s="197"/>
      <c r="U115" s="197"/>
    </row>
    <row r="116" spans="2:21" s="198" customFormat="1" x14ac:dyDescent="0.25">
      <c r="B116" s="197"/>
      <c r="C116" s="197"/>
      <c r="D116" s="197"/>
      <c r="E116" s="197"/>
      <c r="F116" s="197"/>
      <c r="G116" s="197"/>
      <c r="H116" s="197"/>
      <c r="I116" s="197"/>
      <c r="J116" s="197"/>
      <c r="K116" s="197"/>
      <c r="L116" s="197"/>
      <c r="M116" s="197"/>
      <c r="O116" s="197"/>
      <c r="Q116" s="197"/>
      <c r="R116" s="204"/>
      <c r="S116" s="197"/>
      <c r="T116" s="197"/>
      <c r="U116" s="197"/>
    </row>
    <row r="117" spans="2:21" s="198" customFormat="1" x14ac:dyDescent="0.25">
      <c r="B117" s="197"/>
      <c r="C117" s="197"/>
      <c r="D117" s="197"/>
      <c r="E117" s="197"/>
      <c r="F117" s="197"/>
      <c r="G117" s="197"/>
      <c r="H117" s="197"/>
      <c r="I117" s="197"/>
      <c r="J117" s="197"/>
      <c r="K117" s="197"/>
      <c r="L117" s="197"/>
      <c r="M117" s="197"/>
      <c r="O117" s="197"/>
      <c r="Q117" s="197"/>
      <c r="R117" s="204"/>
      <c r="S117" s="197"/>
      <c r="T117" s="197"/>
      <c r="U117" s="197"/>
    </row>
    <row r="118" spans="2:21" s="198" customFormat="1" x14ac:dyDescent="0.25">
      <c r="B118" s="197"/>
      <c r="C118" s="197"/>
      <c r="D118" s="197"/>
      <c r="E118" s="197"/>
      <c r="F118" s="197"/>
      <c r="G118" s="197"/>
      <c r="H118" s="197"/>
      <c r="I118" s="197"/>
      <c r="J118" s="197"/>
      <c r="K118" s="197"/>
      <c r="L118" s="197"/>
      <c r="M118" s="197"/>
      <c r="O118" s="197"/>
      <c r="Q118" s="197"/>
      <c r="R118" s="204"/>
      <c r="S118" s="197"/>
      <c r="T118" s="197"/>
      <c r="U118" s="197"/>
    </row>
    <row r="119" spans="2:21" s="198" customFormat="1" x14ac:dyDescent="0.25">
      <c r="B119" s="197"/>
      <c r="C119" s="197"/>
      <c r="D119" s="197"/>
      <c r="E119" s="197"/>
      <c r="F119" s="197"/>
      <c r="G119" s="197"/>
      <c r="H119" s="197"/>
      <c r="I119" s="197"/>
      <c r="J119" s="197"/>
      <c r="K119" s="197"/>
      <c r="L119" s="197"/>
      <c r="M119" s="197"/>
      <c r="O119" s="197"/>
      <c r="Q119" s="197"/>
      <c r="R119" s="204"/>
      <c r="S119" s="197"/>
      <c r="T119" s="197"/>
      <c r="U119" s="197"/>
    </row>
    <row r="120" spans="2:21" s="198" customFormat="1" x14ac:dyDescent="0.25">
      <c r="B120" s="197"/>
      <c r="C120" s="197"/>
      <c r="D120" s="197"/>
      <c r="E120" s="197"/>
      <c r="F120" s="197"/>
      <c r="G120" s="197"/>
      <c r="H120" s="197"/>
      <c r="I120" s="197"/>
      <c r="J120" s="197"/>
      <c r="K120" s="197"/>
      <c r="L120" s="197"/>
      <c r="M120" s="197"/>
      <c r="O120" s="197"/>
      <c r="Q120" s="197"/>
      <c r="R120" s="204"/>
      <c r="S120" s="197"/>
      <c r="T120" s="197"/>
      <c r="U120" s="197"/>
    </row>
    <row r="121" spans="2:21" s="198" customFormat="1" x14ac:dyDescent="0.25">
      <c r="B121" s="197"/>
      <c r="C121" s="197"/>
      <c r="D121" s="197"/>
      <c r="E121" s="197"/>
      <c r="F121" s="197"/>
      <c r="G121" s="197"/>
      <c r="H121" s="197"/>
      <c r="I121" s="197"/>
      <c r="J121" s="197"/>
      <c r="K121" s="197"/>
      <c r="L121" s="197"/>
      <c r="M121" s="197"/>
      <c r="O121" s="197"/>
      <c r="Q121" s="197"/>
      <c r="R121" s="204"/>
      <c r="S121" s="197"/>
      <c r="T121" s="197"/>
      <c r="U121" s="197"/>
    </row>
    <row r="122" spans="2:21" s="198" customFormat="1" x14ac:dyDescent="0.25">
      <c r="B122" s="197"/>
      <c r="C122" s="197"/>
      <c r="D122" s="197"/>
      <c r="E122" s="197"/>
      <c r="F122" s="197"/>
      <c r="G122" s="197"/>
      <c r="H122" s="197"/>
      <c r="I122" s="197"/>
      <c r="J122" s="197"/>
      <c r="K122" s="197"/>
      <c r="L122" s="197"/>
      <c r="M122" s="197"/>
      <c r="O122" s="197"/>
      <c r="Q122" s="197"/>
      <c r="R122" s="204"/>
      <c r="S122" s="197"/>
      <c r="T122" s="197"/>
      <c r="U122" s="197"/>
    </row>
    <row r="123" spans="2:21" s="198" customFormat="1" x14ac:dyDescent="0.25">
      <c r="B123" s="197"/>
      <c r="C123" s="197"/>
      <c r="D123" s="197"/>
      <c r="E123" s="197"/>
      <c r="F123" s="197"/>
      <c r="G123" s="197"/>
      <c r="H123" s="197"/>
      <c r="I123" s="197"/>
      <c r="J123" s="197"/>
      <c r="K123" s="197"/>
      <c r="L123" s="197"/>
      <c r="M123" s="197"/>
      <c r="O123" s="197"/>
      <c r="Q123" s="197"/>
      <c r="R123" s="204"/>
      <c r="S123" s="197"/>
      <c r="T123" s="197"/>
      <c r="U123" s="197"/>
    </row>
    <row r="124" spans="2:21" s="198" customFormat="1" x14ac:dyDescent="0.25">
      <c r="B124" s="197"/>
      <c r="C124" s="197"/>
      <c r="D124" s="197"/>
      <c r="E124" s="197"/>
      <c r="F124" s="197"/>
      <c r="G124" s="197"/>
      <c r="H124" s="197"/>
      <c r="I124" s="197"/>
      <c r="J124" s="197"/>
      <c r="K124" s="197"/>
      <c r="L124" s="197"/>
      <c r="M124" s="197"/>
      <c r="O124" s="197"/>
      <c r="Q124" s="197"/>
      <c r="R124" s="204"/>
      <c r="S124" s="197"/>
      <c r="T124" s="197"/>
      <c r="U124" s="197"/>
    </row>
    <row r="125" spans="2:21" s="198" customFormat="1" x14ac:dyDescent="0.25">
      <c r="B125" s="197"/>
      <c r="C125" s="197"/>
      <c r="D125" s="197"/>
      <c r="E125" s="197"/>
      <c r="F125" s="197"/>
      <c r="G125" s="197"/>
      <c r="H125" s="197"/>
      <c r="I125" s="197"/>
      <c r="J125" s="197"/>
      <c r="K125" s="197"/>
      <c r="L125" s="197"/>
      <c r="M125" s="197"/>
      <c r="O125" s="197"/>
      <c r="Q125" s="197"/>
      <c r="R125" s="204"/>
      <c r="S125" s="197"/>
      <c r="T125" s="197"/>
      <c r="U125" s="197"/>
    </row>
    <row r="126" spans="2:21" s="198" customFormat="1" x14ac:dyDescent="0.25">
      <c r="B126" s="197"/>
      <c r="C126" s="197"/>
      <c r="D126" s="197"/>
      <c r="E126" s="197"/>
      <c r="F126" s="197"/>
      <c r="G126" s="197"/>
      <c r="H126" s="197"/>
      <c r="I126" s="197"/>
      <c r="J126" s="197"/>
      <c r="K126" s="197"/>
      <c r="L126" s="197"/>
      <c r="M126" s="197"/>
      <c r="O126" s="197"/>
      <c r="Q126" s="197"/>
      <c r="R126" s="204"/>
      <c r="S126" s="197"/>
      <c r="T126" s="197"/>
      <c r="U126" s="197"/>
    </row>
    <row r="127" spans="2:21" s="198" customFormat="1" x14ac:dyDescent="0.25">
      <c r="B127" s="197"/>
      <c r="C127" s="197"/>
      <c r="D127" s="197"/>
      <c r="E127" s="197"/>
      <c r="F127" s="197"/>
      <c r="G127" s="197"/>
      <c r="H127" s="197"/>
      <c r="I127" s="197"/>
      <c r="J127" s="197"/>
      <c r="K127" s="197"/>
      <c r="L127" s="197"/>
      <c r="M127" s="197"/>
      <c r="O127" s="197"/>
      <c r="Q127" s="197"/>
      <c r="R127" s="204"/>
      <c r="S127" s="197"/>
      <c r="T127" s="197"/>
      <c r="U127" s="197"/>
    </row>
    <row r="128" spans="2:21" s="198" customFormat="1" x14ac:dyDescent="0.25">
      <c r="B128" s="197"/>
      <c r="C128" s="197"/>
      <c r="D128" s="197"/>
      <c r="E128" s="197"/>
      <c r="F128" s="197"/>
      <c r="G128" s="197"/>
      <c r="H128" s="197"/>
      <c r="I128" s="197"/>
      <c r="J128" s="197"/>
      <c r="K128" s="197"/>
      <c r="L128" s="197"/>
      <c r="M128" s="197"/>
      <c r="O128" s="197"/>
      <c r="Q128" s="197"/>
      <c r="R128" s="204"/>
      <c r="S128" s="197"/>
      <c r="T128" s="197"/>
      <c r="U128" s="197"/>
    </row>
    <row r="129" spans="2:21" s="198" customFormat="1" x14ac:dyDescent="0.25">
      <c r="B129" s="197"/>
      <c r="C129" s="197"/>
      <c r="D129" s="197"/>
      <c r="E129" s="197"/>
      <c r="F129" s="197"/>
      <c r="G129" s="197"/>
      <c r="H129" s="197"/>
      <c r="I129" s="197"/>
      <c r="J129" s="197"/>
      <c r="K129" s="197"/>
      <c r="L129" s="197"/>
      <c r="M129" s="197"/>
      <c r="O129" s="197"/>
      <c r="Q129" s="197"/>
      <c r="R129" s="204"/>
      <c r="S129" s="197"/>
      <c r="T129" s="197"/>
      <c r="U129" s="197"/>
    </row>
    <row r="130" spans="2:21" s="198" customFormat="1" x14ac:dyDescent="0.25">
      <c r="B130" s="197"/>
      <c r="C130" s="197"/>
      <c r="D130" s="197"/>
      <c r="E130" s="197"/>
      <c r="F130" s="197"/>
      <c r="G130" s="197"/>
      <c r="H130" s="197"/>
      <c r="I130" s="197"/>
      <c r="J130" s="197"/>
      <c r="K130" s="197"/>
      <c r="L130" s="197"/>
      <c r="M130" s="197"/>
      <c r="O130" s="197"/>
      <c r="Q130" s="197"/>
      <c r="R130" s="204"/>
      <c r="S130" s="197"/>
      <c r="T130" s="197"/>
      <c r="U130" s="197"/>
    </row>
    <row r="131" spans="2:21" s="198" customFormat="1" x14ac:dyDescent="0.25">
      <c r="B131" s="197"/>
      <c r="C131" s="197"/>
      <c r="D131" s="197"/>
      <c r="E131" s="197"/>
      <c r="F131" s="197"/>
      <c r="G131" s="197"/>
      <c r="H131" s="197"/>
      <c r="I131" s="197"/>
      <c r="J131" s="197"/>
      <c r="K131" s="197"/>
      <c r="L131" s="197"/>
      <c r="M131" s="197"/>
      <c r="O131" s="197"/>
      <c r="Q131" s="197"/>
      <c r="R131" s="204"/>
      <c r="S131" s="197"/>
      <c r="T131" s="197"/>
      <c r="U131" s="197"/>
    </row>
    <row r="132" spans="2:21" s="198" customFormat="1" x14ac:dyDescent="0.25">
      <c r="B132" s="197"/>
      <c r="C132" s="197"/>
      <c r="D132" s="197"/>
      <c r="E132" s="197"/>
      <c r="F132" s="197"/>
      <c r="G132" s="197"/>
      <c r="H132" s="197"/>
      <c r="I132" s="197"/>
      <c r="J132" s="197"/>
      <c r="K132" s="197"/>
      <c r="L132" s="197"/>
      <c r="M132" s="197"/>
      <c r="O132" s="197"/>
      <c r="Q132" s="197"/>
      <c r="R132" s="204"/>
      <c r="S132" s="197"/>
      <c r="T132" s="197"/>
      <c r="U132" s="197"/>
    </row>
    <row r="133" spans="2:21" s="198" customFormat="1" x14ac:dyDescent="0.25">
      <c r="B133" s="197"/>
      <c r="C133" s="197"/>
      <c r="D133" s="197"/>
      <c r="E133" s="197"/>
      <c r="F133" s="197"/>
      <c r="G133" s="197"/>
      <c r="H133" s="197"/>
      <c r="I133" s="197"/>
      <c r="J133" s="197"/>
      <c r="K133" s="197"/>
      <c r="L133" s="197"/>
      <c r="M133" s="197"/>
      <c r="O133" s="197"/>
      <c r="Q133" s="197"/>
      <c r="R133" s="204"/>
      <c r="S133" s="197"/>
      <c r="T133" s="197"/>
      <c r="U133" s="197"/>
    </row>
    <row r="134" spans="2:21" s="198" customFormat="1" x14ac:dyDescent="0.25">
      <c r="B134" s="197"/>
      <c r="C134" s="197"/>
      <c r="D134" s="197"/>
      <c r="E134" s="197"/>
      <c r="F134" s="197"/>
      <c r="G134" s="197"/>
      <c r="H134" s="197"/>
      <c r="I134" s="197"/>
      <c r="J134" s="197"/>
      <c r="K134" s="197"/>
      <c r="L134" s="197"/>
      <c r="M134" s="197"/>
      <c r="O134" s="197"/>
      <c r="Q134" s="197"/>
      <c r="R134" s="204"/>
      <c r="S134" s="197"/>
      <c r="T134" s="197"/>
      <c r="U134" s="197"/>
    </row>
    <row r="135" spans="2:21" s="198" customFormat="1" x14ac:dyDescent="0.25">
      <c r="B135" s="197"/>
      <c r="C135" s="197"/>
      <c r="D135" s="197"/>
      <c r="E135" s="197"/>
      <c r="F135" s="197"/>
      <c r="G135" s="197"/>
      <c r="H135" s="197"/>
      <c r="I135" s="197"/>
      <c r="J135" s="197"/>
      <c r="K135" s="197"/>
      <c r="L135" s="197"/>
      <c r="M135" s="197"/>
      <c r="O135" s="197"/>
      <c r="Q135" s="197"/>
      <c r="R135" s="204"/>
      <c r="S135" s="197"/>
      <c r="T135" s="197"/>
      <c r="U135" s="197"/>
    </row>
  </sheetData>
  <sheetProtection password="CCF6" sheet="1" objects="1" scenarios="1"/>
  <dataValidations count="1">
    <dataValidation type="list" allowBlank="1" showInputMessage="1" showErrorMessage="1" sqref="C1:D1">
      <formula1>#REF!</formula1>
    </dataValidation>
  </dataValidations>
  <pageMargins left="0.7" right="0.7" top="0.75" bottom="0.75" header="0.3" footer="0.3"/>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100" workbookViewId="0">
      <selection activeCell="B8" sqref="B8"/>
    </sheetView>
  </sheetViews>
  <sheetFormatPr defaultRowHeight="12.75" x14ac:dyDescent="0.2"/>
  <cols>
    <col min="1" max="1" width="23.7109375" style="3" customWidth="1"/>
    <col min="2" max="2" width="13.42578125" style="3" customWidth="1"/>
    <col min="3" max="6" width="14" style="3" customWidth="1"/>
    <col min="7" max="7" width="0.85546875" style="8" customWidth="1"/>
    <col min="8" max="8" width="17.28515625" style="3" customWidth="1"/>
    <col min="9" max="9" width="0.85546875" style="8" customWidth="1"/>
    <col min="10" max="10" width="19.140625" style="3" customWidth="1"/>
    <col min="11" max="16384" width="9.140625" style="3"/>
  </cols>
  <sheetData>
    <row r="1" spans="1:10" s="28" customFormat="1" ht="21" customHeight="1" x14ac:dyDescent="0.25">
      <c r="A1" s="1" t="s">
        <v>15</v>
      </c>
      <c r="B1" s="12"/>
      <c r="C1" s="13"/>
      <c r="D1" s="13"/>
      <c r="E1" s="13"/>
      <c r="F1" s="13"/>
    </row>
    <row r="2" spans="1:10" s="29" customFormat="1" ht="18" customHeight="1" x14ac:dyDescent="0.25">
      <c r="A2" s="4" t="s">
        <v>4</v>
      </c>
      <c r="B2" s="439" t="str">
        <f>+'Tabela I'!C2</f>
        <v>1.1.2022.-31.12.2022.</v>
      </c>
      <c r="C2" s="5"/>
      <c r="D2" s="5"/>
      <c r="E2" s="5"/>
      <c r="F2" s="5"/>
    </row>
    <row r="3" spans="1:10" s="29" customFormat="1" ht="21" customHeight="1" thickBot="1" x14ac:dyDescent="0.3">
      <c r="A3" s="30" t="s">
        <v>134</v>
      </c>
      <c r="B3" s="31"/>
      <c r="C3" s="31"/>
      <c r="D3" s="31"/>
      <c r="E3" s="32"/>
      <c r="F3" s="33"/>
      <c r="G3" s="34"/>
      <c r="H3" s="35"/>
      <c r="I3" s="36"/>
    </row>
    <row r="4" spans="1:10" ht="31.5" customHeight="1" x14ac:dyDescent="0.2">
      <c r="A4" s="674" t="s">
        <v>5</v>
      </c>
      <c r="B4" s="679" t="s">
        <v>24</v>
      </c>
      <c r="C4" s="679" t="s">
        <v>25</v>
      </c>
      <c r="D4" s="679" t="s">
        <v>26</v>
      </c>
      <c r="E4" s="679" t="s">
        <v>27</v>
      </c>
      <c r="F4" s="683" t="s">
        <v>28</v>
      </c>
      <c r="G4" s="685"/>
      <c r="H4" s="681" t="s">
        <v>29</v>
      </c>
      <c r="I4" s="173"/>
      <c r="J4" s="677" t="s">
        <v>19</v>
      </c>
    </row>
    <row r="5" spans="1:10" ht="23.25" customHeight="1" x14ac:dyDescent="0.2">
      <c r="A5" s="675"/>
      <c r="B5" s="680"/>
      <c r="C5" s="680" t="s">
        <v>30</v>
      </c>
      <c r="D5" s="680"/>
      <c r="E5" s="680" t="s">
        <v>20</v>
      </c>
      <c r="F5" s="684"/>
      <c r="G5" s="685"/>
      <c r="H5" s="682"/>
      <c r="I5" s="173"/>
      <c r="J5" s="678"/>
    </row>
    <row r="6" spans="1:10" ht="12.75" customHeight="1" thickBot="1" x14ac:dyDescent="0.25">
      <c r="A6" s="676"/>
      <c r="B6" s="16" t="s">
        <v>6</v>
      </c>
      <c r="C6" s="16" t="s">
        <v>7</v>
      </c>
      <c r="D6" s="16" t="s">
        <v>21</v>
      </c>
      <c r="E6" s="16" t="s">
        <v>8</v>
      </c>
      <c r="F6" s="37" t="s">
        <v>22</v>
      </c>
      <c r="G6" s="38"/>
      <c r="H6" s="39" t="s">
        <v>31</v>
      </c>
      <c r="I6" s="38"/>
      <c r="J6" s="17" t="s">
        <v>32</v>
      </c>
    </row>
    <row r="7" spans="1:10" ht="3" customHeight="1" thickBot="1" x14ac:dyDescent="0.25">
      <c r="A7" s="18"/>
      <c r="B7" s="15"/>
      <c r="C7" s="15"/>
      <c r="D7" s="15"/>
      <c r="E7" s="15"/>
      <c r="F7" s="27"/>
      <c r="G7" s="38"/>
      <c r="H7" s="15"/>
      <c r="I7" s="15"/>
    </row>
    <row r="8" spans="1:10" ht="20.100000000000001" customHeight="1" x14ac:dyDescent="0.2">
      <c r="A8" s="40" t="s">
        <v>9</v>
      </c>
      <c r="B8" s="41"/>
      <c r="C8" s="42"/>
      <c r="D8" s="42"/>
      <c r="E8" s="42"/>
      <c r="F8" s="43"/>
      <c r="G8" s="38"/>
      <c r="H8" s="44"/>
      <c r="I8" s="15"/>
      <c r="J8" s="44"/>
    </row>
    <row r="9" spans="1:10" ht="20.100000000000001" customHeight="1" thickBot="1" x14ac:dyDescent="0.25">
      <c r="A9" s="45" t="s">
        <v>16</v>
      </c>
      <c r="B9" s="21"/>
      <c r="C9" s="21"/>
      <c r="D9" s="21"/>
      <c r="E9" s="21"/>
      <c r="F9" s="19"/>
      <c r="G9" s="38"/>
      <c r="H9" s="20"/>
      <c r="I9" s="15"/>
      <c r="J9" s="20"/>
    </row>
    <row r="10" spans="1:10" ht="3" customHeight="1" thickBot="1" x14ac:dyDescent="0.25">
      <c r="A10" s="27"/>
      <c r="B10" s="15"/>
      <c r="C10" s="15"/>
      <c r="D10" s="15"/>
      <c r="E10" s="15"/>
      <c r="F10" s="15"/>
      <c r="G10" s="46"/>
      <c r="H10" s="15"/>
      <c r="I10" s="15"/>
      <c r="J10" s="22"/>
    </row>
    <row r="11" spans="1:10" s="9" customFormat="1" ht="20.100000000000001" customHeight="1" thickBot="1" x14ac:dyDescent="0.3">
      <c r="A11" s="23" t="s">
        <v>10</v>
      </c>
      <c r="B11" s="25">
        <f>B8+B9</f>
        <v>0</v>
      </c>
      <c r="C11" s="25">
        <f>C8+C9</f>
        <v>0</v>
      </c>
      <c r="D11" s="25">
        <f>D8+D9</f>
        <v>0</v>
      </c>
      <c r="E11" s="25">
        <f>E8+E9</f>
        <v>0</v>
      </c>
      <c r="F11" s="24">
        <f>F8+F9</f>
        <v>0</v>
      </c>
      <c r="G11" s="47"/>
      <c r="H11" s="26">
        <f>H8+H9</f>
        <v>0</v>
      </c>
      <c r="I11" s="47"/>
      <c r="J11" s="26">
        <f>J8+J9</f>
        <v>0</v>
      </c>
    </row>
    <row r="12" spans="1:10" ht="20.100000000000001" customHeight="1" x14ac:dyDescent="0.2"/>
    <row r="13" spans="1:10" ht="20.100000000000001" customHeight="1" x14ac:dyDescent="0.2"/>
    <row r="14" spans="1:10" ht="20.100000000000001" customHeight="1" x14ac:dyDescent="0.2"/>
    <row r="15" spans="1:10" ht="20.100000000000001" customHeight="1" x14ac:dyDescent="0.2"/>
    <row r="16" spans="1:10" ht="20.100000000000001" customHeight="1" x14ac:dyDescent="0.2"/>
    <row r="19" ht="20.100000000000001" customHeight="1" x14ac:dyDescent="0.2"/>
    <row r="21" ht="20.100000000000001" customHeight="1" x14ac:dyDescent="0.2"/>
    <row r="22" ht="24" customHeight="1" x14ac:dyDescent="0.2"/>
    <row r="24" ht="18.75" customHeight="1" x14ac:dyDescent="0.2"/>
    <row r="25" ht="5.25" customHeight="1" x14ac:dyDescent="0.2"/>
    <row r="26" ht="50.25" customHeight="1" x14ac:dyDescent="0.2"/>
    <row r="31" ht="21.95" customHeight="1" x14ac:dyDescent="0.2"/>
    <row r="32" ht="21.95" customHeight="1" x14ac:dyDescent="0.2"/>
    <row r="34" ht="21.95" customHeight="1" x14ac:dyDescent="0.2"/>
  </sheetData>
  <sheetProtection password="CCF6" sheet="1" objects="1" scenarios="1"/>
  <mergeCells count="9">
    <mergeCell ref="A4:A6"/>
    <mergeCell ref="J4:J5"/>
    <mergeCell ref="E4:E5"/>
    <mergeCell ref="H4:H5"/>
    <mergeCell ref="F4:F5"/>
    <mergeCell ref="G4:G5"/>
    <mergeCell ref="B4:B5"/>
    <mergeCell ref="D4:D5"/>
    <mergeCell ref="C4:C5"/>
  </mergeCells>
  <phoneticPr fontId="0" type="noConversion"/>
  <pageMargins left="0.28999999999999998" right="0.34" top="0.72" bottom="0.42" header="0.52" footer="0.44"/>
  <pageSetup scale="90" orientation="landscape" r:id="rId1"/>
  <headerFooter differentOddEven="1" differentFirst="1" alignWithMargins="0">
    <oddHeader>&amp;R </oddHeader>
    <evenHeader>&amp;R </evenHeader>
    <firstHeader>&amp;R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90" zoomScaleNormal="100" workbookViewId="0">
      <selection activeCell="A8" sqref="A8"/>
    </sheetView>
  </sheetViews>
  <sheetFormatPr defaultRowHeight="12.75" x14ac:dyDescent="0.2"/>
  <cols>
    <col min="1" max="2" width="19.85546875" style="3" customWidth="1"/>
    <col min="3" max="3" width="19.85546875" style="8" customWidth="1"/>
    <col min="4" max="4" width="70.7109375" style="532" customWidth="1"/>
    <col min="5" max="5" width="20.42578125" style="3" customWidth="1"/>
    <col min="6" max="6" width="0.85546875" style="8" customWidth="1"/>
    <col min="7" max="7" width="16.7109375" style="3" customWidth="1"/>
    <col min="8" max="8" width="19.85546875" style="3" customWidth="1"/>
    <col min="9" max="9" width="0.85546875" style="8" customWidth="1"/>
    <col min="10" max="10" width="16.7109375" style="3" customWidth="1"/>
    <col min="11" max="11" width="18.7109375" style="3" customWidth="1"/>
    <col min="12" max="12" width="0.7109375" style="3" customWidth="1"/>
    <col min="13" max="13" width="16.7109375" style="3" customWidth="1"/>
    <col min="14" max="14" width="21" style="3" customWidth="1"/>
    <col min="15" max="16384" width="9.140625" style="3"/>
  </cols>
  <sheetData>
    <row r="1" spans="1:9" ht="21" customHeight="1" x14ac:dyDescent="0.25">
      <c r="A1" s="1" t="s">
        <v>15</v>
      </c>
      <c r="B1" s="49"/>
      <c r="C1" s="2"/>
      <c r="D1" s="531"/>
      <c r="E1" s="2"/>
      <c r="F1" s="2"/>
      <c r="I1" s="3"/>
    </row>
    <row r="2" spans="1:9" ht="18" customHeight="1" x14ac:dyDescent="0.25">
      <c r="A2" s="4" t="s">
        <v>4</v>
      </c>
      <c r="B2" s="5" t="str">
        <f>'Tabela II'!B2</f>
        <v>1.1.2022.-31.12.2022.</v>
      </c>
      <c r="C2" s="5"/>
      <c r="E2" s="2"/>
      <c r="F2" s="2"/>
      <c r="I2" s="3"/>
    </row>
    <row r="3" spans="1:9" ht="21" customHeight="1" thickBot="1" x14ac:dyDescent="0.3">
      <c r="A3" s="50" t="s">
        <v>135</v>
      </c>
    </row>
    <row r="4" spans="1:9" ht="21" customHeight="1" x14ac:dyDescent="0.2">
      <c r="A4" s="687" t="s">
        <v>206</v>
      </c>
      <c r="B4" s="689" t="s">
        <v>33</v>
      </c>
      <c r="C4" s="689" t="s">
        <v>34</v>
      </c>
      <c r="D4" s="691" t="s">
        <v>207</v>
      </c>
      <c r="F4" s="3"/>
      <c r="I4" s="3"/>
    </row>
    <row r="5" spans="1:9" ht="73.5" customHeight="1" thickBot="1" x14ac:dyDescent="0.25">
      <c r="A5" s="688"/>
      <c r="B5" s="690"/>
      <c r="C5" s="690"/>
      <c r="D5" s="692"/>
      <c r="F5" s="3"/>
      <c r="I5" s="3"/>
    </row>
    <row r="6" spans="1:9" ht="15.75" customHeight="1" thickBot="1" x14ac:dyDescent="0.25">
      <c r="A6" s="440" t="s">
        <v>6</v>
      </c>
      <c r="B6" s="440" t="s">
        <v>7</v>
      </c>
      <c r="C6" s="440" t="s">
        <v>21</v>
      </c>
      <c r="D6" s="533" t="s">
        <v>8</v>
      </c>
      <c r="F6" s="3"/>
      <c r="I6" s="3"/>
    </row>
    <row r="7" spans="1:9" ht="3.75" customHeight="1" thickBot="1" x14ac:dyDescent="0.25">
      <c r="C7" s="3"/>
      <c r="F7" s="3"/>
      <c r="I7" s="3"/>
    </row>
    <row r="8" spans="1:9" ht="30" customHeight="1" x14ac:dyDescent="0.2">
      <c r="A8" s="441"/>
      <c r="B8" s="442"/>
      <c r="C8" s="443"/>
      <c r="D8" s="444"/>
      <c r="F8" s="3"/>
      <c r="I8" s="3"/>
    </row>
    <row r="9" spans="1:9" ht="30" customHeight="1" x14ac:dyDescent="0.2">
      <c r="A9" s="445"/>
      <c r="B9" s="446"/>
      <c r="C9" s="447"/>
      <c r="D9" s="448"/>
      <c r="F9" s="3"/>
      <c r="I9" s="3"/>
    </row>
    <row r="10" spans="1:9" ht="30" customHeight="1" x14ac:dyDescent="0.2">
      <c r="A10" s="445"/>
      <c r="B10" s="446"/>
      <c r="C10" s="447"/>
      <c r="D10" s="448"/>
      <c r="F10" s="3"/>
      <c r="I10" s="3"/>
    </row>
    <row r="11" spans="1:9" ht="30" customHeight="1" x14ac:dyDescent="0.2">
      <c r="A11" s="445"/>
      <c r="B11" s="446"/>
      <c r="C11" s="447"/>
      <c r="D11" s="448"/>
      <c r="F11" s="3"/>
      <c r="I11" s="3"/>
    </row>
    <row r="12" spans="1:9" ht="30" customHeight="1" x14ac:dyDescent="0.2">
      <c r="A12" s="445"/>
      <c r="B12" s="446"/>
      <c r="C12" s="447"/>
      <c r="D12" s="448"/>
      <c r="F12" s="3"/>
      <c r="I12" s="3"/>
    </row>
    <row r="13" spans="1:9" ht="30" customHeight="1" x14ac:dyDescent="0.2">
      <c r="A13" s="445"/>
      <c r="B13" s="446"/>
      <c r="C13" s="447"/>
      <c r="D13" s="448"/>
      <c r="F13" s="3"/>
      <c r="I13" s="3"/>
    </row>
    <row r="14" spans="1:9" ht="30" customHeight="1" x14ac:dyDescent="0.2">
      <c r="A14" s="445"/>
      <c r="B14" s="446"/>
      <c r="C14" s="447"/>
      <c r="D14" s="448"/>
      <c r="F14" s="3"/>
      <c r="I14" s="3"/>
    </row>
    <row r="15" spans="1:9" ht="30" customHeight="1" x14ac:dyDescent="0.2">
      <c r="A15" s="445"/>
      <c r="B15" s="446"/>
      <c r="C15" s="447"/>
      <c r="D15" s="448"/>
      <c r="F15" s="3"/>
      <c r="I15" s="3"/>
    </row>
    <row r="16" spans="1:9" ht="30" customHeight="1" x14ac:dyDescent="0.2">
      <c r="A16" s="445"/>
      <c r="B16" s="449"/>
      <c r="C16" s="447"/>
      <c r="D16" s="448"/>
      <c r="F16" s="3"/>
      <c r="I16" s="3"/>
    </row>
    <row r="17" spans="1:9" ht="30" customHeight="1" x14ac:dyDescent="0.2">
      <c r="A17" s="445"/>
      <c r="B17" s="446"/>
      <c r="C17" s="447"/>
      <c r="D17" s="448"/>
      <c r="F17" s="3"/>
      <c r="I17" s="3"/>
    </row>
    <row r="18" spans="1:9" ht="30" customHeight="1" x14ac:dyDescent="0.2">
      <c r="A18" s="445"/>
      <c r="B18" s="446"/>
      <c r="C18" s="447"/>
      <c r="D18" s="450"/>
      <c r="F18" s="3"/>
      <c r="I18" s="3"/>
    </row>
    <row r="19" spans="1:9" ht="30" customHeight="1" x14ac:dyDescent="0.2">
      <c r="A19" s="445"/>
      <c r="B19" s="446"/>
      <c r="C19" s="447"/>
      <c r="D19" s="448"/>
      <c r="F19" s="3"/>
      <c r="I19" s="3"/>
    </row>
    <row r="20" spans="1:9" ht="30" customHeight="1" x14ac:dyDescent="0.2">
      <c r="A20" s="445"/>
      <c r="B20" s="446"/>
      <c r="C20" s="447"/>
      <c r="D20" s="448"/>
      <c r="F20" s="3"/>
      <c r="I20" s="3"/>
    </row>
    <row r="21" spans="1:9" ht="30" customHeight="1" x14ac:dyDescent="0.2">
      <c r="A21" s="445"/>
      <c r="B21" s="446"/>
      <c r="C21" s="447"/>
      <c r="D21" s="448"/>
      <c r="F21" s="3"/>
      <c r="I21" s="3"/>
    </row>
    <row r="22" spans="1:9" ht="30" customHeight="1" x14ac:dyDescent="0.2">
      <c r="A22" s="445"/>
      <c r="B22" s="446"/>
      <c r="C22" s="447"/>
      <c r="D22" s="448"/>
      <c r="F22" s="3"/>
      <c r="I22" s="3"/>
    </row>
    <row r="23" spans="1:9" ht="30" customHeight="1" x14ac:dyDescent="0.2">
      <c r="A23" s="445"/>
      <c r="B23" s="446"/>
      <c r="C23" s="447"/>
      <c r="D23" s="448"/>
      <c r="F23" s="3"/>
      <c r="I23" s="3"/>
    </row>
    <row r="24" spans="1:9" ht="30" customHeight="1" thickBot="1" x14ac:dyDescent="0.25">
      <c r="A24" s="451"/>
      <c r="B24" s="452"/>
      <c r="C24" s="453"/>
      <c r="D24" s="454"/>
      <c r="F24" s="3"/>
      <c r="I24" s="3"/>
    </row>
    <row r="25" spans="1:9" x14ac:dyDescent="0.2">
      <c r="C25" s="3"/>
    </row>
    <row r="26" spans="1:9" x14ac:dyDescent="0.2">
      <c r="A26" s="686" t="s">
        <v>208</v>
      </c>
      <c r="B26" s="686"/>
      <c r="C26" s="686"/>
      <c r="D26" s="686"/>
    </row>
    <row r="27" spans="1:9" x14ac:dyDescent="0.2">
      <c r="A27" s="686"/>
      <c r="B27" s="686"/>
      <c r="C27" s="686"/>
      <c r="D27" s="686"/>
    </row>
    <row r="28" spans="1:9" x14ac:dyDescent="0.2">
      <c r="A28" s="686"/>
      <c r="B28" s="686"/>
      <c r="C28" s="686"/>
      <c r="D28" s="686"/>
    </row>
    <row r="29" spans="1:9" ht="19.5" customHeight="1" x14ac:dyDescent="0.2">
      <c r="A29" s="686"/>
      <c r="B29" s="686"/>
      <c r="C29" s="686"/>
      <c r="D29" s="686"/>
    </row>
    <row r="30" spans="1:9" x14ac:dyDescent="0.2">
      <c r="C30" s="3"/>
    </row>
    <row r="31" spans="1:9" ht="31.5" customHeight="1" x14ac:dyDescent="0.2"/>
    <row r="32" spans="1:9" ht="25.5" customHeight="1" x14ac:dyDescent="0.2"/>
  </sheetData>
  <sheetProtection password="CCF6" sheet="1" objects="1" scenarios="1"/>
  <mergeCells count="5">
    <mergeCell ref="A26:D29"/>
    <mergeCell ref="A4:A5"/>
    <mergeCell ref="B4:B5"/>
    <mergeCell ref="C4:C5"/>
    <mergeCell ref="D4:D5"/>
  </mergeCells>
  <phoneticPr fontId="0" type="noConversion"/>
  <pageMargins left="0.64" right="0.46" top="0.6" bottom="0.25" header="0.21" footer="0.26"/>
  <pageSetup paperSize="9" scale="68" orientation="landscape" r:id="rId1"/>
  <headerFooter differentOddEven="1" differentFirst="1" alignWithMargins="0">
    <oddHeader>&amp;R </oddHeader>
    <evenHeader>&amp;R </evenHeader>
    <firstHeader>&amp;R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67"/>
  <sheetViews>
    <sheetView showGridLines="0" view="pageBreakPreview" zoomScale="90" zoomScaleNormal="100" zoomScaleSheetLayoutView="75" workbookViewId="0">
      <selection activeCell="A7" sqref="A7"/>
    </sheetView>
  </sheetViews>
  <sheetFormatPr defaultRowHeight="12.75" x14ac:dyDescent="0.2"/>
  <cols>
    <col min="1" max="4" width="26.28515625" style="3" customWidth="1"/>
    <col min="5" max="6" width="17.7109375" style="3" customWidth="1"/>
    <col min="7" max="7" width="14.85546875" style="3" customWidth="1"/>
    <col min="8" max="16384" width="9.140625" style="3"/>
  </cols>
  <sheetData>
    <row r="1" spans="1:11" ht="21" customHeight="1" x14ac:dyDescent="0.25">
      <c r="A1" s="1" t="s">
        <v>15</v>
      </c>
      <c r="B1" s="53"/>
      <c r="D1" s="14"/>
      <c r="E1" s="14"/>
      <c r="F1" s="11"/>
      <c r="G1" s="54"/>
    </row>
    <row r="2" spans="1:11" ht="18" customHeight="1" x14ac:dyDescent="0.25">
      <c r="A2" s="55" t="s">
        <v>4</v>
      </c>
      <c r="B2" s="56" t="str">
        <f>'Tabela II'!B2</f>
        <v>1.1.2022.-31.12.2022.</v>
      </c>
      <c r="C2" s="57"/>
      <c r="D2" s="14"/>
      <c r="E2" s="14"/>
      <c r="F2" s="58"/>
      <c r="G2" s="59"/>
      <c r="H2" s="59"/>
      <c r="I2" s="60"/>
      <c r="J2" s="61"/>
      <c r="K2" s="61"/>
    </row>
    <row r="3" spans="1:11" ht="20.25" customHeight="1" x14ac:dyDescent="0.25">
      <c r="A3" s="62" t="s">
        <v>136</v>
      </c>
      <c r="B3" s="48"/>
      <c r="C3" s="48"/>
      <c r="D3" s="48"/>
      <c r="E3" s="48"/>
      <c r="F3" s="63"/>
    </row>
    <row r="4" spans="1:11" ht="21" customHeight="1" thickBot="1" x14ac:dyDescent="0.3">
      <c r="A4" s="62" t="s">
        <v>137</v>
      </c>
      <c r="B4" s="48"/>
      <c r="C4" s="48"/>
      <c r="D4" s="48"/>
      <c r="E4" s="48"/>
      <c r="F4" s="63"/>
    </row>
    <row r="5" spans="1:11" ht="40.5" customHeight="1" x14ac:dyDescent="0.2">
      <c r="A5" s="176" t="s">
        <v>47</v>
      </c>
      <c r="B5" s="52" t="s">
        <v>48</v>
      </c>
      <c r="C5" s="52" t="s">
        <v>49</v>
      </c>
      <c r="D5" s="174" t="s">
        <v>10</v>
      </c>
      <c r="E5" s="64"/>
      <c r="F5" s="65"/>
      <c r="G5" s="66"/>
    </row>
    <row r="6" spans="1:11" ht="15" customHeight="1" thickBot="1" x14ac:dyDescent="0.25">
      <c r="A6" s="67" t="s">
        <v>6</v>
      </c>
      <c r="B6" s="68" t="s">
        <v>7</v>
      </c>
      <c r="C6" s="69" t="s">
        <v>21</v>
      </c>
      <c r="D6" s="70" t="s">
        <v>50</v>
      </c>
      <c r="E6" s="64"/>
      <c r="F6" s="65"/>
      <c r="G6" s="66"/>
    </row>
    <row r="7" spans="1:11" ht="22.5" customHeight="1" thickBot="1" x14ac:dyDescent="0.25">
      <c r="A7" s="71"/>
      <c r="B7" s="72"/>
      <c r="C7" s="72"/>
      <c r="D7" s="73" t="str">
        <f>IF(SUM(A7:C7)=0," ",SUM(A7:C7))</f>
        <v xml:space="preserve"> </v>
      </c>
      <c r="E7" s="74"/>
      <c r="F7" s="74"/>
      <c r="G7" s="74"/>
    </row>
    <row r="8" spans="1:11" s="10" customFormat="1" ht="24.75" customHeight="1" thickBot="1" x14ac:dyDescent="0.3">
      <c r="A8" s="62" t="s">
        <v>138</v>
      </c>
      <c r="B8" s="75"/>
      <c r="C8" s="75"/>
      <c r="D8" s="75"/>
      <c r="E8" s="75"/>
      <c r="F8" s="75"/>
    </row>
    <row r="9" spans="1:11" ht="23.25" customHeight="1" x14ac:dyDescent="0.2">
      <c r="A9" s="696" t="s">
        <v>51</v>
      </c>
      <c r="B9" s="700" t="s">
        <v>52</v>
      </c>
      <c r="C9" s="701"/>
      <c r="D9" s="701"/>
      <c r="E9" s="694" t="s">
        <v>10</v>
      </c>
    </row>
    <row r="10" spans="1:11" s="8" customFormat="1" ht="40.5" customHeight="1" x14ac:dyDescent="0.2">
      <c r="A10" s="697"/>
      <c r="B10" s="76" t="s">
        <v>53</v>
      </c>
      <c r="C10" s="76" t="s">
        <v>54</v>
      </c>
      <c r="D10" s="76" t="s">
        <v>55</v>
      </c>
      <c r="E10" s="695"/>
    </row>
    <row r="11" spans="1:11" ht="15" customHeight="1" thickBot="1" x14ac:dyDescent="0.25">
      <c r="A11" s="698"/>
      <c r="B11" s="68" t="s">
        <v>6</v>
      </c>
      <c r="C11" s="68" t="s">
        <v>7</v>
      </c>
      <c r="D11" s="69" t="s">
        <v>21</v>
      </c>
      <c r="E11" s="70" t="s">
        <v>50</v>
      </c>
      <c r="G11" s="66"/>
    </row>
    <row r="12" spans="1:11" ht="30" customHeight="1" x14ac:dyDescent="0.2">
      <c r="A12" s="77" t="s">
        <v>56</v>
      </c>
      <c r="B12" s="78"/>
      <c r="C12" s="79"/>
      <c r="D12" s="79"/>
      <c r="E12" s="80" t="str">
        <f t="shared" ref="E12:E18" si="0">IF(SUM(B12:D12)=0," ",SUM(B12:D12))</f>
        <v xml:space="preserve"> </v>
      </c>
    </row>
    <row r="13" spans="1:11" ht="30" customHeight="1" x14ac:dyDescent="0.2">
      <c r="A13" s="81" t="s">
        <v>57</v>
      </c>
      <c r="B13" s="82"/>
      <c r="C13" s="83"/>
      <c r="D13" s="83"/>
      <c r="E13" s="84" t="str">
        <f t="shared" si="0"/>
        <v xml:space="preserve"> </v>
      </c>
    </row>
    <row r="14" spans="1:11" ht="30" customHeight="1" x14ac:dyDescent="0.2">
      <c r="A14" s="81" t="s">
        <v>58</v>
      </c>
      <c r="B14" s="82"/>
      <c r="C14" s="83"/>
      <c r="D14" s="83"/>
      <c r="E14" s="84" t="str">
        <f t="shared" si="0"/>
        <v xml:space="preserve"> </v>
      </c>
    </row>
    <row r="15" spans="1:11" ht="30" customHeight="1" x14ac:dyDescent="0.2">
      <c r="A15" s="81" t="s">
        <v>59</v>
      </c>
      <c r="B15" s="82"/>
      <c r="C15" s="83"/>
      <c r="D15" s="83"/>
      <c r="E15" s="84" t="str">
        <f t="shared" si="0"/>
        <v xml:space="preserve"> </v>
      </c>
    </row>
    <row r="16" spans="1:11" ht="30" customHeight="1" x14ac:dyDescent="0.2">
      <c r="A16" s="81" t="s">
        <v>60</v>
      </c>
      <c r="B16" s="82"/>
      <c r="C16" s="83"/>
      <c r="D16" s="83"/>
      <c r="E16" s="84" t="str">
        <f t="shared" si="0"/>
        <v xml:space="preserve"> </v>
      </c>
    </row>
    <row r="17" spans="1:6" s="8" customFormat="1" ht="40.5" customHeight="1" x14ac:dyDescent="0.2">
      <c r="A17" s="81" t="s">
        <v>61</v>
      </c>
      <c r="B17" s="82"/>
      <c r="C17" s="83"/>
      <c r="D17" s="83"/>
      <c r="E17" s="84" t="str">
        <f t="shared" si="0"/>
        <v xml:space="preserve"> </v>
      </c>
    </row>
    <row r="18" spans="1:6" s="8" customFormat="1" ht="30" customHeight="1" thickBot="1" x14ac:dyDescent="0.25">
      <c r="A18" s="85" t="s">
        <v>16</v>
      </c>
      <c r="B18" s="86"/>
      <c r="C18" s="87"/>
      <c r="D18" s="87"/>
      <c r="E18" s="88" t="str">
        <f t="shared" si="0"/>
        <v xml:space="preserve"> </v>
      </c>
    </row>
    <row r="19" spans="1:6" s="91" customFormat="1" ht="24.75" customHeight="1" thickBot="1" x14ac:dyDescent="0.25">
      <c r="A19" s="89" t="s">
        <v>139</v>
      </c>
      <c r="B19" s="90"/>
      <c r="C19" s="90"/>
      <c r="D19" s="90"/>
      <c r="E19" s="90"/>
      <c r="F19" s="90"/>
    </row>
    <row r="20" spans="1:6" s="91" customFormat="1" ht="36" customHeight="1" x14ac:dyDescent="0.2">
      <c r="A20" s="696" t="s">
        <v>51</v>
      </c>
      <c r="B20" s="699" t="s">
        <v>62</v>
      </c>
      <c r="C20" s="699"/>
      <c r="D20" s="699"/>
      <c r="E20" s="699"/>
      <c r="F20" s="694"/>
    </row>
    <row r="21" spans="1:6" s="91" customFormat="1" ht="38.25" customHeight="1" x14ac:dyDescent="0.2">
      <c r="A21" s="697"/>
      <c r="B21" s="92" t="s">
        <v>63</v>
      </c>
      <c r="C21" s="92" t="s">
        <v>64</v>
      </c>
      <c r="D21" s="92" t="s">
        <v>65</v>
      </c>
      <c r="E21" s="92" t="s">
        <v>16</v>
      </c>
      <c r="F21" s="175" t="s">
        <v>10</v>
      </c>
    </row>
    <row r="22" spans="1:6" s="91" customFormat="1" ht="15" customHeight="1" thickBot="1" x14ac:dyDescent="0.25">
      <c r="A22" s="698"/>
      <c r="B22" s="93" t="s">
        <v>6</v>
      </c>
      <c r="C22" s="93" t="s">
        <v>7</v>
      </c>
      <c r="D22" s="93" t="s">
        <v>21</v>
      </c>
      <c r="E22" s="94" t="s">
        <v>8</v>
      </c>
      <c r="F22" s="95" t="s">
        <v>66</v>
      </c>
    </row>
    <row r="23" spans="1:6" s="91" customFormat="1" ht="30" customHeight="1" thickBot="1" x14ac:dyDescent="0.25">
      <c r="A23" s="96" t="s">
        <v>67</v>
      </c>
      <c r="B23" s="97"/>
      <c r="C23" s="97"/>
      <c r="D23" s="97"/>
      <c r="E23" s="97"/>
      <c r="F23" s="98" t="str">
        <f>IF(SUM(B23:E23)=0," ",SUM(B23:E23))</f>
        <v xml:space="preserve"> </v>
      </c>
    </row>
    <row r="24" spans="1:6" s="10" customFormat="1" ht="24.75" customHeight="1" thickBot="1" x14ac:dyDescent="0.3">
      <c r="A24" s="99" t="s">
        <v>140</v>
      </c>
      <c r="B24" s="75"/>
      <c r="C24" s="75"/>
      <c r="D24" s="75"/>
      <c r="E24" s="75"/>
      <c r="F24" s="75"/>
    </row>
    <row r="25" spans="1:6" ht="73.5" customHeight="1" x14ac:dyDescent="0.2">
      <c r="A25" s="100" t="s">
        <v>68</v>
      </c>
      <c r="B25" s="101"/>
      <c r="C25" s="74"/>
      <c r="D25" s="74"/>
      <c r="E25" s="74"/>
      <c r="F25" s="74"/>
    </row>
    <row r="26" spans="1:6" ht="34.5" customHeight="1" thickBot="1" x14ac:dyDescent="0.25">
      <c r="A26" s="85" t="s">
        <v>69</v>
      </c>
      <c r="B26" s="102"/>
      <c r="C26" s="74"/>
      <c r="D26" s="74"/>
      <c r="E26" s="74"/>
      <c r="F26" s="74"/>
    </row>
    <row r="27" spans="1:6" ht="17.25" customHeight="1" x14ac:dyDescent="0.2"/>
    <row r="28" spans="1:6" ht="31.5" customHeight="1" x14ac:dyDescent="0.2">
      <c r="A28" s="693" t="s">
        <v>209</v>
      </c>
      <c r="B28" s="693"/>
      <c r="C28" s="693"/>
      <c r="D28" s="693"/>
      <c r="E28" s="693"/>
      <c r="F28" s="693"/>
    </row>
    <row r="29" spans="1:6" ht="12.75" customHeight="1" x14ac:dyDescent="0.2"/>
    <row r="32" spans="1:6" x14ac:dyDescent="0.2">
      <c r="B32" s="22"/>
      <c r="C32" s="22"/>
      <c r="D32" s="22"/>
      <c r="E32" s="22"/>
      <c r="F32" s="22"/>
    </row>
    <row r="33" spans="2:6" x14ac:dyDescent="0.2">
      <c r="B33" s="22"/>
      <c r="C33" s="22"/>
      <c r="D33" s="22"/>
      <c r="E33" s="22"/>
      <c r="F33" s="22"/>
    </row>
    <row r="34" spans="2:6" x14ac:dyDescent="0.2">
      <c r="B34" s="22"/>
      <c r="C34" s="22"/>
      <c r="D34" s="22"/>
      <c r="E34" s="22"/>
      <c r="F34" s="22"/>
    </row>
    <row r="35" spans="2:6" x14ac:dyDescent="0.2">
      <c r="B35" s="22"/>
      <c r="C35" s="22"/>
      <c r="D35" s="22"/>
      <c r="E35" s="22"/>
      <c r="F35" s="22"/>
    </row>
    <row r="36" spans="2:6" x14ac:dyDescent="0.2">
      <c r="B36" s="22"/>
      <c r="C36" s="22"/>
      <c r="D36" s="22"/>
      <c r="E36" s="22"/>
      <c r="F36" s="22"/>
    </row>
    <row r="37" spans="2:6" x14ac:dyDescent="0.2">
      <c r="B37" s="22"/>
      <c r="C37" s="22"/>
      <c r="D37" s="22"/>
      <c r="E37" s="22"/>
      <c r="F37" s="22"/>
    </row>
    <row r="38" spans="2:6" x14ac:dyDescent="0.2">
      <c r="B38" s="22"/>
      <c r="C38" s="22"/>
      <c r="D38" s="22"/>
      <c r="E38" s="22"/>
      <c r="F38" s="22"/>
    </row>
    <row r="39" spans="2:6" x14ac:dyDescent="0.2">
      <c r="B39" s="22"/>
      <c r="C39" s="22"/>
      <c r="D39" s="22"/>
      <c r="E39" s="22"/>
      <c r="F39" s="22"/>
    </row>
    <row r="40" spans="2:6" x14ac:dyDescent="0.2">
      <c r="B40" s="22"/>
      <c r="C40" s="22"/>
      <c r="D40" s="22"/>
      <c r="E40" s="22"/>
      <c r="F40" s="22"/>
    </row>
    <row r="41" spans="2:6" x14ac:dyDescent="0.2">
      <c r="B41" s="22"/>
      <c r="C41" s="22"/>
      <c r="D41" s="22"/>
      <c r="E41" s="22"/>
      <c r="F41" s="22"/>
    </row>
    <row r="42" spans="2:6" x14ac:dyDescent="0.2">
      <c r="B42" s="22"/>
      <c r="C42" s="22"/>
      <c r="D42" s="22"/>
      <c r="E42" s="22"/>
      <c r="F42" s="22"/>
    </row>
    <row r="43" spans="2:6" x14ac:dyDescent="0.2">
      <c r="B43" s="22"/>
      <c r="C43" s="22"/>
      <c r="D43" s="22"/>
      <c r="E43" s="22"/>
      <c r="F43" s="22"/>
    </row>
    <row r="44" spans="2:6" x14ac:dyDescent="0.2">
      <c r="B44" s="22"/>
      <c r="C44" s="22"/>
      <c r="D44" s="22"/>
      <c r="E44" s="22"/>
      <c r="F44" s="22"/>
    </row>
    <row r="45" spans="2:6" x14ac:dyDescent="0.2">
      <c r="B45" s="22"/>
      <c r="C45" s="22"/>
      <c r="D45" s="22"/>
      <c r="E45" s="22"/>
      <c r="F45" s="22"/>
    </row>
    <row r="46" spans="2:6" x14ac:dyDescent="0.2">
      <c r="B46" s="22"/>
      <c r="C46" s="22"/>
      <c r="D46" s="22"/>
      <c r="E46" s="22"/>
      <c r="F46" s="22"/>
    </row>
    <row r="47" spans="2:6" x14ac:dyDescent="0.2">
      <c r="B47" s="22"/>
      <c r="C47" s="22"/>
      <c r="D47" s="22"/>
      <c r="E47" s="22"/>
      <c r="F47" s="22"/>
    </row>
    <row r="48" spans="2:6" x14ac:dyDescent="0.2">
      <c r="B48" s="22"/>
      <c r="C48" s="22"/>
      <c r="D48" s="22"/>
      <c r="E48" s="22"/>
      <c r="F48" s="22"/>
    </row>
    <row r="49" spans="2:6" x14ac:dyDescent="0.2">
      <c r="B49" s="22"/>
      <c r="C49" s="22"/>
      <c r="D49" s="22"/>
      <c r="E49" s="22"/>
      <c r="F49" s="22"/>
    </row>
    <row r="50" spans="2:6" x14ac:dyDescent="0.2">
      <c r="B50" s="22"/>
      <c r="C50" s="22"/>
      <c r="D50" s="22"/>
      <c r="E50" s="22"/>
      <c r="F50" s="22"/>
    </row>
    <row r="51" spans="2:6" x14ac:dyDescent="0.2">
      <c r="B51" s="22"/>
      <c r="C51" s="22"/>
      <c r="D51" s="22"/>
      <c r="E51" s="22"/>
      <c r="F51" s="22"/>
    </row>
    <row r="52" spans="2:6" x14ac:dyDescent="0.2">
      <c r="B52" s="22"/>
      <c r="C52" s="22"/>
      <c r="D52" s="22"/>
      <c r="E52" s="22"/>
      <c r="F52" s="22"/>
    </row>
    <row r="53" spans="2:6" x14ac:dyDescent="0.2">
      <c r="B53" s="22"/>
      <c r="C53" s="22"/>
      <c r="D53" s="22"/>
      <c r="E53" s="22"/>
      <c r="F53" s="22"/>
    </row>
    <row r="54" spans="2:6" x14ac:dyDescent="0.2">
      <c r="B54" s="22"/>
      <c r="C54" s="22"/>
      <c r="D54" s="22"/>
      <c r="E54" s="22"/>
      <c r="F54" s="22"/>
    </row>
    <row r="55" spans="2:6" x14ac:dyDescent="0.2">
      <c r="B55" s="22"/>
      <c r="C55" s="22"/>
      <c r="D55" s="22"/>
      <c r="E55" s="22"/>
      <c r="F55" s="22"/>
    </row>
    <row r="56" spans="2:6" x14ac:dyDescent="0.2">
      <c r="B56" s="22"/>
      <c r="C56" s="22"/>
      <c r="D56" s="22"/>
      <c r="E56" s="22"/>
      <c r="F56" s="22"/>
    </row>
    <row r="57" spans="2:6" x14ac:dyDescent="0.2">
      <c r="B57" s="22"/>
      <c r="C57" s="22"/>
      <c r="D57" s="22"/>
      <c r="E57" s="22"/>
      <c r="F57" s="22"/>
    </row>
    <row r="58" spans="2:6" x14ac:dyDescent="0.2">
      <c r="B58" s="22"/>
      <c r="C58" s="22"/>
      <c r="D58" s="22"/>
      <c r="E58" s="22"/>
      <c r="F58" s="22"/>
    </row>
    <row r="59" spans="2:6" x14ac:dyDescent="0.2">
      <c r="B59" s="22"/>
      <c r="C59" s="22"/>
      <c r="D59" s="22"/>
      <c r="E59" s="22"/>
      <c r="F59" s="22"/>
    </row>
    <row r="60" spans="2:6" x14ac:dyDescent="0.2">
      <c r="B60" s="22"/>
      <c r="C60" s="22"/>
      <c r="D60" s="22"/>
      <c r="E60" s="22"/>
      <c r="F60" s="22"/>
    </row>
    <row r="61" spans="2:6" x14ac:dyDescent="0.2">
      <c r="B61" s="22"/>
      <c r="C61" s="22"/>
      <c r="D61" s="22"/>
      <c r="E61" s="22"/>
      <c r="F61" s="22"/>
    </row>
    <row r="62" spans="2:6" x14ac:dyDescent="0.2">
      <c r="B62" s="22"/>
      <c r="C62" s="22"/>
      <c r="D62" s="22"/>
      <c r="E62" s="22"/>
      <c r="F62" s="22"/>
    </row>
    <row r="63" spans="2:6" x14ac:dyDescent="0.2">
      <c r="B63" s="22"/>
      <c r="C63" s="22"/>
      <c r="D63" s="22"/>
      <c r="E63" s="22"/>
      <c r="F63" s="22"/>
    </row>
    <row r="64" spans="2:6" x14ac:dyDescent="0.2">
      <c r="B64" s="22"/>
      <c r="C64" s="22"/>
      <c r="D64" s="22"/>
      <c r="E64" s="22"/>
      <c r="F64" s="22"/>
    </row>
    <row r="65" spans="2:6" x14ac:dyDescent="0.2">
      <c r="B65" s="22"/>
      <c r="C65" s="22"/>
      <c r="D65" s="22"/>
      <c r="E65" s="22"/>
      <c r="F65" s="22"/>
    </row>
    <row r="66" spans="2:6" x14ac:dyDescent="0.2">
      <c r="B66" s="22"/>
      <c r="C66" s="22"/>
      <c r="D66" s="22"/>
      <c r="E66" s="22"/>
      <c r="F66" s="22"/>
    </row>
    <row r="67" spans="2:6" x14ac:dyDescent="0.2">
      <c r="B67" s="22"/>
      <c r="C67" s="22"/>
      <c r="D67" s="22"/>
      <c r="E67" s="22"/>
      <c r="F67" s="22"/>
    </row>
  </sheetData>
  <sheetProtection password="CCF6" sheet="1" objects="1" scenarios="1"/>
  <mergeCells count="6">
    <mergeCell ref="A28:F28"/>
    <mergeCell ref="E9:E10"/>
    <mergeCell ref="A9:A11"/>
    <mergeCell ref="A20:A22"/>
    <mergeCell ref="B20:F20"/>
    <mergeCell ref="B9:D9"/>
  </mergeCells>
  <phoneticPr fontId="5" type="noConversion"/>
  <conditionalFormatting sqref="E12:E18">
    <cfRule type="cellIs" dxfId="1" priority="1" stopIfTrue="1" operator="lessThan">
      <formula>SUM(G12:H12)</formula>
    </cfRule>
  </conditionalFormatting>
  <conditionalFormatting sqref="D7">
    <cfRule type="cellIs" dxfId="0" priority="2" stopIfTrue="1" operator="lessThan">
      <formula>SUM(#REF!)</formula>
    </cfRule>
  </conditionalFormatting>
  <pageMargins left="0.61" right="0.52" top="0.36" bottom="0.36" header="0.33" footer="0.37"/>
  <pageSetup scale="63" orientation="portrait" r:id="rId1"/>
  <headerFooter differentOddEven="1" differentFirst="1" alignWithMargins="0">
    <oddHeader>&amp;R </oddHeader>
    <evenHeader>&amp;R </evenHeader>
    <firstHeader>&amp;R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Uputstvo</vt:lpstr>
      <vt:lpstr>Tabela I</vt:lpstr>
      <vt:lpstr>tbl I</vt:lpstr>
      <vt:lpstr>Tabela II</vt:lpstr>
      <vt:lpstr>Tabela IIa</vt:lpstr>
      <vt:lpstr>tbl IIa</vt:lpstr>
      <vt:lpstr>Tabela III</vt:lpstr>
      <vt:lpstr>Tabela IV</vt:lpstr>
      <vt:lpstr>Tabela V</vt:lpstr>
      <vt:lpstr>tbl2_kvalitet_rada</vt:lpstr>
      <vt:lpstr>tbl3PotvrPreinOdb</vt:lpstr>
      <vt:lpstr>tbl10_ust_sud</vt:lpstr>
      <vt:lpstr>'Tabela I'!Print_Area</vt:lpstr>
      <vt:lpstr>'Tabela II'!Print_Area</vt:lpstr>
      <vt:lpstr>'Tabela IIa'!Print_Area</vt:lpstr>
      <vt:lpstr>'Tabela III'!Print_Area</vt:lpstr>
      <vt:lpstr>'Tabela IV'!Print_Area</vt:lpstr>
      <vt:lpstr>'Tabela V'!Print_Area</vt:lpstr>
      <vt:lpstr>'tbl I'!Print_Area</vt:lpstr>
      <vt:lpstr>'tbl IIa'!Print_Area</vt:lpstr>
      <vt:lpstr>Uputstvo!Print_Area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radinka.lucic</dc:creator>
  <cp:lastModifiedBy>Radinka Lucic</cp:lastModifiedBy>
  <cp:lastPrinted>2020-11-09T14:24:04Z</cp:lastPrinted>
  <dcterms:created xsi:type="dcterms:W3CDTF">2010-06-29T12:36:33Z</dcterms:created>
  <dcterms:modified xsi:type="dcterms:W3CDTF">2022-11-23T09:22:17Z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4d47cc23-bf71-4811-b716-8061c5b43044</vt:lpwstr>
  </property>
  <property fmtid="{D5CDD505-2E9C-101B-9397-08002B2CF9AE}" pid="3" name="Internal">
    <vt:lpwstr>TITUS_3</vt:lpwstr>
  </property>
</Properties>
</file>