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666"/>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 II" sheetId="57" state="hidden" r:id="rId12"/>
    <sheet name="tbl2_kvalitet_rada" sheetId="20"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Ia'!$A$1:$F$11</definedName>
    <definedName name="_xlnm.Print_Area" localSheetId="3">'Tabela II'!$A$1:$V$145</definedName>
    <definedName name="_xlnm.Print_Area" localSheetId="4">'Tabela III'!$A$1:$K$70</definedName>
    <definedName name="_xlnm.Print_Area" localSheetId="5">'Tabela IIIa'!$A$1:$Q$164</definedName>
    <definedName name="_xlnm.Print_Area" localSheetId="6">'Tabela IV'!$A$1:$D$31</definedName>
    <definedName name="_xlnm.Print_Area" localSheetId="7">'Tabela V'!$A$1:$P$60</definedName>
    <definedName name="_xlnm.Print_Area" localSheetId="8">'Tabela VI'!$A$1:$F$29</definedName>
    <definedName name="_xlnm.Print_Area" localSheetId="11">'tbl II'!$B$1:$Q$90</definedName>
    <definedName name="_xlnm.Print_Area" localSheetId="13">tblIIIa!$A$1:$AB$67</definedName>
    <definedName name="_xlnm.Print_Area" localSheetId="0">Uputstvo!$A$1:$N$45</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99" i="56" l="1"/>
  <c r="F126" i="56"/>
  <c r="F125" i="56"/>
  <c r="F123" i="56"/>
  <c r="F122" i="56"/>
  <c r="F120" i="56"/>
  <c r="F119" i="56"/>
  <c r="F117" i="56"/>
  <c r="F116" i="56"/>
  <c r="F114" i="56"/>
  <c r="F113" i="56"/>
  <c r="F111" i="56"/>
  <c r="F110" i="56"/>
  <c r="F108" i="56"/>
  <c r="F107" i="56"/>
  <c r="F105" i="56"/>
  <c r="F104" i="56"/>
  <c r="F102" i="56"/>
  <c r="F101" i="56"/>
  <c r="F74" i="56"/>
  <c r="F75" i="56"/>
  <c r="F76" i="56"/>
  <c r="F77" i="56"/>
  <c r="F78"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3" i="56"/>
  <c r="F10" i="56"/>
  <c r="F11" i="56"/>
  <c r="F12" i="56"/>
  <c r="F16" i="48" l="1"/>
  <c r="F15" i="48"/>
  <c r="F14" i="48"/>
  <c r="F13" i="48"/>
  <c r="F12" i="48"/>
  <c r="F11" i="48"/>
  <c r="F10" i="48"/>
  <c r="F9" i="48"/>
  <c r="F8" i="48"/>
  <c r="F7" i="48"/>
  <c r="F6" i="48"/>
  <c r="F5" i="48"/>
  <c r="F4" i="48"/>
  <c r="F3" i="48"/>
  <c r="F2" i="48"/>
  <c r="E2" i="48"/>
  <c r="E3" i="48"/>
  <c r="E4" i="48"/>
  <c r="E5" i="48"/>
  <c r="E6" i="48"/>
  <c r="E7" i="48"/>
  <c r="E8" i="48"/>
  <c r="E9" i="48"/>
  <c r="E10" i="48"/>
  <c r="E11" i="48"/>
  <c r="E12" i="48"/>
  <c r="E13" i="48"/>
  <c r="E14" i="48"/>
  <c r="E15" i="48"/>
  <c r="E16" i="48"/>
  <c r="E17" i="48" l="1"/>
  <c r="P79" i="56"/>
  <c r="AV16" i="48" l="1"/>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G16"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G15" i="48"/>
  <c r="AV14" i="48" l="1"/>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G14"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G13" i="48"/>
  <c r="A13" i="48" l="1"/>
  <c r="B13" i="48"/>
  <c r="A14" i="48"/>
  <c r="B14" i="48"/>
  <c r="A15" i="48"/>
  <c r="B15" i="48"/>
  <c r="A16" i="48"/>
  <c r="B16" i="48"/>
  <c r="B52" i="47"/>
  <c r="E52" i="47" l="1"/>
  <c r="D52" i="47"/>
  <c r="C52" i="47"/>
  <c r="B53" i="47" l="1"/>
  <c r="P26" i="56"/>
  <c r="P27" i="56"/>
  <c r="P28" i="56"/>
  <c r="P29" i="56"/>
  <c r="P30" i="56"/>
  <c r="P31" i="56"/>
  <c r="P32" i="56"/>
  <c r="P33" i="56"/>
  <c r="P34" i="56"/>
  <c r="P35" i="56"/>
  <c r="P36" i="56"/>
  <c r="P37" i="56"/>
  <c r="P38" i="56"/>
  <c r="P39" i="56"/>
  <c r="P40" i="56"/>
  <c r="P41" i="56"/>
  <c r="P42" i="56"/>
  <c r="P43" i="56"/>
  <c r="P44" i="56"/>
  <c r="P45" i="56"/>
  <c r="P46" i="56"/>
  <c r="P47" i="56"/>
  <c r="P48" i="56"/>
  <c r="P49" i="56"/>
  <c r="P50" i="56"/>
  <c r="P51" i="56"/>
  <c r="P52" i="56"/>
  <c r="P53" i="56"/>
  <c r="P54" i="56"/>
  <c r="P55" i="56"/>
  <c r="P56" i="56"/>
  <c r="P57" i="56"/>
  <c r="P58" i="56"/>
  <c r="P59" i="56"/>
  <c r="P60" i="56"/>
  <c r="P61" i="56"/>
  <c r="P62" i="56"/>
  <c r="P63" i="56"/>
  <c r="P64" i="56"/>
  <c r="P65" i="56"/>
  <c r="P66" i="56"/>
  <c r="P67" i="56"/>
  <c r="P68" i="56"/>
  <c r="P69" i="56"/>
  <c r="P70" i="56"/>
  <c r="P71" i="56"/>
  <c r="P72" i="56"/>
  <c r="P73" i="56"/>
  <c r="P74" i="56"/>
  <c r="P75" i="56"/>
  <c r="P76" i="56"/>
  <c r="P77" i="56"/>
  <c r="P78" i="56"/>
  <c r="P9" i="56"/>
  <c r="Q86" i="54" l="1"/>
  <c r="N86" i="54"/>
  <c r="M86" i="54"/>
  <c r="M10" i="54"/>
  <c r="N10" i="54" s="1"/>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M26" i="54"/>
  <c r="N26" i="54" s="1"/>
  <c r="N25" i="54"/>
  <c r="M25" i="54"/>
  <c r="Q25" i="54" s="1"/>
  <c r="M24" i="54"/>
  <c r="N24" i="54" s="1"/>
  <c r="N23" i="54"/>
  <c r="M23" i="54"/>
  <c r="Q23" i="54" s="1"/>
  <c r="M22" i="54"/>
  <c r="N22" i="54" s="1"/>
  <c r="N21" i="54"/>
  <c r="M21" i="54"/>
  <c r="Q21" i="54" s="1"/>
  <c r="M20" i="54"/>
  <c r="N20" i="54" s="1"/>
  <c r="N19" i="54"/>
  <c r="M19" i="54"/>
  <c r="Q19" i="54" s="1"/>
  <c r="M18" i="54"/>
  <c r="N18" i="54" s="1"/>
  <c r="N17" i="54"/>
  <c r="M17" i="54"/>
  <c r="Q17" i="54" s="1"/>
  <c r="M16" i="54"/>
  <c r="N16" i="54" s="1"/>
  <c r="N15" i="54"/>
  <c r="M15" i="54"/>
  <c r="Q15" i="54" s="1"/>
  <c r="M14" i="54"/>
  <c r="N14" i="54" s="1"/>
  <c r="N13" i="54"/>
  <c r="M13" i="54"/>
  <c r="Q13" i="54" s="1"/>
  <c r="M12" i="54"/>
  <c r="N12" i="54" s="1"/>
  <c r="N11" i="54"/>
  <c r="M11" i="54"/>
  <c r="Q11" i="54" s="1"/>
  <c r="V38" i="56"/>
  <c r="V39" i="56"/>
  <c r="V40" i="56"/>
  <c r="V41" i="56"/>
  <c r="V42" i="56"/>
  <c r="V43" i="56"/>
  <c r="V44" i="56"/>
  <c r="V45" i="56"/>
  <c r="V46" i="56"/>
  <c r="V47" i="56"/>
  <c r="V48" i="56"/>
  <c r="V49" i="56"/>
  <c r="V50" i="56"/>
  <c r="V51" i="56"/>
  <c r="V52" i="56"/>
  <c r="V53" i="56"/>
  <c r="V54" i="56"/>
  <c r="V55" i="56"/>
  <c r="V56" i="56"/>
  <c r="V57" i="56"/>
  <c r="V58" i="56"/>
  <c r="V59" i="56"/>
  <c r="V60" i="56"/>
  <c r="V61" i="56"/>
  <c r="V62" i="56"/>
  <c r="V63" i="56"/>
  <c r="V64" i="56"/>
  <c r="V65" i="56"/>
  <c r="V66" i="56"/>
  <c r="V67" i="56"/>
  <c r="V68" i="56"/>
  <c r="V69" i="56"/>
  <c r="V70" i="56"/>
  <c r="V71" i="56"/>
  <c r="V72" i="56"/>
  <c r="V73" i="56"/>
  <c r="V74" i="56"/>
  <c r="V75" i="56"/>
  <c r="V76" i="56"/>
  <c r="V77" i="56"/>
  <c r="V78" i="56"/>
  <c r="V26" i="56"/>
  <c r="V27" i="56"/>
  <c r="V28" i="56"/>
  <c r="V29" i="56"/>
  <c r="V30" i="56"/>
  <c r="V31" i="56"/>
  <c r="V32" i="56"/>
  <c r="V33" i="56"/>
  <c r="V34" i="56"/>
  <c r="V35" i="56"/>
  <c r="V36" i="56"/>
  <c r="V37" i="56"/>
  <c r="V9" i="56"/>
  <c r="Q10" i="54" l="1"/>
  <c r="Q12" i="54"/>
  <c r="Q14" i="54"/>
  <c r="Q16" i="54"/>
  <c r="Q18" i="54"/>
  <c r="Q20" i="54"/>
  <c r="Q22" i="54"/>
  <c r="Q24" i="54"/>
  <c r="Q26" i="54"/>
  <c r="F17" i="48"/>
  <c r="G12" i="48"/>
  <c r="G11" i="48"/>
  <c r="G10" i="48"/>
  <c r="G9" i="48"/>
  <c r="G8" i="48"/>
  <c r="G7" i="48"/>
  <c r="G6" i="48"/>
  <c r="G5" i="48"/>
  <c r="G4" i="48"/>
  <c r="G3" i="48"/>
  <c r="G2" i="48"/>
  <c r="H12" i="48"/>
  <c r="H11" i="48"/>
  <c r="H10" i="48"/>
  <c r="H9" i="48"/>
  <c r="H8" i="48"/>
  <c r="H7" i="48"/>
  <c r="H6" i="48"/>
  <c r="H5" i="48"/>
  <c r="H4" i="48"/>
  <c r="H3" i="48"/>
  <c r="H2" i="48"/>
  <c r="P52" i="47"/>
  <c r="O52" i="47"/>
  <c r="N52" i="47"/>
  <c r="M52" i="47"/>
  <c r="L52" i="47"/>
  <c r="K52" i="47"/>
  <c r="J52" i="47"/>
  <c r="I52" i="47"/>
  <c r="H52" i="47"/>
  <c r="G52" i="47"/>
  <c r="F52" i="47"/>
  <c r="H17" i="48" l="1"/>
  <c r="F53" i="47"/>
  <c r="G17" i="48"/>
  <c r="D11" i="14"/>
  <c r="F11" i="14" l="1"/>
  <c r="E11" i="14"/>
  <c r="C11" i="14"/>
  <c r="B11" i="14"/>
  <c r="D35" i="20" l="1"/>
  <c r="E35" i="20"/>
  <c r="F35" i="20"/>
  <c r="G35" i="20"/>
  <c r="H35" i="20"/>
  <c r="I35" i="20"/>
  <c r="J35" i="20"/>
  <c r="K35" i="20"/>
  <c r="B35" i="20"/>
  <c r="A35" i="20"/>
  <c r="K51" i="38"/>
  <c r="I51" i="38"/>
  <c r="H51" i="38"/>
  <c r="G51" i="38"/>
  <c r="F51" i="38"/>
  <c r="E51" i="38"/>
  <c r="D51" i="38"/>
  <c r="C47" i="38"/>
  <c r="B51" i="38"/>
  <c r="J47" i="38" l="1"/>
  <c r="J12" i="48" l="1"/>
  <c r="J11" i="48"/>
  <c r="J10" i="48"/>
  <c r="J9" i="48"/>
  <c r="J8" i="48"/>
  <c r="J7" i="48"/>
  <c r="J6" i="48"/>
  <c r="J5" i="48"/>
  <c r="J4" i="48"/>
  <c r="J3" i="48"/>
  <c r="J2" i="48"/>
  <c r="B69" i="54"/>
  <c r="B68" i="54"/>
  <c r="C60" i="55" s="1"/>
  <c r="B67" i="54"/>
  <c r="B66" i="54"/>
  <c r="C58" i="55" s="1"/>
  <c r="B65" i="54"/>
  <c r="B64" i="54"/>
  <c r="C56" i="55" s="1"/>
  <c r="B63" i="54"/>
  <c r="B62" i="54"/>
  <c r="C54" i="55" s="1"/>
  <c r="B61" i="54"/>
  <c r="B60" i="54"/>
  <c r="C52" i="55" s="1"/>
  <c r="B59" i="54"/>
  <c r="B58" i="54"/>
  <c r="C50" i="55" s="1"/>
  <c r="B57" i="54"/>
  <c r="B56" i="54"/>
  <c r="C48" i="55" s="1"/>
  <c r="B55" i="54"/>
  <c r="B54" i="54"/>
  <c r="B53" i="54"/>
  <c r="B52" i="54"/>
  <c r="C44" i="55" s="1"/>
  <c r="B51" i="54"/>
  <c r="B50" i="54"/>
  <c r="C42" i="55" s="1"/>
  <c r="B49" i="54"/>
  <c r="B48" i="54"/>
  <c r="C40" i="55" s="1"/>
  <c r="B47" i="54"/>
  <c r="B46" i="54"/>
  <c r="C38" i="55" s="1"/>
  <c r="B45" i="54"/>
  <c r="B44" i="54"/>
  <c r="C36" i="55" s="1"/>
  <c r="B43" i="54"/>
  <c r="B42" i="54"/>
  <c r="C34" i="55" s="1"/>
  <c r="B41" i="54"/>
  <c r="B40" i="54"/>
  <c r="C32" i="55" s="1"/>
  <c r="B39" i="54"/>
  <c r="B38" i="54"/>
  <c r="C30" i="55" s="1"/>
  <c r="B37" i="54"/>
  <c r="B36" i="54"/>
  <c r="C28" i="55" s="1"/>
  <c r="B35" i="54"/>
  <c r="B34" i="54"/>
  <c r="C26" i="55" s="1"/>
  <c r="B33" i="54"/>
  <c r="B32" i="54"/>
  <c r="C24" i="55" s="1"/>
  <c r="B31" i="54"/>
  <c r="B30" i="54"/>
  <c r="C22" i="55" s="1"/>
  <c r="B29" i="54"/>
  <c r="B28" i="54"/>
  <c r="C20" i="55" s="1"/>
  <c r="B27" i="54"/>
  <c r="B26" i="54"/>
  <c r="C18" i="55" s="1"/>
  <c r="B25" i="54"/>
  <c r="B24" i="54"/>
  <c r="C16" i="55" s="1"/>
  <c r="B23" i="54"/>
  <c r="C15" i="55" s="1"/>
  <c r="B22" i="54"/>
  <c r="C14" i="55" s="1"/>
  <c r="B21" i="54"/>
  <c r="B20" i="54"/>
  <c r="C12" i="55" s="1"/>
  <c r="B19" i="54"/>
  <c r="B18" i="54"/>
  <c r="C10" i="55" s="1"/>
  <c r="B17" i="54"/>
  <c r="B16" i="54"/>
  <c r="C8" i="55" s="1"/>
  <c r="B15" i="54"/>
  <c r="B14" i="54"/>
  <c r="C6" i="55" s="1"/>
  <c r="B13" i="54"/>
  <c r="B12" i="54"/>
  <c r="C4" i="55" s="1"/>
  <c r="B11" i="54"/>
  <c r="C3" i="55" s="1"/>
  <c r="B10" i="54"/>
  <c r="C2" i="55" s="1"/>
  <c r="A1" i="45"/>
  <c r="A1" i="47"/>
  <c r="A1" i="5"/>
  <c r="K36" i="20"/>
  <c r="K34" i="20"/>
  <c r="K33" i="20"/>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J29" i="20"/>
  <c r="J30" i="20"/>
  <c r="I29" i="20"/>
  <c r="I30" i="20"/>
  <c r="H29" i="20"/>
  <c r="H30" i="20"/>
  <c r="G29" i="20"/>
  <c r="G30" i="20"/>
  <c r="F29" i="20"/>
  <c r="F30" i="20"/>
  <c r="E29" i="20"/>
  <c r="E30" i="20"/>
  <c r="F28" i="20"/>
  <c r="G28" i="20"/>
  <c r="H28" i="20"/>
  <c r="I28" i="20"/>
  <c r="J28" i="20"/>
  <c r="E28" i="20"/>
  <c r="D29" i="20"/>
  <c r="D30" i="20"/>
  <c r="D28" i="20"/>
  <c r="B28" i="20"/>
  <c r="B29" i="20"/>
  <c r="B30" i="20"/>
  <c r="A28" i="20"/>
  <c r="A29" i="20"/>
  <c r="A30" i="20"/>
  <c r="J37" i="38"/>
  <c r="C38" i="38"/>
  <c r="J38" i="38" s="1"/>
  <c r="C39" i="38"/>
  <c r="J39" i="38" s="1"/>
  <c r="C40" i="38"/>
  <c r="J40" i="38" s="1"/>
  <c r="A1" i="38"/>
  <c r="A1" i="14"/>
  <c r="K12" i="48"/>
  <c r="K11" i="48"/>
  <c r="K10" i="48"/>
  <c r="K9" i="48"/>
  <c r="K8" i="48"/>
  <c r="K7" i="48"/>
  <c r="K6" i="48"/>
  <c r="K5" i="48"/>
  <c r="K4" i="48"/>
  <c r="K3" i="48"/>
  <c r="K2" i="48"/>
  <c r="F133" i="54"/>
  <c r="O126" i="56"/>
  <c r="O93" i="57" s="1"/>
  <c r="O125" i="56"/>
  <c r="O123" i="56"/>
  <c r="P123" i="56" s="1"/>
  <c r="P91" i="57" s="1"/>
  <c r="O122" i="56"/>
  <c r="O90" i="57" s="1"/>
  <c r="O120" i="56"/>
  <c r="O89" i="57" s="1"/>
  <c r="O119" i="56"/>
  <c r="O117" i="56"/>
  <c r="O87" i="57" s="1"/>
  <c r="O116" i="56"/>
  <c r="P116" i="56" s="1"/>
  <c r="O114" i="56"/>
  <c r="P114" i="56" s="1"/>
  <c r="O113" i="56"/>
  <c r="O111" i="56"/>
  <c r="O110" i="56"/>
  <c r="O108" i="56"/>
  <c r="O81" i="57" s="1"/>
  <c r="O107" i="56"/>
  <c r="O105" i="56"/>
  <c r="P105" i="56" s="1"/>
  <c r="O104" i="56"/>
  <c r="O78" i="57" s="1"/>
  <c r="O102" i="56"/>
  <c r="P102" i="56" s="1"/>
  <c r="P77" i="57" s="1"/>
  <c r="O101" i="56"/>
  <c r="O99" i="56"/>
  <c r="O75" i="57" s="1"/>
  <c r="O98" i="56"/>
  <c r="U92" i="56"/>
  <c r="U93" i="56" s="1"/>
  <c r="D2" i="54"/>
  <c r="O13" i="56"/>
  <c r="P13" i="56" s="1"/>
  <c r="V13" i="56" s="1"/>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W91" i="57"/>
  <c r="W90" i="57"/>
  <c r="H90" i="57"/>
  <c r="I90" i="57"/>
  <c r="J90" i="57"/>
  <c r="K90" i="57"/>
  <c r="L90" i="57"/>
  <c r="M90" i="57"/>
  <c r="N90" i="57"/>
  <c r="Q90" i="57"/>
  <c r="R90" i="57"/>
  <c r="S90" i="57"/>
  <c r="T90" i="57"/>
  <c r="H91" i="57"/>
  <c r="I91" i="57"/>
  <c r="J91" i="57"/>
  <c r="K91" i="57"/>
  <c r="L91" i="57"/>
  <c r="M91" i="57"/>
  <c r="N91" i="57"/>
  <c r="Q91" i="57"/>
  <c r="R91" i="57"/>
  <c r="S91" i="57"/>
  <c r="T91" i="57"/>
  <c r="G91" i="57"/>
  <c r="G90" i="57"/>
  <c r="E90" i="57"/>
  <c r="F90" i="57"/>
  <c r="E91" i="57"/>
  <c r="F91" i="57"/>
  <c r="D91" i="57"/>
  <c r="D90" i="57"/>
  <c r="C91" i="57"/>
  <c r="C90" i="57"/>
  <c r="W89" i="57"/>
  <c r="W88" i="57"/>
  <c r="H88" i="57"/>
  <c r="I88" i="57"/>
  <c r="J88" i="57"/>
  <c r="K88" i="57"/>
  <c r="L88" i="57"/>
  <c r="M88" i="57"/>
  <c r="N88" i="57"/>
  <c r="Q88" i="57"/>
  <c r="R88" i="57"/>
  <c r="S88" i="57"/>
  <c r="T88" i="57"/>
  <c r="H89" i="57"/>
  <c r="I89" i="57"/>
  <c r="J89" i="57"/>
  <c r="K89" i="57"/>
  <c r="L89" i="57"/>
  <c r="M89" i="57"/>
  <c r="N89" i="57"/>
  <c r="Q89" i="57"/>
  <c r="R89" i="57"/>
  <c r="S89" i="57"/>
  <c r="T89" i="57"/>
  <c r="G89" i="57"/>
  <c r="G88" i="57"/>
  <c r="E88" i="57"/>
  <c r="F88" i="57"/>
  <c r="E89" i="57"/>
  <c r="F89" i="57"/>
  <c r="D89" i="57"/>
  <c r="D88" i="57"/>
  <c r="C89" i="57"/>
  <c r="C88" i="57"/>
  <c r="W87" i="57"/>
  <c r="W86" i="57"/>
  <c r="H86" i="57"/>
  <c r="I86" i="57"/>
  <c r="J86" i="57"/>
  <c r="K86" i="57"/>
  <c r="L86" i="57"/>
  <c r="M86" i="57"/>
  <c r="N86" i="57"/>
  <c r="Q86" i="57"/>
  <c r="R86" i="57"/>
  <c r="S86" i="57"/>
  <c r="T86" i="57"/>
  <c r="H87" i="57"/>
  <c r="I87" i="57"/>
  <c r="J87" i="57"/>
  <c r="K87" i="57"/>
  <c r="L87" i="57"/>
  <c r="M87" i="57"/>
  <c r="N87" i="57"/>
  <c r="Q87" i="57"/>
  <c r="R87" i="57"/>
  <c r="S87" i="57"/>
  <c r="T87" i="57"/>
  <c r="G87" i="57"/>
  <c r="G86" i="57"/>
  <c r="E86" i="57"/>
  <c r="F86" i="57"/>
  <c r="E87" i="57"/>
  <c r="F87" i="57"/>
  <c r="D87" i="57"/>
  <c r="D86" i="57"/>
  <c r="C87" i="57"/>
  <c r="C86" i="57"/>
  <c r="B93" i="57"/>
  <c r="A93" i="57"/>
  <c r="B92" i="57"/>
  <c r="A92" i="57"/>
  <c r="B91" i="57"/>
  <c r="A91" i="57"/>
  <c r="B90" i="57"/>
  <c r="A90" i="57"/>
  <c r="B89" i="57"/>
  <c r="A89" i="57"/>
  <c r="B88" i="57"/>
  <c r="A88" i="57"/>
  <c r="B87" i="57"/>
  <c r="A87" i="57"/>
  <c r="B86" i="57"/>
  <c r="A86" i="57"/>
  <c r="U126" i="56"/>
  <c r="U93" i="57" s="1"/>
  <c r="P126" i="56"/>
  <c r="P93" i="57" s="1"/>
  <c r="U125" i="56"/>
  <c r="U92" i="57" s="1"/>
  <c r="U123" i="56"/>
  <c r="U91" i="57" s="1"/>
  <c r="U122" i="56"/>
  <c r="U90" i="57" s="1"/>
  <c r="U120" i="56"/>
  <c r="U89" i="57" s="1"/>
  <c r="P120" i="56"/>
  <c r="P89" i="57" s="1"/>
  <c r="U119" i="56"/>
  <c r="U88" i="57" s="1"/>
  <c r="U117" i="56"/>
  <c r="U87" i="57" s="1"/>
  <c r="U116" i="56"/>
  <c r="U86" i="57" s="1"/>
  <c r="O86" i="57"/>
  <c r="P117" i="56"/>
  <c r="D80" i="55"/>
  <c r="E80" i="55"/>
  <c r="B80" i="55"/>
  <c r="A80" i="55"/>
  <c r="D79" i="55"/>
  <c r="E79" i="55"/>
  <c r="B79" i="55"/>
  <c r="A79" i="55"/>
  <c r="D78" i="55"/>
  <c r="E78" i="55"/>
  <c r="B78" i="55"/>
  <c r="A78" i="55"/>
  <c r="D77" i="55"/>
  <c r="E77" i="55"/>
  <c r="B77" i="55"/>
  <c r="A77" i="55"/>
  <c r="D76" i="55"/>
  <c r="E76" i="55"/>
  <c r="B76" i="55"/>
  <c r="A76" i="55"/>
  <c r="R80" i="55"/>
  <c r="P149" i="54"/>
  <c r="Q80" i="55" s="1"/>
  <c r="O149" i="54"/>
  <c r="P80" i="55" s="1"/>
  <c r="O80" i="55"/>
  <c r="N80" i="55"/>
  <c r="L149" i="54"/>
  <c r="M80" i="55" s="1"/>
  <c r="K149" i="54"/>
  <c r="L80" i="55" s="1"/>
  <c r="J149" i="54"/>
  <c r="K80" i="55" s="1"/>
  <c r="I149" i="54"/>
  <c r="J80" i="55" s="1"/>
  <c r="H149" i="54"/>
  <c r="G149" i="54"/>
  <c r="H80" i="55" s="1"/>
  <c r="E149" i="54"/>
  <c r="F80" i="55" s="1"/>
  <c r="B149" i="54"/>
  <c r="C80" i="55" s="1"/>
  <c r="A149" i="54"/>
  <c r="F147" i="54"/>
  <c r="B147" i="54"/>
  <c r="A147" i="54"/>
  <c r="F145" i="54"/>
  <c r="R79" i="55"/>
  <c r="P142" i="54"/>
  <c r="Q79" i="55"/>
  <c r="O142" i="54"/>
  <c r="P79" i="55" s="1"/>
  <c r="O79" i="55"/>
  <c r="N79" i="55"/>
  <c r="L142" i="54"/>
  <c r="M79" i="55"/>
  <c r="K142" i="54"/>
  <c r="L79" i="55" s="1"/>
  <c r="J142" i="54"/>
  <c r="K79" i="55"/>
  <c r="I142" i="54"/>
  <c r="J79" i="55" s="1"/>
  <c r="H142" i="54"/>
  <c r="I79" i="55" s="1"/>
  <c r="G142" i="54"/>
  <c r="H79" i="55" s="1"/>
  <c r="E142" i="54"/>
  <c r="F79" i="55" s="1"/>
  <c r="B142" i="54"/>
  <c r="C79" i="55" s="1"/>
  <c r="A142" i="54"/>
  <c r="F140" i="54"/>
  <c r="B140" i="54"/>
  <c r="A140" i="54"/>
  <c r="F138" i="54"/>
  <c r="R78" i="55"/>
  <c r="P135" i="54"/>
  <c r="Q78" i="55" s="1"/>
  <c r="O135" i="54"/>
  <c r="P78" i="55" s="1"/>
  <c r="O78" i="55"/>
  <c r="N78" i="55"/>
  <c r="L135" i="54"/>
  <c r="M78" i="55" s="1"/>
  <c r="K135" i="54"/>
  <c r="L78" i="55" s="1"/>
  <c r="J135" i="54"/>
  <c r="K78" i="55" s="1"/>
  <c r="I135" i="54"/>
  <c r="J78" i="55" s="1"/>
  <c r="H135" i="54"/>
  <c r="I78" i="55" s="1"/>
  <c r="G135" i="54"/>
  <c r="H78" i="55"/>
  <c r="E135" i="54"/>
  <c r="F78" i="55" s="1"/>
  <c r="B135" i="54"/>
  <c r="C78" i="55"/>
  <c r="A135" i="54"/>
  <c r="B133" i="54"/>
  <c r="A133" i="54"/>
  <c r="F131" i="54"/>
  <c r="R77" i="55"/>
  <c r="P128" i="54"/>
  <c r="Q77" i="55" s="1"/>
  <c r="O128" i="54"/>
  <c r="P77" i="55" s="1"/>
  <c r="O77" i="55"/>
  <c r="N77" i="55"/>
  <c r="L128" i="54"/>
  <c r="M77" i="55"/>
  <c r="K128" i="54"/>
  <c r="L77" i="55" s="1"/>
  <c r="J128" i="54"/>
  <c r="K77" i="55" s="1"/>
  <c r="I128" i="54"/>
  <c r="H128" i="54"/>
  <c r="G128" i="54"/>
  <c r="H77" i="55" s="1"/>
  <c r="E128" i="54"/>
  <c r="F77" i="55" s="1"/>
  <c r="B128" i="54"/>
  <c r="C77" i="55" s="1"/>
  <c r="A128" i="54"/>
  <c r="F126" i="54"/>
  <c r="B126" i="54"/>
  <c r="A126" i="54"/>
  <c r="F124" i="54"/>
  <c r="R76" i="55"/>
  <c r="P121" i="54"/>
  <c r="Q76" i="55" s="1"/>
  <c r="O121" i="54"/>
  <c r="P76" i="55"/>
  <c r="O76" i="55"/>
  <c r="N76" i="55"/>
  <c r="L121" i="54"/>
  <c r="M76" i="55" s="1"/>
  <c r="K121" i="54"/>
  <c r="L76" i="55" s="1"/>
  <c r="J121" i="54"/>
  <c r="K76" i="55" s="1"/>
  <c r="I121" i="54"/>
  <c r="J76" i="55"/>
  <c r="H121" i="54"/>
  <c r="I76" i="55" s="1"/>
  <c r="G121" i="54"/>
  <c r="H76" i="55"/>
  <c r="E121" i="54"/>
  <c r="F76" i="55" s="1"/>
  <c r="B121" i="54"/>
  <c r="C76" i="55" s="1"/>
  <c r="A121" i="54"/>
  <c r="F119" i="54"/>
  <c r="B119" i="54"/>
  <c r="A119" i="54"/>
  <c r="F117" i="54"/>
  <c r="F142" i="54"/>
  <c r="G79" i="55" s="1"/>
  <c r="J77" i="55"/>
  <c r="F135" i="54"/>
  <c r="G78" i="55" s="1"/>
  <c r="D75" i="55"/>
  <c r="E75" i="55"/>
  <c r="D74" i="55"/>
  <c r="E74" i="55"/>
  <c r="B75" i="55"/>
  <c r="A75" i="55"/>
  <c r="B74" i="55"/>
  <c r="A74" i="55"/>
  <c r="D73" i="55"/>
  <c r="E73" i="55"/>
  <c r="B73" i="55"/>
  <c r="A73" i="55"/>
  <c r="D72" i="55"/>
  <c r="E72" i="55"/>
  <c r="B72" i="55"/>
  <c r="A72" i="55"/>
  <c r="D71" i="55"/>
  <c r="E71" i="55"/>
  <c r="B71" i="55"/>
  <c r="A71" i="55"/>
  <c r="A66" i="55"/>
  <c r="L86" i="54"/>
  <c r="M71" i="55"/>
  <c r="K86" i="54"/>
  <c r="L71" i="55" s="1"/>
  <c r="J86" i="54"/>
  <c r="K71" i="55" s="1"/>
  <c r="I86" i="54"/>
  <c r="H86" i="54"/>
  <c r="I71" i="55" s="1"/>
  <c r="G86" i="54"/>
  <c r="H71" i="55" s="1"/>
  <c r="E86" i="54"/>
  <c r="F71" i="55"/>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c r="O107" i="54"/>
  <c r="P74" i="55" s="1"/>
  <c r="O74" i="55"/>
  <c r="N74" i="55"/>
  <c r="L107" i="54"/>
  <c r="M74" i="55"/>
  <c r="K107" i="54"/>
  <c r="L74" i="55" s="1"/>
  <c r="J107" i="54"/>
  <c r="K74" i="55"/>
  <c r="I107" i="54"/>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c r="K93" i="54"/>
  <c r="L72" i="55" s="1"/>
  <c r="J93" i="54"/>
  <c r="K72" i="55" s="1"/>
  <c r="I93" i="54"/>
  <c r="H93" i="54"/>
  <c r="I72" i="55" s="1"/>
  <c r="G93" i="54"/>
  <c r="H72" i="55" s="1"/>
  <c r="E93" i="54"/>
  <c r="F72" i="55" s="1"/>
  <c r="B93" i="54"/>
  <c r="C72" i="55" s="1"/>
  <c r="A93" i="54"/>
  <c r="F91" i="54"/>
  <c r="B91" i="54"/>
  <c r="A91" i="54"/>
  <c r="F89" i="54"/>
  <c r="B86" i="54"/>
  <c r="C71" i="55" s="1"/>
  <c r="B84" i="54"/>
  <c r="A86" i="54"/>
  <c r="A84" i="54"/>
  <c r="F84" i="54"/>
  <c r="O100" i="54"/>
  <c r="P73" i="55" s="1"/>
  <c r="O73" i="55"/>
  <c r="P100" i="54"/>
  <c r="Q73" i="55" s="1"/>
  <c r="O93" i="54"/>
  <c r="P72" i="55" s="1"/>
  <c r="P93" i="54"/>
  <c r="Q72" i="55" s="1"/>
  <c r="O72" i="55"/>
  <c r="U114" i="56"/>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10" i="54"/>
  <c r="P10" i="54" s="1"/>
  <c r="A75" i="57"/>
  <c r="B75" i="57"/>
  <c r="A76" i="57"/>
  <c r="B76" i="57"/>
  <c r="A77" i="57"/>
  <c r="B77" i="57"/>
  <c r="A78" i="57"/>
  <c r="B78" i="57"/>
  <c r="A79" i="57"/>
  <c r="B79" i="57"/>
  <c r="A80" i="57"/>
  <c r="B80" i="57"/>
  <c r="A81" i="57"/>
  <c r="B81" i="57"/>
  <c r="A82" i="57"/>
  <c r="B82" i="57"/>
  <c r="A83" i="57"/>
  <c r="B83" i="57"/>
  <c r="A84" i="57"/>
  <c r="B84" i="57"/>
  <c r="A85" i="57"/>
  <c r="B85" i="57"/>
  <c r="B74" i="57"/>
  <c r="A74"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B2" i="57"/>
  <c r="A2" i="57"/>
  <c r="A1" i="56"/>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W79" i="57"/>
  <c r="T79" i="57"/>
  <c r="S79" i="57"/>
  <c r="R79" i="57"/>
  <c r="Q79" i="57"/>
  <c r="N79" i="57"/>
  <c r="M79" i="57"/>
  <c r="L79" i="57"/>
  <c r="K79" i="57"/>
  <c r="J79" i="57"/>
  <c r="I79" i="57"/>
  <c r="H79" i="57"/>
  <c r="G79" i="57"/>
  <c r="F79" i="57"/>
  <c r="E79" i="57"/>
  <c r="D79" i="57"/>
  <c r="C79" i="57"/>
  <c r="W78" i="57"/>
  <c r="T78" i="57"/>
  <c r="S78" i="57"/>
  <c r="R78" i="57"/>
  <c r="Q78" i="57"/>
  <c r="N78" i="57"/>
  <c r="M78" i="57"/>
  <c r="L78" i="57"/>
  <c r="K78" i="57"/>
  <c r="J78" i="57"/>
  <c r="I78" i="57"/>
  <c r="H78" i="57"/>
  <c r="G78" i="57"/>
  <c r="F78" i="57"/>
  <c r="E78" i="57"/>
  <c r="D78" i="57"/>
  <c r="C78" i="57"/>
  <c r="W77" i="57"/>
  <c r="T77" i="57"/>
  <c r="S77" i="57"/>
  <c r="R77" i="57"/>
  <c r="Q77" i="57"/>
  <c r="N77" i="57"/>
  <c r="M77" i="57"/>
  <c r="L77" i="57"/>
  <c r="K77" i="57"/>
  <c r="J77" i="57"/>
  <c r="I77" i="57"/>
  <c r="H77" i="57"/>
  <c r="G77" i="57"/>
  <c r="F77" i="57"/>
  <c r="E77" i="57"/>
  <c r="D77" i="57"/>
  <c r="C77" i="57"/>
  <c r="W76" i="57"/>
  <c r="T76" i="57"/>
  <c r="S76" i="57"/>
  <c r="R76" i="57"/>
  <c r="Q76" i="57"/>
  <c r="N76" i="57"/>
  <c r="M76" i="57"/>
  <c r="L76" i="57"/>
  <c r="K76" i="57"/>
  <c r="J76" i="57"/>
  <c r="I76" i="57"/>
  <c r="H76" i="57"/>
  <c r="G76" i="57"/>
  <c r="F76" i="57"/>
  <c r="E76" i="57"/>
  <c r="D76" i="57"/>
  <c r="C76" i="57"/>
  <c r="W75" i="57"/>
  <c r="T75" i="57"/>
  <c r="S75" i="57"/>
  <c r="R75" i="57"/>
  <c r="Q75" i="57"/>
  <c r="N75" i="57"/>
  <c r="M75" i="57"/>
  <c r="L75" i="57"/>
  <c r="K75" i="57"/>
  <c r="J75" i="57"/>
  <c r="I75" i="57"/>
  <c r="H75" i="57"/>
  <c r="G75" i="57"/>
  <c r="F75" i="57"/>
  <c r="E75" i="57"/>
  <c r="D75" i="57"/>
  <c r="C75" i="57"/>
  <c r="W74" i="57"/>
  <c r="T74" i="57"/>
  <c r="S74" i="57"/>
  <c r="R74" i="57"/>
  <c r="Q74" i="57"/>
  <c r="N74" i="57"/>
  <c r="M74" i="57"/>
  <c r="L74" i="57"/>
  <c r="K74" i="57"/>
  <c r="J74" i="57"/>
  <c r="I74" i="57"/>
  <c r="H74" i="57"/>
  <c r="G74" i="57"/>
  <c r="F74" i="57"/>
  <c r="E74" i="57"/>
  <c r="D74" i="57"/>
  <c r="C74" i="57"/>
  <c r="T71" i="57"/>
  <c r="S71" i="57"/>
  <c r="R71" i="57"/>
  <c r="Q71" i="57"/>
  <c r="N71" i="57"/>
  <c r="M71" i="57"/>
  <c r="L71" i="57"/>
  <c r="K71" i="57"/>
  <c r="J71" i="57"/>
  <c r="I71" i="57"/>
  <c r="H71" i="57"/>
  <c r="G71" i="57"/>
  <c r="F71" i="57"/>
  <c r="E71" i="57"/>
  <c r="D71" i="57"/>
  <c r="C71" i="57"/>
  <c r="T70" i="57"/>
  <c r="S70" i="57"/>
  <c r="R70" i="57"/>
  <c r="Q70" i="57"/>
  <c r="N70" i="57"/>
  <c r="M70" i="57"/>
  <c r="L70" i="57"/>
  <c r="K70" i="57"/>
  <c r="J70" i="57"/>
  <c r="I70" i="57"/>
  <c r="H70" i="57"/>
  <c r="G70" i="57"/>
  <c r="F70" i="57"/>
  <c r="E70" i="57"/>
  <c r="D70" i="57"/>
  <c r="C70" i="57"/>
  <c r="T69" i="57"/>
  <c r="S69" i="57"/>
  <c r="R69" i="57"/>
  <c r="Q69" i="57"/>
  <c r="N69" i="57"/>
  <c r="M69" i="57"/>
  <c r="L69" i="57"/>
  <c r="K69" i="57"/>
  <c r="J69" i="57"/>
  <c r="I69" i="57"/>
  <c r="H69" i="57"/>
  <c r="G69" i="57"/>
  <c r="F69" i="57"/>
  <c r="E69" i="57"/>
  <c r="D69" i="57"/>
  <c r="C69" i="57"/>
  <c r="T68" i="57"/>
  <c r="S68" i="57"/>
  <c r="R68" i="57"/>
  <c r="Q68" i="57"/>
  <c r="N68" i="57"/>
  <c r="M68" i="57"/>
  <c r="L68" i="57"/>
  <c r="K68" i="57"/>
  <c r="J68" i="57"/>
  <c r="I68" i="57"/>
  <c r="H68" i="57"/>
  <c r="G68" i="57"/>
  <c r="F68" i="57"/>
  <c r="E68" i="57"/>
  <c r="D68" i="57"/>
  <c r="C68" i="57"/>
  <c r="T67" i="57"/>
  <c r="S67" i="57"/>
  <c r="R67" i="57"/>
  <c r="Q67" i="57"/>
  <c r="N67" i="57"/>
  <c r="M67" i="57"/>
  <c r="L67" i="57"/>
  <c r="K67" i="57"/>
  <c r="J67" i="57"/>
  <c r="I67" i="57"/>
  <c r="H67" i="57"/>
  <c r="G67" i="57"/>
  <c r="F67" i="57"/>
  <c r="E67" i="57"/>
  <c r="D67" i="57"/>
  <c r="C67" i="57"/>
  <c r="T66" i="57"/>
  <c r="S66" i="57"/>
  <c r="R66" i="57"/>
  <c r="Q66" i="57"/>
  <c r="N66" i="57"/>
  <c r="M66" i="57"/>
  <c r="L66" i="57"/>
  <c r="K66" i="57"/>
  <c r="J66" i="57"/>
  <c r="I66" i="57"/>
  <c r="H66" i="57"/>
  <c r="G66" i="57"/>
  <c r="F66" i="57"/>
  <c r="E66" i="57"/>
  <c r="D66" i="57"/>
  <c r="C66" i="57"/>
  <c r="T65" i="57"/>
  <c r="S65" i="57"/>
  <c r="R65" i="57"/>
  <c r="Q65"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T2" i="57"/>
  <c r="S2" i="57"/>
  <c r="R2" i="57"/>
  <c r="Q2" i="57"/>
  <c r="N2" i="57"/>
  <c r="M2" i="57"/>
  <c r="L2" i="57"/>
  <c r="K2" i="57"/>
  <c r="J2" i="57"/>
  <c r="I2" i="57"/>
  <c r="H2" i="57"/>
  <c r="G2" i="57"/>
  <c r="F2" i="57"/>
  <c r="F3" i="57" s="1"/>
  <c r="E2" i="57"/>
  <c r="E3" i="57" s="1"/>
  <c r="D2" i="57"/>
  <c r="D3" i="57" s="1"/>
  <c r="C2" i="57"/>
  <c r="C3" i="57" s="1"/>
  <c r="U85" i="57"/>
  <c r="U113" i="56"/>
  <c r="U84" i="57" s="1"/>
  <c r="U111" i="56"/>
  <c r="U83" i="57" s="1"/>
  <c r="O83" i="57"/>
  <c r="U110" i="56"/>
  <c r="U82" i="57" s="1"/>
  <c r="O82" i="57"/>
  <c r="U108" i="56"/>
  <c r="U81" i="57" s="1"/>
  <c r="U107" i="56"/>
  <c r="U80" i="57" s="1"/>
  <c r="U105" i="56"/>
  <c r="U79" i="57" s="1"/>
  <c r="O79" i="57"/>
  <c r="U104" i="56"/>
  <c r="U78" i="57" s="1"/>
  <c r="U102" i="56"/>
  <c r="U77" i="57" s="1"/>
  <c r="O77" i="57"/>
  <c r="U101" i="56"/>
  <c r="U76" i="57" s="1"/>
  <c r="U99" i="56"/>
  <c r="U75" i="57" s="1"/>
  <c r="U98" i="56"/>
  <c r="U74" i="57" s="1"/>
  <c r="O74" i="57"/>
  <c r="T79" i="56"/>
  <c r="S79" i="56"/>
  <c r="R79" i="56"/>
  <c r="Q79" i="56"/>
  <c r="U78" i="56"/>
  <c r="U71" i="57" s="1"/>
  <c r="O78" i="56"/>
  <c r="U77" i="56"/>
  <c r="U70" i="57" s="1"/>
  <c r="O77" i="56"/>
  <c r="U76" i="56"/>
  <c r="U69" i="57" s="1"/>
  <c r="O76" i="56"/>
  <c r="U75" i="56"/>
  <c r="O75" i="56"/>
  <c r="U74" i="56"/>
  <c r="U68" i="57" s="1"/>
  <c r="O74" i="56"/>
  <c r="O68" i="57" s="1"/>
  <c r="U73" i="56"/>
  <c r="U67" i="57" s="1"/>
  <c r="O73" i="56"/>
  <c r="O67" i="57"/>
  <c r="U72" i="56"/>
  <c r="U66" i="57" s="1"/>
  <c r="O72" i="56"/>
  <c r="U71" i="56"/>
  <c r="U65" i="57" s="1"/>
  <c r="O71" i="56"/>
  <c r="O65" i="57" s="1"/>
  <c r="U70" i="56"/>
  <c r="U64" i="57" s="1"/>
  <c r="O70" i="56"/>
  <c r="O64" i="57" s="1"/>
  <c r="U69" i="56"/>
  <c r="U63" i="57" s="1"/>
  <c r="O69" i="56"/>
  <c r="U68" i="56"/>
  <c r="U62" i="57" s="1"/>
  <c r="O68" i="56"/>
  <c r="U67" i="56"/>
  <c r="U61" i="57" s="1"/>
  <c r="O67" i="56"/>
  <c r="O61" i="57"/>
  <c r="U66" i="56"/>
  <c r="U60" i="57" s="1"/>
  <c r="O66" i="56"/>
  <c r="O60" i="57" s="1"/>
  <c r="U65" i="56"/>
  <c r="U59" i="57" s="1"/>
  <c r="O65" i="56"/>
  <c r="O59" i="57"/>
  <c r="U64" i="56"/>
  <c r="U58" i="57" s="1"/>
  <c r="O64" i="56"/>
  <c r="U63" i="56"/>
  <c r="U57" i="57" s="1"/>
  <c r="O63" i="56"/>
  <c r="O57" i="57" s="1"/>
  <c r="U62" i="56"/>
  <c r="U56" i="57" s="1"/>
  <c r="O62" i="56"/>
  <c r="O56" i="57" s="1"/>
  <c r="U61" i="56"/>
  <c r="U55" i="57" s="1"/>
  <c r="O61" i="56"/>
  <c r="U60" i="56"/>
  <c r="U54" i="57" s="1"/>
  <c r="O60" i="56"/>
  <c r="U59" i="56"/>
  <c r="U53" i="57" s="1"/>
  <c r="O59" i="56"/>
  <c r="P53" i="57" s="1"/>
  <c r="O53" i="57"/>
  <c r="U58" i="56"/>
  <c r="U52" i="57" s="1"/>
  <c r="O58" i="56"/>
  <c r="O52" i="57" s="1"/>
  <c r="U57" i="56"/>
  <c r="U51" i="57" s="1"/>
  <c r="O57" i="56"/>
  <c r="O51" i="57"/>
  <c r="U56" i="56"/>
  <c r="U50" i="57" s="1"/>
  <c r="O56" i="56"/>
  <c r="U55" i="56"/>
  <c r="U49" i="57" s="1"/>
  <c r="O55" i="56"/>
  <c r="O49" i="57" s="1"/>
  <c r="U54" i="56"/>
  <c r="U48" i="57" s="1"/>
  <c r="O54" i="56"/>
  <c r="O48" i="57" s="1"/>
  <c r="U53" i="56"/>
  <c r="U47" i="57" s="1"/>
  <c r="O53" i="56"/>
  <c r="U52" i="56"/>
  <c r="U46" i="57" s="1"/>
  <c r="O52" i="56"/>
  <c r="U51" i="56"/>
  <c r="U45" i="57" s="1"/>
  <c r="O51" i="56"/>
  <c r="O45" i="57"/>
  <c r="U50" i="56"/>
  <c r="U44" i="57" s="1"/>
  <c r="O50" i="56"/>
  <c r="O44" i="57" s="1"/>
  <c r="U49" i="56"/>
  <c r="U43" i="57" s="1"/>
  <c r="O49" i="56"/>
  <c r="O43" i="57"/>
  <c r="U48" i="56"/>
  <c r="U42" i="57" s="1"/>
  <c r="O48" i="56"/>
  <c r="U47" i="56"/>
  <c r="U41" i="57" s="1"/>
  <c r="O47" i="56"/>
  <c r="O41" i="57" s="1"/>
  <c r="U46" i="56"/>
  <c r="U40" i="57" s="1"/>
  <c r="O46" i="56"/>
  <c r="P40" i="57" s="1"/>
  <c r="U45" i="56"/>
  <c r="U39" i="57" s="1"/>
  <c r="O45" i="56"/>
  <c r="U44" i="56"/>
  <c r="U38" i="57" s="1"/>
  <c r="O44" i="56"/>
  <c r="U43" i="56"/>
  <c r="U37" i="57" s="1"/>
  <c r="O43" i="56"/>
  <c r="O37" i="57" s="1"/>
  <c r="U42" i="56"/>
  <c r="U36" i="57" s="1"/>
  <c r="O42" i="56"/>
  <c r="U41" i="56"/>
  <c r="U35" i="57" s="1"/>
  <c r="O41" i="56"/>
  <c r="O35" i="57" s="1"/>
  <c r="U40" i="56"/>
  <c r="U34" i="57" s="1"/>
  <c r="O40" i="56"/>
  <c r="U39" i="56"/>
  <c r="U33" i="57" s="1"/>
  <c r="O39" i="56"/>
  <c r="O33" i="57" s="1"/>
  <c r="U38" i="56"/>
  <c r="U32" i="57" s="1"/>
  <c r="O38" i="56"/>
  <c r="P32" i="57" s="1"/>
  <c r="U37" i="56"/>
  <c r="U31" i="57" s="1"/>
  <c r="O37" i="56"/>
  <c r="O31" i="57" s="1"/>
  <c r="U36" i="56"/>
  <c r="U30" i="57" s="1"/>
  <c r="O36" i="56"/>
  <c r="U35" i="56"/>
  <c r="U29" i="57" s="1"/>
  <c r="O35" i="56"/>
  <c r="O29" i="57" s="1"/>
  <c r="U34" i="56"/>
  <c r="U28" i="57" s="1"/>
  <c r="O34" i="56"/>
  <c r="U33" i="56"/>
  <c r="U27" i="57" s="1"/>
  <c r="O33" i="56"/>
  <c r="U32" i="56"/>
  <c r="U26" i="57" s="1"/>
  <c r="O32" i="56"/>
  <c r="U31" i="56"/>
  <c r="U25" i="57" s="1"/>
  <c r="O31" i="56"/>
  <c r="O25" i="57" s="1"/>
  <c r="U30" i="56"/>
  <c r="U24" i="57" s="1"/>
  <c r="O30" i="56"/>
  <c r="P24" i="57" s="1"/>
  <c r="U29" i="56"/>
  <c r="U23" i="57" s="1"/>
  <c r="O29" i="56"/>
  <c r="U28" i="56"/>
  <c r="U22" i="57" s="1"/>
  <c r="O28" i="56"/>
  <c r="U27" i="56"/>
  <c r="U21" i="57" s="1"/>
  <c r="O27" i="56"/>
  <c r="O21" i="57" s="1"/>
  <c r="U26" i="56"/>
  <c r="U20" i="57" s="1"/>
  <c r="O26" i="56"/>
  <c r="U25" i="56"/>
  <c r="U19" i="57" s="1"/>
  <c r="O25" i="56"/>
  <c r="P25" i="56" s="1"/>
  <c r="V25" i="56" s="1"/>
  <c r="U24" i="56"/>
  <c r="U18" i="57" s="1"/>
  <c r="O24" i="56"/>
  <c r="P24" i="56" s="1"/>
  <c r="V24" i="56" s="1"/>
  <c r="U23" i="56"/>
  <c r="U17" i="57" s="1"/>
  <c r="O23" i="56"/>
  <c r="U22" i="56"/>
  <c r="U16" i="57" s="1"/>
  <c r="O22" i="56"/>
  <c r="O16" i="57" s="1"/>
  <c r="U21" i="56"/>
  <c r="O21" i="56"/>
  <c r="U20" i="56"/>
  <c r="U14" i="57" s="1"/>
  <c r="O20" i="56"/>
  <c r="P20" i="56" s="1"/>
  <c r="V20" i="56" s="1"/>
  <c r="U19" i="56"/>
  <c r="U13" i="57" s="1"/>
  <c r="O19" i="56"/>
  <c r="U18" i="56"/>
  <c r="U12" i="57" s="1"/>
  <c r="O18" i="56"/>
  <c r="U17" i="56"/>
  <c r="U11" i="57" s="1"/>
  <c r="O17" i="56"/>
  <c r="U16" i="56"/>
  <c r="U10" i="57" s="1"/>
  <c r="O16" i="56"/>
  <c r="P16" i="56" s="1"/>
  <c r="V16" i="56" s="1"/>
  <c r="U15" i="56"/>
  <c r="U9" i="57" s="1"/>
  <c r="O15" i="56"/>
  <c r="U14" i="56"/>
  <c r="U8" i="57" s="1"/>
  <c r="O14" i="56"/>
  <c r="U13" i="56"/>
  <c r="U7" i="57" s="1"/>
  <c r="O7" i="57"/>
  <c r="U12" i="56"/>
  <c r="U6" i="57" s="1"/>
  <c r="O12" i="56"/>
  <c r="P12" i="56" s="1"/>
  <c r="V12" i="56" s="1"/>
  <c r="U11" i="56"/>
  <c r="U5" i="57" s="1"/>
  <c r="O11" i="56"/>
  <c r="P11" i="56" s="1"/>
  <c r="V11" i="56" s="1"/>
  <c r="U10" i="56"/>
  <c r="U4" i="57" s="1"/>
  <c r="O10" i="56"/>
  <c r="U9" i="56"/>
  <c r="U3" i="57" s="1"/>
  <c r="O9" i="56"/>
  <c r="U8" i="56"/>
  <c r="U2" i="57" s="1"/>
  <c r="O8" i="56"/>
  <c r="P8" i="56" s="1"/>
  <c r="V8" i="56" s="1"/>
  <c r="P61" i="57"/>
  <c r="P29" i="57"/>
  <c r="P49" i="57"/>
  <c r="P98" i="56"/>
  <c r="P104" i="56"/>
  <c r="P78" i="57" s="1"/>
  <c r="P110" i="56"/>
  <c r="V20" i="57"/>
  <c r="P28" i="57"/>
  <c r="V28" i="57"/>
  <c r="V32" i="57"/>
  <c r="V36" i="57"/>
  <c r="V40" i="57"/>
  <c r="O24" i="57"/>
  <c r="O28" i="57"/>
  <c r="O32" i="57"/>
  <c r="O40" i="57"/>
  <c r="P52" i="57"/>
  <c r="V56" i="57"/>
  <c r="P99" i="56"/>
  <c r="P111" i="56"/>
  <c r="V111" i="56" s="1"/>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M59" i="55"/>
  <c r="L59" i="55"/>
  <c r="K59" i="55"/>
  <c r="J59" i="55"/>
  <c r="I59" i="55"/>
  <c r="H59" i="55"/>
  <c r="F59" i="55"/>
  <c r="E59" i="55"/>
  <c r="D59" i="55"/>
  <c r="C59" i="55"/>
  <c r="M58" i="55"/>
  <c r="L58" i="55"/>
  <c r="K58" i="55"/>
  <c r="J58" i="55"/>
  <c r="I58" i="55"/>
  <c r="H58" i="55"/>
  <c r="F58" i="55"/>
  <c r="E58" i="55"/>
  <c r="D58" i="55"/>
  <c r="M57" i="55"/>
  <c r="L57" i="55"/>
  <c r="K57" i="55"/>
  <c r="J57" i="55"/>
  <c r="I57" i="55"/>
  <c r="H57" i="55"/>
  <c r="F57" i="55"/>
  <c r="E57" i="55"/>
  <c r="D57" i="55"/>
  <c r="C57" i="55"/>
  <c r="M56" i="55"/>
  <c r="L56" i="55"/>
  <c r="K56" i="55"/>
  <c r="J56" i="55"/>
  <c r="I56" i="55"/>
  <c r="H56" i="55"/>
  <c r="F56" i="55"/>
  <c r="E56" i="55"/>
  <c r="D56" i="55"/>
  <c r="M55" i="55"/>
  <c r="L55" i="55"/>
  <c r="K55" i="55"/>
  <c r="J55" i="55"/>
  <c r="I55" i="55"/>
  <c r="H55" i="55"/>
  <c r="F55" i="55"/>
  <c r="E55" i="55"/>
  <c r="D55" i="55"/>
  <c r="C55" i="55"/>
  <c r="M54" i="55"/>
  <c r="L54" i="55"/>
  <c r="K54" i="55"/>
  <c r="J54" i="55"/>
  <c r="I54" i="55"/>
  <c r="H54" i="55"/>
  <c r="F54" i="55"/>
  <c r="E54" i="55"/>
  <c r="D54" i="55"/>
  <c r="M53" i="55"/>
  <c r="L53" i="55"/>
  <c r="K53" i="55"/>
  <c r="J53" i="55"/>
  <c r="I53" i="55"/>
  <c r="H53" i="55"/>
  <c r="F53" i="55"/>
  <c r="E53" i="55"/>
  <c r="D53" i="55"/>
  <c r="C53" i="55"/>
  <c r="M52" i="55"/>
  <c r="L52" i="55"/>
  <c r="K52" i="55"/>
  <c r="J52" i="55"/>
  <c r="I52" i="55"/>
  <c r="H52" i="55"/>
  <c r="F52" i="55"/>
  <c r="E52" i="55"/>
  <c r="D52" i="55"/>
  <c r="M51" i="55"/>
  <c r="L51" i="55"/>
  <c r="K51" i="55"/>
  <c r="J51" i="55"/>
  <c r="I51" i="55"/>
  <c r="H51" i="55"/>
  <c r="F51" i="55"/>
  <c r="E51" i="55"/>
  <c r="D51" i="55"/>
  <c r="C51" i="55"/>
  <c r="M50" i="55"/>
  <c r="L50" i="55"/>
  <c r="K50" i="55"/>
  <c r="J50" i="55"/>
  <c r="I50" i="55"/>
  <c r="H50" i="55"/>
  <c r="F50" i="55"/>
  <c r="E50" i="55"/>
  <c r="D50" i="55"/>
  <c r="M49" i="55"/>
  <c r="L49" i="55"/>
  <c r="K49" i="55"/>
  <c r="J49" i="55"/>
  <c r="I49" i="55"/>
  <c r="H49" i="55"/>
  <c r="F49" i="55"/>
  <c r="E49" i="55"/>
  <c r="D49" i="55"/>
  <c r="C49" i="55"/>
  <c r="M48" i="55"/>
  <c r="L48" i="55"/>
  <c r="K48" i="55"/>
  <c r="J48" i="55"/>
  <c r="I48" i="55"/>
  <c r="H48" i="55"/>
  <c r="F48" i="55"/>
  <c r="E48" i="55"/>
  <c r="D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M43" i="55"/>
  <c r="L43" i="55"/>
  <c r="K43" i="55"/>
  <c r="J43" i="55"/>
  <c r="I43" i="55"/>
  <c r="H43" i="55"/>
  <c r="F43" i="55"/>
  <c r="E43" i="55"/>
  <c r="D43" i="55"/>
  <c r="C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M39" i="55"/>
  <c r="L39" i="55"/>
  <c r="K39" i="55"/>
  <c r="J39" i="55"/>
  <c r="I39" i="55"/>
  <c r="H39" i="55"/>
  <c r="F39" i="55"/>
  <c r="E39" i="55"/>
  <c r="D39" i="55"/>
  <c r="C39" i="55"/>
  <c r="M38" i="55"/>
  <c r="L38" i="55"/>
  <c r="K38" i="55"/>
  <c r="J38" i="55"/>
  <c r="I38" i="55"/>
  <c r="H38" i="55"/>
  <c r="F38" i="55"/>
  <c r="E38" i="55"/>
  <c r="D38" i="55"/>
  <c r="M37" i="55"/>
  <c r="L37" i="55"/>
  <c r="K37" i="55"/>
  <c r="J37" i="55"/>
  <c r="I37" i="55"/>
  <c r="H37" i="55"/>
  <c r="F37" i="55"/>
  <c r="E37" i="55"/>
  <c r="D37" i="55"/>
  <c r="C37" i="55"/>
  <c r="M36" i="55"/>
  <c r="L36" i="55"/>
  <c r="K36" i="55"/>
  <c r="J36" i="55"/>
  <c r="I36" i="55"/>
  <c r="H36" i="55"/>
  <c r="F36" i="55"/>
  <c r="E36" i="55"/>
  <c r="D36" i="55"/>
  <c r="M35" i="55"/>
  <c r="L35" i="55"/>
  <c r="K35" i="55"/>
  <c r="J35" i="55"/>
  <c r="I35" i="55"/>
  <c r="H35" i="55"/>
  <c r="F35" i="55"/>
  <c r="E35" i="55"/>
  <c r="D35" i="55"/>
  <c r="C35" i="55"/>
  <c r="M34" i="55"/>
  <c r="L34" i="55"/>
  <c r="K34" i="55"/>
  <c r="J34" i="55"/>
  <c r="I34" i="55"/>
  <c r="H34" i="55"/>
  <c r="F34" i="55"/>
  <c r="E34" i="55"/>
  <c r="D34" i="55"/>
  <c r="M33" i="55"/>
  <c r="L33" i="55"/>
  <c r="K33" i="55"/>
  <c r="J33" i="55"/>
  <c r="I33" i="55"/>
  <c r="H33" i="55"/>
  <c r="F33" i="55"/>
  <c r="E33" i="55"/>
  <c r="D33" i="55"/>
  <c r="C33" i="55"/>
  <c r="M32" i="55"/>
  <c r="L32" i="55"/>
  <c r="K32" i="55"/>
  <c r="J32" i="55"/>
  <c r="I32" i="55"/>
  <c r="H32" i="55"/>
  <c r="F32" i="55"/>
  <c r="E32" i="55"/>
  <c r="D32" i="55"/>
  <c r="M31" i="55"/>
  <c r="L31" i="55"/>
  <c r="K31" i="55"/>
  <c r="J31" i="55"/>
  <c r="I31" i="55"/>
  <c r="H31" i="55"/>
  <c r="F31" i="55"/>
  <c r="E31" i="55"/>
  <c r="D31" i="55"/>
  <c r="C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C27" i="55"/>
  <c r="M26" i="55"/>
  <c r="L26" i="55"/>
  <c r="K26" i="55"/>
  <c r="J26" i="55"/>
  <c r="I26" i="55"/>
  <c r="H26" i="55"/>
  <c r="F26" i="55"/>
  <c r="E26" i="55"/>
  <c r="D26" i="55"/>
  <c r="M25" i="55"/>
  <c r="L25" i="55"/>
  <c r="K25" i="55"/>
  <c r="J25" i="55"/>
  <c r="I25" i="55"/>
  <c r="H25" i="55"/>
  <c r="F25" i="55"/>
  <c r="E25" i="55"/>
  <c r="D25" i="55"/>
  <c r="C25" i="55"/>
  <c r="M24" i="55"/>
  <c r="L24" i="55"/>
  <c r="K24" i="55"/>
  <c r="J24" i="55"/>
  <c r="I24" i="55"/>
  <c r="H24" i="55"/>
  <c r="F24" i="55"/>
  <c r="E24" i="55"/>
  <c r="D24" i="55"/>
  <c r="M23" i="55"/>
  <c r="L23" i="55"/>
  <c r="K23" i="55"/>
  <c r="J23" i="55"/>
  <c r="I23" i="55"/>
  <c r="H23" i="55"/>
  <c r="F23" i="55"/>
  <c r="E23" i="55"/>
  <c r="D23" i="55"/>
  <c r="C23" i="55"/>
  <c r="M22" i="55"/>
  <c r="L22" i="55"/>
  <c r="K22" i="55"/>
  <c r="J22" i="55"/>
  <c r="I22" i="55"/>
  <c r="H22" i="55"/>
  <c r="F22" i="55"/>
  <c r="E22" i="55"/>
  <c r="D22" i="55"/>
  <c r="M21" i="55"/>
  <c r="L21" i="55"/>
  <c r="K21" i="55"/>
  <c r="J21" i="55"/>
  <c r="I21" i="55"/>
  <c r="H21" i="55"/>
  <c r="F21" i="55"/>
  <c r="E21" i="55"/>
  <c r="D21" i="55"/>
  <c r="C21" i="55"/>
  <c r="M20" i="55"/>
  <c r="L20" i="55"/>
  <c r="K20" i="55"/>
  <c r="J20" i="55"/>
  <c r="I20" i="55"/>
  <c r="H20" i="55"/>
  <c r="F20" i="55"/>
  <c r="E20" i="55"/>
  <c r="D20" i="55"/>
  <c r="M19" i="55"/>
  <c r="L19" i="55"/>
  <c r="K19" i="55"/>
  <c r="J19" i="55"/>
  <c r="I19" i="55"/>
  <c r="H19" i="55"/>
  <c r="F19" i="55"/>
  <c r="E19" i="55"/>
  <c r="D19" i="55"/>
  <c r="C19" i="55"/>
  <c r="M18" i="55"/>
  <c r="L18" i="55"/>
  <c r="K18" i="55"/>
  <c r="J18" i="55"/>
  <c r="I18" i="55"/>
  <c r="H18" i="55"/>
  <c r="F18" i="55"/>
  <c r="E18" i="55"/>
  <c r="D18" i="55"/>
  <c r="M17" i="55"/>
  <c r="L17" i="55"/>
  <c r="K17" i="55"/>
  <c r="J17" i="55"/>
  <c r="I17" i="55"/>
  <c r="H17" i="55"/>
  <c r="F17" i="55"/>
  <c r="E17" i="55"/>
  <c r="D17" i="55"/>
  <c r="C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C13" i="55"/>
  <c r="M12" i="55"/>
  <c r="L12" i="55"/>
  <c r="K12" i="55"/>
  <c r="J12" i="55"/>
  <c r="I12" i="55"/>
  <c r="H12" i="55"/>
  <c r="F12" i="55"/>
  <c r="E12" i="55"/>
  <c r="D12" i="55"/>
  <c r="M11" i="55"/>
  <c r="L11" i="55"/>
  <c r="K11" i="55"/>
  <c r="J11" i="55"/>
  <c r="I11" i="55"/>
  <c r="H11" i="55"/>
  <c r="F11" i="55"/>
  <c r="E11" i="55"/>
  <c r="D11" i="55"/>
  <c r="C11" i="55"/>
  <c r="M10" i="55"/>
  <c r="L10" i="55"/>
  <c r="K10" i="55"/>
  <c r="J10" i="55"/>
  <c r="I10" i="55"/>
  <c r="H10" i="55"/>
  <c r="F10" i="55"/>
  <c r="E10" i="55"/>
  <c r="D10" i="55"/>
  <c r="M9" i="55"/>
  <c r="L9" i="55"/>
  <c r="K9" i="55"/>
  <c r="J9" i="55"/>
  <c r="I9" i="55"/>
  <c r="H9" i="55"/>
  <c r="F9" i="55"/>
  <c r="E9" i="55"/>
  <c r="D9" i="55"/>
  <c r="C9" i="55"/>
  <c r="M8" i="55"/>
  <c r="L8" i="55"/>
  <c r="K8" i="55"/>
  <c r="J8" i="55"/>
  <c r="I8" i="55"/>
  <c r="H8" i="55"/>
  <c r="F8" i="55"/>
  <c r="E8" i="55"/>
  <c r="D8" i="55"/>
  <c r="M7" i="55"/>
  <c r="L7" i="55"/>
  <c r="K7" i="55"/>
  <c r="J7" i="55"/>
  <c r="I7" i="55"/>
  <c r="H7" i="55"/>
  <c r="F7" i="55"/>
  <c r="E7" i="55"/>
  <c r="D7" i="55"/>
  <c r="C7" i="55"/>
  <c r="M6" i="55"/>
  <c r="L6" i="55"/>
  <c r="K6" i="55"/>
  <c r="J6" i="55"/>
  <c r="I6" i="55"/>
  <c r="H6" i="55"/>
  <c r="F6" i="55"/>
  <c r="E6" i="55"/>
  <c r="D6" i="55"/>
  <c r="M5" i="55"/>
  <c r="L5" i="55"/>
  <c r="K5" i="55"/>
  <c r="J5" i="55"/>
  <c r="I5" i="55"/>
  <c r="H5" i="55"/>
  <c r="F5" i="55"/>
  <c r="E5" i="55"/>
  <c r="D5" i="55"/>
  <c r="C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c r="R35" i="55"/>
  <c r="P43" i="54"/>
  <c r="Q35" i="55" s="1"/>
  <c r="O43" i="54"/>
  <c r="P35" i="55" s="1"/>
  <c r="O35" i="55"/>
  <c r="N35" i="55"/>
  <c r="F43" i="54"/>
  <c r="G35" i="55"/>
  <c r="R34" i="55"/>
  <c r="P42" i="54"/>
  <c r="Q34" i="55" s="1"/>
  <c r="O42" i="54"/>
  <c r="P34" i="55" s="1"/>
  <c r="O34" i="55"/>
  <c r="N34" i="55"/>
  <c r="F42" i="54"/>
  <c r="G34" i="55"/>
  <c r="R33" i="55"/>
  <c r="P41" i="54"/>
  <c r="Q33" i="55" s="1"/>
  <c r="O41" i="54"/>
  <c r="P33" i="55" s="1"/>
  <c r="O33" i="55"/>
  <c r="N33" i="55"/>
  <c r="F41" i="54"/>
  <c r="G33" i="55"/>
  <c r="R32" i="55"/>
  <c r="P40" i="54"/>
  <c r="Q32" i="55" s="1"/>
  <c r="O40" i="54"/>
  <c r="P32" i="55" s="1"/>
  <c r="O32" i="55"/>
  <c r="N32" i="55"/>
  <c r="F40" i="54"/>
  <c r="G32" i="55"/>
  <c r="R31" i="55"/>
  <c r="P39" i="54"/>
  <c r="Q31" i="55" s="1"/>
  <c r="O39" i="54"/>
  <c r="P31" i="55" s="1"/>
  <c r="O31" i="55"/>
  <c r="N31" i="55"/>
  <c r="F39" i="54"/>
  <c r="G31" i="55"/>
  <c r="R30" i="55"/>
  <c r="P38" i="54"/>
  <c r="Q30" i="55" s="1"/>
  <c r="O38" i="54"/>
  <c r="P30" i="55" s="1"/>
  <c r="O30" i="55"/>
  <c r="N30" i="55"/>
  <c r="F38" i="54"/>
  <c r="G30" i="55"/>
  <c r="R29" i="55"/>
  <c r="P37" i="54"/>
  <c r="Q29" i="55" s="1"/>
  <c r="O37" i="54"/>
  <c r="P29" i="55" s="1"/>
  <c r="O29" i="55"/>
  <c r="N29" i="55"/>
  <c r="F37" i="54"/>
  <c r="G29" i="55"/>
  <c r="R28" i="55"/>
  <c r="P36" i="54"/>
  <c r="Q28" i="55" s="1"/>
  <c r="O36" i="54"/>
  <c r="P28" i="55" s="1"/>
  <c r="O28" i="55"/>
  <c r="N28" i="55"/>
  <c r="F36" i="54"/>
  <c r="G28" i="55"/>
  <c r="R27" i="55"/>
  <c r="P35" i="54"/>
  <c r="Q27" i="55" s="1"/>
  <c r="O35" i="54"/>
  <c r="P27" i="55" s="1"/>
  <c r="O27" i="55"/>
  <c r="N27" i="55"/>
  <c r="F35" i="54"/>
  <c r="G27" i="55"/>
  <c r="R26" i="55"/>
  <c r="P34" i="54"/>
  <c r="Q26" i="55" s="1"/>
  <c r="O34" i="54"/>
  <c r="P26" i="55" s="1"/>
  <c r="O26" i="55"/>
  <c r="N26" i="55"/>
  <c r="F34" i="54"/>
  <c r="G26" i="55"/>
  <c r="R25" i="55"/>
  <c r="P33" i="54"/>
  <c r="Q25" i="55" s="1"/>
  <c r="O33" i="54"/>
  <c r="P25" i="55" s="1"/>
  <c r="O25" i="55"/>
  <c r="N25" i="55"/>
  <c r="F33" i="54"/>
  <c r="G25" i="55"/>
  <c r="R24" i="55"/>
  <c r="P32" i="54"/>
  <c r="Q24" i="55" s="1"/>
  <c r="O32" i="54"/>
  <c r="P24" i="55" s="1"/>
  <c r="O24" i="55"/>
  <c r="N24" i="55"/>
  <c r="F32" i="54"/>
  <c r="G24" i="55"/>
  <c r="R23" i="55"/>
  <c r="P31" i="54"/>
  <c r="Q23" i="55" s="1"/>
  <c r="O31" i="54"/>
  <c r="P23" i="55" s="1"/>
  <c r="O23" i="55"/>
  <c r="N23" i="55"/>
  <c r="F31" i="54"/>
  <c r="G23" i="55"/>
  <c r="R22" i="55"/>
  <c r="P30" i="54"/>
  <c r="Q22" i="55" s="1"/>
  <c r="O30" i="54"/>
  <c r="P22" i="55" s="1"/>
  <c r="O22" i="55"/>
  <c r="N22" i="55"/>
  <c r="F30" i="54"/>
  <c r="G22" i="55"/>
  <c r="R21" i="55"/>
  <c r="P29" i="54"/>
  <c r="Q21" i="55" s="1"/>
  <c r="O29" i="54"/>
  <c r="P21" i="55" s="1"/>
  <c r="O21" i="55"/>
  <c r="N21" i="55"/>
  <c r="F29" i="54"/>
  <c r="G21" i="55"/>
  <c r="R20" i="55"/>
  <c r="P28" i="54"/>
  <c r="Q20" i="55" s="1"/>
  <c r="O28" i="54"/>
  <c r="P20" i="55" s="1"/>
  <c r="O20" i="55"/>
  <c r="N20" i="55"/>
  <c r="F28" i="54"/>
  <c r="G20" i="55"/>
  <c r="R19" i="55"/>
  <c r="P27" i="54"/>
  <c r="Q19" i="55" s="1"/>
  <c r="O27" i="54"/>
  <c r="P19" i="55" s="1"/>
  <c r="O19" i="55"/>
  <c r="N19" i="55"/>
  <c r="F27" i="54"/>
  <c r="G19" i="55"/>
  <c r="O26" i="54"/>
  <c r="P18" i="55" s="1"/>
  <c r="F26" i="54"/>
  <c r="O18" i="55" s="1"/>
  <c r="O25" i="54"/>
  <c r="P17" i="55" s="1"/>
  <c r="F25" i="54"/>
  <c r="O17" i="55" s="1"/>
  <c r="O24" i="54"/>
  <c r="P16" i="55" s="1"/>
  <c r="F24" i="54"/>
  <c r="O16" i="55" s="1"/>
  <c r="O23" i="54"/>
  <c r="P15" i="55" s="1"/>
  <c r="F23" i="54"/>
  <c r="O15" i="55" s="1"/>
  <c r="O22" i="54"/>
  <c r="P14" i="55" s="1"/>
  <c r="F22" i="54"/>
  <c r="O14" i="55" s="1"/>
  <c r="O21" i="54"/>
  <c r="P13" i="55" s="1"/>
  <c r="F21" i="54"/>
  <c r="O13" i="55" s="1"/>
  <c r="O20" i="54"/>
  <c r="P20" i="54" s="1"/>
  <c r="F20" i="54"/>
  <c r="O12" i="55" s="1"/>
  <c r="O19" i="54"/>
  <c r="P11" i="55" s="1"/>
  <c r="F19" i="54"/>
  <c r="O18" i="54"/>
  <c r="P10" i="55" s="1"/>
  <c r="F18" i="54"/>
  <c r="O17" i="54"/>
  <c r="P9" i="55" s="1"/>
  <c r="F17" i="54"/>
  <c r="O9" i="55" s="1"/>
  <c r="O16" i="54"/>
  <c r="P8" i="55" s="1"/>
  <c r="F16" i="54"/>
  <c r="O8" i="55" s="1"/>
  <c r="P15" i="54"/>
  <c r="O15" i="54"/>
  <c r="P7" i="55" s="1"/>
  <c r="F15" i="54"/>
  <c r="O7" i="55" s="1"/>
  <c r="O14" i="54"/>
  <c r="P6" i="55" s="1"/>
  <c r="F14" i="54"/>
  <c r="O13" i="54"/>
  <c r="P5" i="55" s="1"/>
  <c r="F13" i="54"/>
  <c r="O5" i="55" s="1"/>
  <c r="O12" i="54"/>
  <c r="P4" i="55" s="1"/>
  <c r="F12" i="54"/>
  <c r="O4" i="55" s="1"/>
  <c r="O11" i="54"/>
  <c r="P3" i="55" s="1"/>
  <c r="F11" i="54"/>
  <c r="O3" i="55" s="1"/>
  <c r="P2" i="55"/>
  <c r="F10" i="54"/>
  <c r="O2" i="55"/>
  <c r="L12" i="48"/>
  <c r="L11" i="48"/>
  <c r="L10" i="48"/>
  <c r="L9" i="48"/>
  <c r="L8" i="48"/>
  <c r="L7" i="48"/>
  <c r="L6" i="48"/>
  <c r="L5" i="48"/>
  <c r="L4" i="48"/>
  <c r="L3" i="48"/>
  <c r="L2" i="48"/>
  <c r="I2" i="48"/>
  <c r="M12" i="48"/>
  <c r="M11" i="48"/>
  <c r="M10" i="48"/>
  <c r="M9" i="48"/>
  <c r="M8" i="48"/>
  <c r="M7" i="48"/>
  <c r="M6" i="48"/>
  <c r="M5" i="48"/>
  <c r="M4" i="48"/>
  <c r="M3" i="48"/>
  <c r="M2" i="48"/>
  <c r="N2" i="48"/>
  <c r="O2" i="48"/>
  <c r="P2" i="48"/>
  <c r="Q2" i="48"/>
  <c r="R2" i="48"/>
  <c r="S2" i="48"/>
  <c r="T2" i="48"/>
  <c r="U2" i="48"/>
  <c r="V2" i="48"/>
  <c r="W2" i="48"/>
  <c r="C8" i="38"/>
  <c r="J8" i="38" s="1"/>
  <c r="C49" i="38"/>
  <c r="J49" i="38" s="1"/>
  <c r="C46" i="38"/>
  <c r="C44" i="38"/>
  <c r="J44" i="38" s="1"/>
  <c r="C43" i="38"/>
  <c r="J43" i="38" s="1"/>
  <c r="C42" i="38"/>
  <c r="J42"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N12" i="48"/>
  <c r="N11" i="48"/>
  <c r="N10" i="48"/>
  <c r="N9" i="48"/>
  <c r="N8" i="48"/>
  <c r="N7" i="48"/>
  <c r="N6" i="48"/>
  <c r="N5" i="48"/>
  <c r="N4" i="48"/>
  <c r="N3" i="48"/>
  <c r="I12" i="48"/>
  <c r="I11" i="48"/>
  <c r="I10" i="48"/>
  <c r="I9" i="48"/>
  <c r="I8" i="48"/>
  <c r="I7" i="48"/>
  <c r="I6" i="48"/>
  <c r="I5" i="48"/>
  <c r="I4" i="48"/>
  <c r="I3" i="48"/>
  <c r="D7" i="45"/>
  <c r="D9" i="36"/>
  <c r="J36" i="20"/>
  <c r="J34" i="20"/>
  <c r="J33" i="20"/>
  <c r="J32" i="20"/>
  <c r="J31"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6" i="20"/>
  <c r="I34" i="20"/>
  <c r="I33" i="20"/>
  <c r="I32" i="20"/>
  <c r="I31"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6" i="20"/>
  <c r="H34" i="20"/>
  <c r="H33" i="20"/>
  <c r="H32" i="20"/>
  <c r="H31"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6" i="20"/>
  <c r="D34" i="20"/>
  <c r="D33" i="20"/>
  <c r="D32" i="20"/>
  <c r="D31"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F18" i="36"/>
  <c r="F9" i="36"/>
  <c r="F12" i="36"/>
  <c r="F11" i="36"/>
  <c r="F10" i="36"/>
  <c r="F15" i="36"/>
  <c r="F16" i="36"/>
  <c r="F17" i="36"/>
  <c r="F19" i="36"/>
  <c r="F20" i="36"/>
  <c r="F23" i="36"/>
  <c r="F24" i="36"/>
  <c r="F25" i="36"/>
  <c r="F26" i="36"/>
  <c r="F27" i="36"/>
  <c r="D30" i="36"/>
  <c r="F30" i="36"/>
  <c r="E13" i="36"/>
  <c r="E21" i="36"/>
  <c r="E28" i="36"/>
  <c r="D10" i="36"/>
  <c r="D11" i="36"/>
  <c r="D12" i="36"/>
  <c r="D15" i="36"/>
  <c r="D16" i="36"/>
  <c r="D17" i="36"/>
  <c r="D18" i="36"/>
  <c r="D19" i="36"/>
  <c r="D20" i="36"/>
  <c r="D23" i="36"/>
  <c r="D24" i="36"/>
  <c r="D25" i="36"/>
  <c r="D26" i="36"/>
  <c r="D27" i="36"/>
  <c r="C13" i="36"/>
  <c r="C21" i="36"/>
  <c r="C28" i="36"/>
  <c r="B13" i="36"/>
  <c r="B21" i="36"/>
  <c r="B28" i="36"/>
  <c r="AV3" i="48"/>
  <c r="AV2" i="48"/>
  <c r="AV12" i="48"/>
  <c r="AV11" i="48"/>
  <c r="AV10" i="48"/>
  <c r="AV9" i="48"/>
  <c r="AV8" i="48"/>
  <c r="AV7" i="48"/>
  <c r="AV6" i="48"/>
  <c r="AV5" i="48"/>
  <c r="AV4"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2" i="48"/>
  <c r="AL12" i="48"/>
  <c r="AL11" i="48"/>
  <c r="AL10" i="48"/>
  <c r="AL9" i="48"/>
  <c r="AL8" i="48"/>
  <c r="AL7" i="48"/>
  <c r="AL6" i="48"/>
  <c r="AL5" i="48"/>
  <c r="AL4" i="48"/>
  <c r="AL3" i="48"/>
  <c r="AK3" i="48"/>
  <c r="AK2" i="48"/>
  <c r="AK12" i="48"/>
  <c r="AK11" i="48"/>
  <c r="AK10" i="48"/>
  <c r="AK9" i="48"/>
  <c r="AK8" i="48"/>
  <c r="AK7" i="48"/>
  <c r="AK6" i="48"/>
  <c r="AK5" i="48"/>
  <c r="AK4"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2" i="48"/>
  <c r="AA12" i="48"/>
  <c r="AA11" i="48"/>
  <c r="AA10" i="48"/>
  <c r="AA9" i="48"/>
  <c r="AA8" i="48"/>
  <c r="AA7" i="48"/>
  <c r="AA6" i="48"/>
  <c r="AA5" i="48"/>
  <c r="AA4" i="48"/>
  <c r="AA3" i="48"/>
  <c r="Z3" i="48"/>
  <c r="Z2" i="48"/>
  <c r="Z12" i="48"/>
  <c r="Z11" i="48"/>
  <c r="Z10" i="48"/>
  <c r="Z9" i="48"/>
  <c r="Z8" i="48"/>
  <c r="Z7" i="48"/>
  <c r="Z6" i="48"/>
  <c r="Z5" i="48"/>
  <c r="Z4" i="48"/>
  <c r="Y3" i="48"/>
  <c r="Y2" i="48"/>
  <c r="Y12" i="48"/>
  <c r="Y11" i="48"/>
  <c r="Y10" i="48"/>
  <c r="Y9" i="48"/>
  <c r="Y8" i="48"/>
  <c r="Y7" i="48"/>
  <c r="Y6" i="48"/>
  <c r="Y5" i="48"/>
  <c r="Y4" i="48"/>
  <c r="X2"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12" i="48"/>
  <c r="S11" i="48"/>
  <c r="S10" i="48"/>
  <c r="S9" i="48"/>
  <c r="S8" i="48"/>
  <c r="S7" i="48"/>
  <c r="S6" i="48"/>
  <c r="S5" i="48"/>
  <c r="S4" i="48"/>
  <c r="S3" i="48"/>
  <c r="R3" i="48"/>
  <c r="R12" i="48"/>
  <c r="R11" i="48"/>
  <c r="R10" i="48"/>
  <c r="R9" i="48"/>
  <c r="R8" i="48"/>
  <c r="R7" i="48"/>
  <c r="R6" i="48"/>
  <c r="R5" i="48"/>
  <c r="R4" i="48"/>
  <c r="Q12" i="48"/>
  <c r="Q11" i="48"/>
  <c r="Q10" i="48"/>
  <c r="Q9" i="48"/>
  <c r="Q8" i="48"/>
  <c r="Q7" i="48"/>
  <c r="Q6" i="48"/>
  <c r="Q5" i="48"/>
  <c r="Q4" i="48"/>
  <c r="Q3" i="48"/>
  <c r="P3" i="48"/>
  <c r="P4" i="48"/>
  <c r="P5" i="48"/>
  <c r="P6" i="48"/>
  <c r="P7" i="48"/>
  <c r="P8" i="48"/>
  <c r="P9" i="48"/>
  <c r="P10" i="48"/>
  <c r="P11" i="48"/>
  <c r="P12" i="48"/>
  <c r="O12" i="48"/>
  <c r="O11" i="48"/>
  <c r="O10" i="48"/>
  <c r="O9" i="48"/>
  <c r="O8" i="48"/>
  <c r="O7" i="48"/>
  <c r="O6" i="48"/>
  <c r="O5" i="48"/>
  <c r="O4" i="48"/>
  <c r="O3" i="48"/>
  <c r="A2" i="48"/>
  <c r="B2" i="48"/>
  <c r="A3" i="48"/>
  <c r="B3" i="48"/>
  <c r="A4" i="48"/>
  <c r="B4" i="48"/>
  <c r="A5" i="48"/>
  <c r="B5" i="48"/>
  <c r="A6" i="48"/>
  <c r="B6" i="48"/>
  <c r="A7" i="48"/>
  <c r="B7" i="48"/>
  <c r="A8" i="48"/>
  <c r="B8" i="48"/>
  <c r="A9" i="48"/>
  <c r="B9" i="48"/>
  <c r="A10" i="48"/>
  <c r="B10" i="48"/>
  <c r="A11" i="48"/>
  <c r="B11" i="48"/>
  <c r="A12" i="48"/>
  <c r="B12" i="48"/>
  <c r="H2" i="47"/>
  <c r="A21" i="47"/>
  <c r="A22" i="47"/>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F8" i="14"/>
  <c r="F7" i="14"/>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2" i="45"/>
  <c r="E2" i="40"/>
  <c r="E3" i="40"/>
  <c r="E4" i="40"/>
  <c r="E5" i="40"/>
  <c r="F4" i="40"/>
  <c r="F2" i="40"/>
  <c r="F3" i="40"/>
  <c r="F5" i="40"/>
  <c r="D4" i="40"/>
  <c r="D2" i="40"/>
  <c r="D3" i="40"/>
  <c r="D5" i="40"/>
  <c r="A15" i="40"/>
  <c r="B15" i="40"/>
  <c r="A7" i="40"/>
  <c r="B7" i="40"/>
  <c r="C2" i="5"/>
  <c r="B2" i="38"/>
  <c r="B2" i="14"/>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31" i="20"/>
  <c r="B31" i="20"/>
  <c r="A32" i="20"/>
  <c r="B32" i="20"/>
  <c r="A33" i="20"/>
  <c r="B33" i="20"/>
  <c r="A34" i="20"/>
  <c r="B34" i="20"/>
  <c r="A36" i="20"/>
  <c r="B36" i="20"/>
  <c r="B2" i="20"/>
  <c r="A3" i="19"/>
  <c r="B3" i="19"/>
  <c r="A4" i="19"/>
  <c r="B4" i="19"/>
  <c r="A5" i="19"/>
  <c r="B5" i="19"/>
  <c r="B2" i="19"/>
  <c r="G36" i="20"/>
  <c r="F36" i="20"/>
  <c r="E36" i="20"/>
  <c r="E34" i="20"/>
  <c r="G34" i="20"/>
  <c r="F34" i="20"/>
  <c r="E32" i="20"/>
  <c r="F32" i="20"/>
  <c r="G32" i="20"/>
  <c r="E33" i="20"/>
  <c r="F33" i="20"/>
  <c r="G33" i="20"/>
  <c r="G31" i="20"/>
  <c r="F31" i="20"/>
  <c r="E31"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F9" i="14"/>
  <c r="F10" i="14"/>
  <c r="F5" i="19"/>
  <c r="F6" i="19" s="1"/>
  <c r="E5" i="19"/>
  <c r="D5" i="19"/>
  <c r="F4" i="19"/>
  <c r="E4" i="19"/>
  <c r="D4" i="19"/>
  <c r="F3" i="19"/>
  <c r="E3" i="19"/>
  <c r="D3" i="19"/>
  <c r="F2" i="19"/>
  <c r="E2" i="19"/>
  <c r="D2" i="19"/>
  <c r="D9" i="14"/>
  <c r="D10" i="14"/>
  <c r="F28" i="36"/>
  <c r="L54" i="47" s="1"/>
  <c r="M17" i="48" l="1"/>
  <c r="L17" i="48"/>
  <c r="K17" i="48"/>
  <c r="X17" i="48"/>
  <c r="Y17" i="48"/>
  <c r="AB17" i="48"/>
  <c r="AD17" i="48"/>
  <c r="AF17" i="48"/>
  <c r="AH17" i="48"/>
  <c r="AJ17" i="48"/>
  <c r="AK17" i="48"/>
  <c r="AL17" i="48"/>
  <c r="AN17" i="48"/>
  <c r="AP17" i="48"/>
  <c r="AR17" i="48"/>
  <c r="AT17" i="48"/>
  <c r="W17" i="48"/>
  <c r="U17" i="48"/>
  <c r="S17" i="48"/>
  <c r="Q17" i="48"/>
  <c r="O17" i="48"/>
  <c r="Z17" i="48"/>
  <c r="AA17" i="48"/>
  <c r="AC17" i="48"/>
  <c r="AE17" i="48"/>
  <c r="AG17" i="48"/>
  <c r="AI17" i="48"/>
  <c r="AM17" i="48"/>
  <c r="AO17" i="48"/>
  <c r="AQ17" i="48"/>
  <c r="AS17" i="48"/>
  <c r="AU17" i="48"/>
  <c r="AV17" i="48"/>
  <c r="V17" i="48"/>
  <c r="T17" i="48"/>
  <c r="R17" i="48"/>
  <c r="P17" i="48"/>
  <c r="N17" i="48"/>
  <c r="I17" i="48"/>
  <c r="J17" i="48"/>
  <c r="P18" i="56"/>
  <c r="V18" i="56" s="1"/>
  <c r="V12" i="57" s="1"/>
  <c r="P22" i="56"/>
  <c r="V22" i="56" s="1"/>
  <c r="P14" i="56"/>
  <c r="V14" i="56" s="1"/>
  <c r="V8" i="57" s="1"/>
  <c r="O4" i="57"/>
  <c r="P10" i="56"/>
  <c r="V10" i="56" s="1"/>
  <c r="P15" i="56"/>
  <c r="V15" i="56" s="1"/>
  <c r="V9" i="57" s="1"/>
  <c r="O11" i="57"/>
  <c r="P17" i="56"/>
  <c r="V17" i="56" s="1"/>
  <c r="P19" i="56"/>
  <c r="V19" i="56" s="1"/>
  <c r="O15" i="57"/>
  <c r="P21" i="56"/>
  <c r="P15" i="57" s="1"/>
  <c r="O17" i="57"/>
  <c r="P23" i="56"/>
  <c r="V23" i="56" s="1"/>
  <c r="U15" i="57"/>
  <c r="V21" i="56"/>
  <c r="P82" i="57"/>
  <c r="V110" i="56"/>
  <c r="P108" i="56"/>
  <c r="V108" i="56" s="1"/>
  <c r="V81" i="57" s="1"/>
  <c r="P87" i="57"/>
  <c r="V117" i="56"/>
  <c r="V87" i="57" s="1"/>
  <c r="V116" i="56"/>
  <c r="V114" i="56"/>
  <c r="V105" i="56"/>
  <c r="V79" i="57" s="1"/>
  <c r="V104" i="56"/>
  <c r="V78" i="57" s="1"/>
  <c r="P75" i="57"/>
  <c r="V99" i="56"/>
  <c r="V98" i="56"/>
  <c r="V74" i="57" s="1"/>
  <c r="L53" i="47"/>
  <c r="D6" i="19"/>
  <c r="N18" i="55"/>
  <c r="G18" i="55"/>
  <c r="N17" i="55"/>
  <c r="G17" i="55"/>
  <c r="G16" i="55"/>
  <c r="N16" i="55"/>
  <c r="G15" i="55"/>
  <c r="N15" i="55"/>
  <c r="P23" i="54"/>
  <c r="Q15" i="55" s="1"/>
  <c r="G14" i="55"/>
  <c r="N14" i="55"/>
  <c r="G13" i="55"/>
  <c r="N13" i="55"/>
  <c r="G12" i="55"/>
  <c r="N12" i="55"/>
  <c r="P12" i="55"/>
  <c r="G11" i="55"/>
  <c r="G10" i="55"/>
  <c r="P18" i="54"/>
  <c r="Q10" i="55" s="1"/>
  <c r="G9" i="55"/>
  <c r="N9" i="55"/>
  <c r="P17" i="54"/>
  <c r="N8" i="55"/>
  <c r="G8" i="55"/>
  <c r="P16" i="54"/>
  <c r="Q8" i="55" s="1"/>
  <c r="R7" i="55"/>
  <c r="N7" i="55"/>
  <c r="G7" i="55"/>
  <c r="G6" i="55"/>
  <c r="N5" i="55"/>
  <c r="G5" i="55"/>
  <c r="P13" i="54"/>
  <c r="Q5" i="55" s="1"/>
  <c r="G4" i="55"/>
  <c r="N4" i="55"/>
  <c r="P12" i="54"/>
  <c r="R4" i="55" s="1"/>
  <c r="G3" i="55"/>
  <c r="N3" i="55"/>
  <c r="P11" i="54"/>
  <c r="R3" i="55" s="1"/>
  <c r="G2" i="55"/>
  <c r="R2" i="55"/>
  <c r="N2" i="55"/>
  <c r="P26" i="54"/>
  <c r="P25" i="54"/>
  <c r="P24" i="54"/>
  <c r="R15" i="55"/>
  <c r="P22" i="54"/>
  <c r="P21" i="54"/>
  <c r="Q12" i="55"/>
  <c r="R12" i="55"/>
  <c r="P19" i="54"/>
  <c r="Q7" i="55"/>
  <c r="P14" i="54"/>
  <c r="R5" i="55"/>
  <c r="Q2" i="55"/>
  <c r="U79" i="56"/>
  <c r="O8" i="57"/>
  <c r="V16" i="57"/>
  <c r="P12" i="57"/>
  <c r="J74" i="55"/>
  <c r="F107" i="54"/>
  <c r="G74" i="55" s="1"/>
  <c r="O5" i="57"/>
  <c r="V5" i="57"/>
  <c r="O19" i="57"/>
  <c r="P19" i="57"/>
  <c r="O23" i="57"/>
  <c r="P23" i="57"/>
  <c r="O27" i="57"/>
  <c r="O39" i="57"/>
  <c r="P39" i="57"/>
  <c r="O55" i="57"/>
  <c r="P56" i="57"/>
  <c r="V68" i="57"/>
  <c r="P68" i="57"/>
  <c r="I77" i="55"/>
  <c r="F128" i="54"/>
  <c r="G77" i="55" s="1"/>
  <c r="G37" i="20"/>
  <c r="O47" i="57"/>
  <c r="P47" i="57"/>
  <c r="O63" i="57"/>
  <c r="O85" i="57"/>
  <c r="K37" i="20"/>
  <c r="B32" i="36"/>
  <c r="C32" i="36"/>
  <c r="D28" i="36"/>
  <c r="D21" i="36"/>
  <c r="E32" i="36"/>
  <c r="F21" i="36"/>
  <c r="F54" i="47" s="1"/>
  <c r="F13" i="36"/>
  <c r="B54" i="47" s="1"/>
  <c r="V60" i="57"/>
  <c r="P44" i="57"/>
  <c r="I80" i="55"/>
  <c r="F149" i="54"/>
  <c r="G80" i="55" s="1"/>
  <c r="O76" i="57"/>
  <c r="P101" i="56"/>
  <c r="O80" i="57"/>
  <c r="P107" i="56"/>
  <c r="P80" i="57" s="1"/>
  <c r="P113" i="56"/>
  <c r="O84" i="57"/>
  <c r="P119" i="56"/>
  <c r="P88" i="57" s="1"/>
  <c r="O88" i="57"/>
  <c r="P125" i="56"/>
  <c r="O92" i="57"/>
  <c r="D13" i="36"/>
  <c r="F93" i="54"/>
  <c r="G72" i="55" s="1"/>
  <c r="J72" i="55"/>
  <c r="E6" i="19"/>
  <c r="F76" i="54"/>
  <c r="M76" i="54" s="1"/>
  <c r="P85" i="57"/>
  <c r="P74" i="57"/>
  <c r="V75" i="57"/>
  <c r="P45" i="57"/>
  <c r="V45" i="57"/>
  <c r="F86" i="54"/>
  <c r="G71" i="55" s="1"/>
  <c r="J71" i="55"/>
  <c r="P64" i="57"/>
  <c r="V64" i="57"/>
  <c r="P48" i="57"/>
  <c r="V48" i="57"/>
  <c r="O2" i="57"/>
  <c r="V2" i="57"/>
  <c r="O6" i="57"/>
  <c r="V70" i="57"/>
  <c r="O70" i="57"/>
  <c r="O71" i="57"/>
  <c r="V13" i="57"/>
  <c r="V29" i="57"/>
  <c r="O12" i="57"/>
  <c r="P20" i="57"/>
  <c r="P31" i="57"/>
  <c r="P37" i="57"/>
  <c r="O9" i="57"/>
  <c r="O13" i="57"/>
  <c r="F121" i="54"/>
  <c r="G76" i="55" s="1"/>
  <c r="V49" i="57"/>
  <c r="V47" i="57"/>
  <c r="P97" i="56"/>
  <c r="V53" i="57"/>
  <c r="V61" i="57"/>
  <c r="V83" i="57"/>
  <c r="P83" i="57"/>
  <c r="P103" i="56"/>
  <c r="P79" i="57"/>
  <c r="P55" i="57"/>
  <c r="V55" i="57"/>
  <c r="V23" i="57"/>
  <c r="P7" i="57"/>
  <c r="V7" i="57"/>
  <c r="P41" i="57"/>
  <c r="V41" i="57"/>
  <c r="C51" i="38"/>
  <c r="J51" i="38" s="1"/>
  <c r="C4" i="36" s="1"/>
  <c r="J46" i="38"/>
  <c r="V44" i="57"/>
  <c r="V52" i="57"/>
  <c r="P60" i="57"/>
  <c r="V31" i="57"/>
  <c r="V82" i="57"/>
  <c r="P109" i="56"/>
  <c r="P67" i="57"/>
  <c r="V67" i="57"/>
  <c r="P59" i="57"/>
  <c r="V59" i="57"/>
  <c r="P51" i="57"/>
  <c r="V51" i="57"/>
  <c r="P43" i="57"/>
  <c r="V43" i="57"/>
  <c r="P35" i="57"/>
  <c r="V35" i="57"/>
  <c r="P27" i="57"/>
  <c r="V27" i="57"/>
  <c r="V11" i="57"/>
  <c r="P57" i="57"/>
  <c r="V57" i="57"/>
  <c r="P25" i="57"/>
  <c r="V25" i="57"/>
  <c r="P112" i="56"/>
  <c r="F114" i="54"/>
  <c r="G75" i="55" s="1"/>
  <c r="F100" i="54"/>
  <c r="G73" i="55" s="1"/>
  <c r="O91" i="57"/>
  <c r="O69" i="57"/>
  <c r="V37" i="57"/>
  <c r="P65" i="57"/>
  <c r="V65" i="57"/>
  <c r="O10" i="57"/>
  <c r="O14" i="57"/>
  <c r="O18" i="57"/>
  <c r="O22" i="57"/>
  <c r="O26" i="57"/>
  <c r="O30" i="57"/>
  <c r="O34" i="57"/>
  <c r="O38" i="57"/>
  <c r="O42" i="57"/>
  <c r="O46" i="57"/>
  <c r="O50" i="57"/>
  <c r="O54" i="57"/>
  <c r="O58" i="57"/>
  <c r="O62" i="57"/>
  <c r="O66" i="57"/>
  <c r="V86" i="57"/>
  <c r="P86" i="57"/>
  <c r="P115" i="56"/>
  <c r="O3" i="57"/>
  <c r="O36" i="57"/>
  <c r="O20" i="57"/>
  <c r="P36" i="57"/>
  <c r="V24" i="57"/>
  <c r="P9" i="57"/>
  <c r="P33" i="57"/>
  <c r="V33" i="57"/>
  <c r="P118" i="56"/>
  <c r="P124" i="56"/>
  <c r="P122" i="56"/>
  <c r="E37" i="20"/>
  <c r="F37" i="20"/>
  <c r="D37" i="20"/>
  <c r="H37" i="20"/>
  <c r="I37" i="20"/>
  <c r="J37" i="20"/>
  <c r="P4" i="57" l="1"/>
  <c r="V107" i="56"/>
  <c r="V80" i="57" s="1"/>
  <c r="P11" i="57"/>
  <c r="Q4" i="55"/>
  <c r="P17" i="57"/>
  <c r="P13" i="57"/>
  <c r="P8" i="57"/>
  <c r="P16" i="57"/>
  <c r="P81" i="57"/>
  <c r="V113" i="56"/>
  <c r="V84" i="57" s="1"/>
  <c r="P106" i="56"/>
  <c r="P92" i="57"/>
  <c r="V126" i="56"/>
  <c r="V125" i="56"/>
  <c r="V92" i="57" s="1"/>
  <c r="V123" i="56"/>
  <c r="V91" i="57" s="1"/>
  <c r="V122" i="56"/>
  <c r="V120" i="56"/>
  <c r="V89" i="57" s="1"/>
  <c r="V119" i="56"/>
  <c r="V88" i="57" s="1"/>
  <c r="P76" i="57"/>
  <c r="V102" i="56"/>
  <c r="V77" i="57" s="1"/>
  <c r="V101" i="56"/>
  <c r="V76" i="57" s="1"/>
  <c r="D32" i="36"/>
  <c r="F32" i="36"/>
  <c r="O11" i="55"/>
  <c r="N11" i="55"/>
  <c r="O10" i="55"/>
  <c r="N10" i="55"/>
  <c r="R9" i="55"/>
  <c r="Q9" i="55"/>
  <c r="R8" i="55"/>
  <c r="O6" i="55"/>
  <c r="N6" i="55"/>
  <c r="Q3" i="55"/>
  <c r="Q18" i="55"/>
  <c r="R18" i="55"/>
  <c r="Q17" i="55"/>
  <c r="R17" i="55"/>
  <c r="Q16" i="55"/>
  <c r="R16" i="55"/>
  <c r="Q14" i="55"/>
  <c r="R14" i="55"/>
  <c r="Q13" i="55"/>
  <c r="R13" i="55"/>
  <c r="R11" i="55"/>
  <c r="Q11" i="55"/>
  <c r="R6" i="55"/>
  <c r="Q6" i="55"/>
  <c r="V17" i="57"/>
  <c r="V4" i="57"/>
  <c r="V19" i="57"/>
  <c r="V15" i="57"/>
  <c r="P5" i="57"/>
  <c r="P63" i="57"/>
  <c r="V63" i="57"/>
  <c r="V39" i="57"/>
  <c r="P100" i="56"/>
  <c r="P2" i="57"/>
  <c r="P70" i="57"/>
  <c r="P6" i="57"/>
  <c r="V6" i="57"/>
  <c r="P84" i="57"/>
  <c r="V93" i="57"/>
  <c r="P21" i="57"/>
  <c r="V21" i="57"/>
  <c r="P71" i="57"/>
  <c r="V71" i="57"/>
  <c r="V85" i="57"/>
  <c r="P66" i="57"/>
  <c r="V66" i="57"/>
  <c r="V58" i="57"/>
  <c r="P58" i="57"/>
  <c r="P50" i="57"/>
  <c r="V50" i="57"/>
  <c r="P42" i="57"/>
  <c r="V42" i="57"/>
  <c r="P121" i="56"/>
  <c r="P90" i="57"/>
  <c r="V90" i="57"/>
  <c r="P34" i="57"/>
  <c r="V34" i="57"/>
  <c r="P26" i="57"/>
  <c r="V26" i="57"/>
  <c r="P18" i="57"/>
  <c r="V18" i="57"/>
  <c r="P10" i="57"/>
  <c r="V10" i="57"/>
  <c r="P69" i="57"/>
  <c r="V69" i="57"/>
  <c r="P3" i="57"/>
  <c r="V3" i="57"/>
  <c r="V62" i="57"/>
  <c r="P62" i="57"/>
  <c r="P54" i="57"/>
  <c r="V54" i="57"/>
  <c r="P46" i="57"/>
  <c r="V46" i="57"/>
  <c r="V38" i="57"/>
  <c r="P38" i="57"/>
  <c r="V30" i="57"/>
  <c r="P30" i="57"/>
  <c r="V22" i="57"/>
  <c r="P22" i="57"/>
  <c r="V14" i="57"/>
  <c r="P14" i="57"/>
  <c r="R10" i="55" l="1"/>
  <c r="E3" i="36"/>
  <c r="G2" i="40" s="1"/>
  <c r="P80" i="56"/>
</calcChain>
</file>

<file path=xl/sharedStrings.xml><?xml version="1.0" encoding="utf-8"?>
<sst xmlns="http://schemas.openxmlformats.org/spreadsheetml/2006/main" count="598" uniqueCount="330">
  <si>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</si>
  <si>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</si>
  <si>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</si>
  <si>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</si>
  <si>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</si>
  <si>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</si>
  <si>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</si>
  <si>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</si>
  <si>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</si>
  <si>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</si>
  <si>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</si>
  <si>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</si>
  <si>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</si>
  <si>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</si>
  <si>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</si>
  <si>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</si>
  <si>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</si>
  <si>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</si>
  <si>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</si>
  <si>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</si>
  <si>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</si>
  <si>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</si>
  <si>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</si>
  <si>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</si>
  <si>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</si>
  <si>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</si>
  <si>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</si>
  <si>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</si>
  <si>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</si>
  <si>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</si>
  <si>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</si>
  <si>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</si>
  <si>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</si>
  <si>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</si>
  <si>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</si>
  <si>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</si>
  <si>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</si>
  <si>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</si>
  <si>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</si>
  <si>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</si>
  <si>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</si>
  <si>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</si>
  <si>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</si>
  <si>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</si>
  <si>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</si>
  <si>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</si>
  <si>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</si>
  <si>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</si>
  <si>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</si>
  <si>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</si>
  <si>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V=III-IV</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</si>
  <si>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</si>
  <si>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</si>
  <si>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</si>
  <si>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</si>
  <si>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</si>
  <si>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</si>
  <si>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</si>
  <si>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</si>
  <si>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</si>
  <si>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</si>
  <si>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</si>
  <si>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</si>
  <si>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</si>
  <si>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</si>
  <si>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</si>
  <si>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</si>
  <si>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</si>
  <si>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</si>
  <si>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</si>
  <si>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</si>
  <si>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</si>
  <si>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</si>
  <si>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</si>
  <si>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</si>
  <si>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</si>
  <si>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</si>
  <si>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</si>
  <si>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</si>
  <si>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</si>
  <si>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</si>
  <si>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</si>
  <si>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</si>
  <si>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</si>
  <si>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</si>
  <si>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</si>
  <si>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</si>
  <si>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</si>
  <si>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</si>
  <si>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</si>
  <si>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</si>
  <si>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</si>
  <si>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</si>
  <si>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</si>
  <si>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</si>
  <si>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</si>
  <si>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</si>
  <si>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</si>
  <si>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</si>
  <si>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</si>
  <si>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</si>
  <si>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</si>
  <si>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</si>
  <si>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</si>
  <si>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</si>
  <si>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</si>
  <si>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</si>
  <si>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</si>
  <si>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</si>
  <si>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</si>
  <si>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</si>
  <si>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</si>
  <si>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</si>
  <si>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</si>
  <si>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</si>
  <si>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</si>
  <si>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</si>
  <si>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</si>
  <si>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</si>
  <si>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</si>
  <si>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</si>
  <si>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</si>
  <si>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</si>
  <si>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</si>
  <si>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</si>
  <si>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</si>
  <si>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</si>
  <si>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KolNorma</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</si>
  <si>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</si>
  <si>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</si>
  <si>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</si>
  <si>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</si>
  <si>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</si>
  <si>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</si>
  <si>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</si>
  <si>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</si>
  <si>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</si>
  <si>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</si>
  <si>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</si>
  <si>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</si>
  <si>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</si>
  <si>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</si>
  <si>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</si>
  <si>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</si>
  <si>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</si>
  <si>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</si>
  <si>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</si>
  <si>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</si>
  <si>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</si>
  <si>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</si>
  <si>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</si>
  <si>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</si>
  <si>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</si>
  <si>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</si>
  <si>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</si>
  <si>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</si>
  <si>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</si>
  <si>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</si>
  <si>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</si>
  <si>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</si>
  <si>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</si>
  <si>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</si>
  <si>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</si>
  <si>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</si>
  <si>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</si>
  <si>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</si>
  <si>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</si>
  <si>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</si>
  <si>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</si>
  <si>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</si>
  <si>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</si>
  <si>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</si>
  <si>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</si>
  <si>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</si>
  <si>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</si>
  <si>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</si>
  <si>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</si>
  <si>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</si>
  <si>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</si>
  <si>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</si>
  <si>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</si>
  <si>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</si>
  <si>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</si>
  <si>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</si>
  <si>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</si>
  <si>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</si>
  <si>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</si>
  <si>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</si>
  <si>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</si>
  <si>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</si>
  <si>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</si>
  <si>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</si>
  <si>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</si>
  <si>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</si>
  <si>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</si>
  <si>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</si>
  <si>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</si>
  <si>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</si>
  <si>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</si>
  <si>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</si>
  <si>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</si>
  <si>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</si>
  <si>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</si>
  <si>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</si>
  <si>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</si>
  <si>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</si>
  <si>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</si>
  <si>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</si>
  <si>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</si>
  <si>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</si>
  <si>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</si>
  <si>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</si>
  <si>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</si>
  <si>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</si>
  <si>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</si>
  <si>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</si>
  <si>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</si>
  <si>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</si>
  <si>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</si>
  <si>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</si>
  <si>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</si>
  <si>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</si>
  <si>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</si>
  <si>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</si>
  <si>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</si>
  <si>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</si>
  <si>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</si>
  <si>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</si>
  <si>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</si>
  <si>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</si>
  <si>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</si>
  <si>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</si>
  <si>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</si>
  <si>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</si>
  <si>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</si>
  <si>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</si>
  <si>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</si>
  <si>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</si>
  <si>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</si>
  <si>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</si>
  <si>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</si>
  <si>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</si>
  <si>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</si>
  <si>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</si>
  <si>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</si>
  <si>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</si>
  <si>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</si>
  <si>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</si>
  <si>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</si>
  <si>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</si>
  <si>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</si>
  <si>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</si>
  <si>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</si>
  <si>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</si>
  <si>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</si>
  <si>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OSNOVNI SUD BRČKO DISTRIKTA</t>
  </si>
  <si>
    <t>Osnovni sud Brčko Distrikta</t>
  </si>
  <si>
    <t>Upravni referat</t>
  </si>
  <si>
    <t>U</t>
  </si>
  <si>
    <t>Uz</t>
  </si>
  <si>
    <t xml:space="preserve">Ostalo </t>
  </si>
  <si>
    <t>UkinVracPonSud</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</si>
  <si>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</si>
  <si>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</si>
  <si>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</si>
  <si>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</si>
  <si>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</si>
  <si>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</si>
  <si>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</si>
  <si>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</si>
  <si>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</si>
  <si>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</si>
  <si>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</si>
  <si>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r>
      <t xml:space="preserve">Tabela I </t>
    </r>
    <r>
      <rPr>
        <u/>
        <sz val="11"/>
        <rFont val="Arial"/>
        <family val="2"/>
        <charset val="238"/>
      </rPr>
      <t xml:space="preserve">- Protok predmeta u sudu koji </t>
    </r>
    <r>
      <rPr>
        <b/>
        <u/>
        <sz val="11"/>
        <rFont val="Arial"/>
        <family val="2"/>
      </rPr>
      <t xml:space="preserve">nisu evidentirani u sistemu CMS </t>
    </r>
    <r>
      <rPr>
        <b/>
        <u/>
        <sz val="11"/>
        <color rgb="FFFF0000"/>
        <rFont val="Arial"/>
        <family val="2"/>
      </rPr>
      <t>(pogledati NAPOMENU 1)</t>
    </r>
  </si>
  <si>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</si>
  <si>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</si>
  <si>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</si>
  <si>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Odjel za pravosudnu analitiku i izvještavanje, na telefon: 033 704 616 ili 033 707 584.</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</si>
  <si>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</si>
  <si>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</si>
  <si>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</si>
  <si>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r>
      <t>Tabela IIa – Ostvarena orijentaciona norma - Elektronski obrazac za obračun ostvarene orijentacione norme (</t>
    </r>
    <r>
      <rPr>
        <sz val="10"/>
        <color rgb="FFFF0000"/>
        <rFont val="Arial"/>
        <family val="2"/>
        <charset val="238"/>
      </rPr>
      <t>pogledati NAPOMENU 4</t>
    </r>
    <r>
      <rPr>
        <sz val="10"/>
        <rFont val="Arial"/>
        <family val="2"/>
        <charset val="238"/>
      </rPr>
      <t xml:space="preserve">) </t>
    </r>
  </si>
  <si>
    <r>
      <t>Ime i prezime -</t>
    </r>
    <r>
      <rPr>
        <sz val="10"/>
        <color rgb="FFFFFF99"/>
        <rFont val="Arial"/>
        <family val="2"/>
      </rPr>
      <t xml:space="preserve"> </t>
    </r>
    <r>
      <rPr>
        <sz val="10"/>
        <color rgb="FFFF0000"/>
        <rFont val="Arial"/>
        <family val="2"/>
      </rPr>
      <t>evidentirani podatak se automatski prenosi u Tabelu IIIa</t>
    </r>
  </si>
  <si>
    <r>
      <t xml:space="preserve">broj neriješenih predmeta </t>
    </r>
    <r>
      <rPr>
        <u/>
        <sz val="10"/>
        <rFont val="Arial"/>
        <family val="2"/>
        <charset val="238"/>
      </rPr>
      <t>sa</t>
    </r>
    <r>
      <rPr>
        <sz val="10"/>
        <rFont val="Arial"/>
        <family val="2"/>
        <charset val="238"/>
      </rPr>
      <t xml:space="preserve"> zakonskim i procesnim smetnjama</t>
    </r>
  </si>
  <si>
    <r>
      <t xml:space="preserve">broj neriješenih predmeta </t>
    </r>
    <r>
      <rPr>
        <u/>
        <sz val="10"/>
        <rFont val="Arial"/>
        <family val="2"/>
        <charset val="238"/>
      </rPr>
      <t>bez</t>
    </r>
    <r>
      <rPr>
        <sz val="10"/>
        <rFont val="Arial"/>
        <family val="2"/>
        <charset val="238"/>
      </rPr>
      <t xml:space="preserve"> zakonskih i procesnih smetnji</t>
    </r>
  </si>
  <si>
    <r>
      <t>Tabela IIb -Obračun norme za proces ocjenjivaja za nosioce pravosudne funkcije koji su  u toku godine prešli iz jednog suda u drugi sud - Obračun prema Instrukciji dio: II POSEBNI SLUČAJEVI OCJENJIVANJA 3) a) (</t>
    </r>
    <r>
      <rPr>
        <sz val="10"/>
        <color rgb="FFFF0000"/>
        <rFont val="Arial"/>
        <family val="2"/>
        <charset val="238"/>
      </rPr>
      <t>pogledati NAPOMENU 4</t>
    </r>
    <r>
      <rPr>
        <sz val="10"/>
        <rFont val="Arial"/>
        <family val="2"/>
        <charset val="238"/>
      </rPr>
      <t xml:space="preserve">) </t>
    </r>
  </si>
  <si>
    <r>
      <t>Tabela III</t>
    </r>
    <r>
      <rPr>
        <sz val="10"/>
        <rFont val="Arial"/>
        <family val="2"/>
        <charset val="238"/>
      </rPr>
      <t xml:space="preserve"> - Kvalitet sudskih odluka po vrstama predmeta</t>
    </r>
  </si>
  <si>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</si>
  <si>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Stariji od 1980.</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</si>
  <si>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</si>
  <si>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</si>
  <si>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</si>
  <si>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</si>
  <si>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</si>
  <si>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</si>
  <si>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</si>
  <si>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 xml:space="preserve">1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</si>
  <si>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 xml:space="preserve">Broj dana opravdanog  odsustva iz člana 13. Kriterija za ocjenjivanje rada                           </t>
    </r>
    <r>
      <rPr>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</si>
  <si>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</si>
  <si>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</si>
  <si>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</si>
  <si>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</si>
  <si>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</si>
  <si>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</si>
  <si>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</si>
  <si>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</si>
  <si>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</si>
  <si>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</si>
  <si>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2022. godini (u okolnostima nedovoljnog broja predmeta u radu) unose podaci iz kolona XVI – XXI iz Tabele II.
</t>
  </si>
  <si>
    <t>1.1.2022.- 31.12.2022.</t>
  </si>
  <si>
    <t>Ostvarena kolektivna norma za sud u 2022. godini:</t>
  </si>
  <si>
    <t>1.1.2022.-31.12.2022.</t>
  </si>
  <si>
    <t xml:space="preserve">Ukupno ostvarena orijentacijska  norma u 2022. godini </t>
  </si>
  <si>
    <t>Procenat ostvarene propisane godišnje orijentacijske norme u 2022. godini</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</si>
  <si>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</si>
  <si>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</si>
  <si>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t>Ukupno 2021.*</t>
  </si>
  <si>
    <t xml:space="preserve">* Unesite podatak o Ukupnom broju donesenih odluka na koje se može izjaviti pravni lijek iz izvještaja koji ste dostavili za 2021. godinu. Ukoliko je razlika u Ukupnom broju donesenih odluka na koje se može izjaviti pravni lijek u periodu 2022/2021 veća od 20% aktiviraće se kontrolnik i potrebno je da obrazložite uzroke za nastanak te razlike. </t>
  </si>
  <si>
    <t xml:space="preserve">NAPOMENA: U Tabelu III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</si>
  <si>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ocjenjivanja za 2022. godinu suda u kojem sudija trenutno obavlja pravosudnu funkciju.
Podaci o individualnom kvalitetu sudskih odluka koje je sudija ostvario u bivšem sudu iskazuju se u Tabelama za ocjenjivanje za 2022.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</si>
  <si>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</si>
  <si>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t xml:space="preserve">U Tabelu V potrebno je da razvrstate neriješene predmete za naplatu komunalnih usluga, predmete registracije poslovnih subjekata i ZK predmete, zaključno sa 31.12.2022. godine, prema godini iniciranja pred općinskim, osnovnim ili okružnim privrdenim sudom. Podaci iskazani u ovoj tabeli moraju biti konzistentni sa podacima iskazanim u Tabeli I i Tabeli Ia.  </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</si>
  <si>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2021. godinu (Tabela I - Protok predmeta u sudu koji nisu evidentirani u CMS Kolona V – Broj neriješenih predmeta na kraju izvještajnog perioda). 
</t>
    </r>
  </si>
  <si>
    <t xml:space="preserve">Ukoliko, ipak, postoji razlika u broju neriješenih predmeta na početku 2022. godine u odnosu na kraj 2021.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</si>
  <si>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2021.godine" sa podacima o ukupnom broju neriješenih predmeta koji nisu evidentirani u CMS-u na kraju 2021. godine, koje ste VSTV-u BiH dostavili putem Tabele za izvještavanje o radu suda za 2021. godinu (Tabela I - Protok predmeta u sudu koji nisu evidentirani u CMS Kolona V – Broj neriješenih predmeta na kraju izvještajnog perioda). 
</t>
  </si>
  <si>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</si>
  <si>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Tabela V - Pregled starosti neriješenih predmeta sa 31.12.2022. godine</t>
  </si>
  <si>
    <t>Član VSTV-a</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</si>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</sst>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6" x14ac:knownFonts="1">
    <font>
      <sz val="10"/>
      <name val="Arial"/>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name val="Calibri"/>
      <family val="2"/>
      <charset val="238"/>
      <scheme val="minor"/>
    </font>
    <font>
      <sz val="11"/>
      <name val="Calibri"/>
      <family val="2"/>
      <charset val="238"/>
      <scheme val="minor"/>
    </font>
    <font>
      <sz val="11"/>
      <color theme="1"/>
      <name val="Arial"/>
      <family val="2"/>
    </font>
    <font>
      <sz val="10"/>
      <color theme="1"/>
      <name val="Arial"/>
      <family val="2"/>
    </font>
    <font>
      <b/>
      <sz val="10"/>
      <color rgb="FFFF0000"/>
      <name val="Arial"/>
      <family val="2"/>
    </font>
    <font>
      <b/>
      <sz val="11"/>
      <color rgb="FFFF0000"/>
      <name val="Calibri"/>
      <family val="2"/>
      <scheme val="minor"/>
    </font>
    <font>
      <b/>
      <sz val="12"/>
      <color theme="0"/>
      <name val="Arial"/>
      <family val="2"/>
      <charset val="238"/>
    </font>
    <font>
      <b/>
      <sz val="16"/>
      <name val="Arial"/>
      <family val="2"/>
    </font>
    <font>
      <u/>
      <sz val="10"/>
      <color theme="10"/>
      <name val="Arial"/>
      <family val="2"/>
    </font>
    <font>
      <sz val="10"/>
      <color rgb="FFFF0000"/>
      <name val="Arial"/>
      <family val="2"/>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sz val="12"/>
      <color rgb="FFFF0000"/>
      <name val="Arial"/>
      <family val="2"/>
      <charset val="238"/>
    </font>
    <font>
      <sz val="11"/>
      <color rgb="FF000000"/>
      <name val="Calibri"/>
      <family val="2"/>
      <charset val="238"/>
      <scheme val="minor"/>
    </font>
    <font>
      <b/>
      <sz val="12"/>
      <color indexed="12"/>
      <name val="Times New Roman"/>
      <family val="1"/>
    </font>
    <font>
      <b/>
      <sz val="22"/>
      <name val="Times New Roman"/>
      <family val="1"/>
    </font>
    <font>
      <b/>
      <sz val="12"/>
      <name val="Times New Roman"/>
      <family val="1"/>
    </font>
    <font>
      <b/>
      <i/>
      <u/>
      <sz val="14"/>
      <name val="Times New Roman"/>
      <family val="1"/>
    </font>
    <font>
      <sz val="10"/>
      <color rgb="FFFFFF99"/>
      <name val="Arial"/>
      <family val="2"/>
    </font>
    <font>
      <u/>
      <sz val="10"/>
      <name val="Arial"/>
      <family val="2"/>
      <charset val="238"/>
    </font>
    <font>
      <b/>
      <u/>
      <sz val="12"/>
      <name val="Arial"/>
      <family val="2"/>
      <charset val="238"/>
    </font>
    <font>
      <sz val="10"/>
      <name val="Arial"/>
      <family val="2"/>
      <charset val="238"/>
    </font>
    <font>
      <sz val="10"/>
      <name val="Arial"/>
      <family val="2"/>
    </font>
    <font>
      <b/>
      <sz val="12"/>
      <name val="Arial"/>
      <family val="2"/>
      <charset val="238"/>
    </font>
    <font>
      <sz val="10"/>
      <color indexed="9"/>
      <name val="Arial"/>
      <family val="2"/>
      <charset val="238"/>
    </font>
    <font>
      <sz val="10"/>
      <color theme="0"/>
      <name val="Arial"/>
      <family val="2"/>
      <charset val="238"/>
    </font>
    <font>
      <b/>
      <u/>
      <sz val="11"/>
      <name val="Arial"/>
      <family val="2"/>
    </font>
    <font>
      <u/>
      <sz val="12"/>
      <name val="Arial"/>
      <family val="2"/>
      <charset val="238"/>
    </font>
    <font>
      <u/>
      <sz val="14"/>
      <name val="Arial"/>
      <family val="2"/>
      <charset val="238"/>
    </font>
    <font>
      <b/>
      <sz val="10"/>
      <color theme="1"/>
      <name val="Arial"/>
      <family val="2"/>
      <charset val="238"/>
    </font>
    <font>
      <b/>
      <sz val="11"/>
      <color theme="1"/>
      <name val="Arial"/>
      <family val="2"/>
    </font>
    <font>
      <sz val="11"/>
      <color theme="1"/>
      <name val="Calibri"/>
      <family val="2"/>
      <scheme val="minor"/>
    </font>
    <font>
      <sz val="10"/>
      <color theme="1"/>
      <name val="Arial"/>
      <family val="2"/>
      <charset val="238"/>
    </font>
    <font>
      <b/>
      <sz val="10"/>
      <color rgb="FFFF0000"/>
      <name val="Arial"/>
      <family val="2"/>
      <charset val="238"/>
    </font>
    <font>
      <sz val="10"/>
      <name val="Arial"/>
      <family val="2"/>
    </font>
    <font>
      <b/>
      <sz val="10"/>
      <color theme="0" tint="-0.249977111117893"/>
      <name val="Arial"/>
      <family val="2"/>
      <charset val="238"/>
    </font>
    <font>
      <b/>
      <sz val="10"/>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0"/>
      <color theme="1"/>
      <name val="Arial"/>
      <family val="2"/>
    </font>
    <font>
      <sz val="10"/>
      <color rgb="FFFF0000"/>
      <name val="Arial"/>
      <family val="2"/>
    </font>
    <font>
      <b/>
      <sz val="10"/>
      <color rgb="FFFF0000"/>
      <name val="Arial"/>
      <family val="2"/>
    </font>
    <font>
      <sz val="11"/>
      <color rgb="FFFFFF00"/>
      <name val="Calibri"/>
      <family val="2"/>
      <scheme val="minor"/>
    </font>
    <font>
      <u/>
      <sz val="12"/>
      <color theme="1"/>
      <name val="Arial"/>
      <family val="2"/>
      <charset val="238"/>
    </font>
    <font>
      <sz val="10"/>
      <color theme="1"/>
      <name val="Arial"/>
      <family val="2"/>
    </font>
    <font>
      <sz val="11"/>
      <color theme="1"/>
      <name val="Arial"/>
      <family val="2"/>
    </font>
    <font>
      <sz val="11"/>
      <color theme="1"/>
      <name val="Calibri"/>
      <family val="2"/>
      <charset val="238"/>
      <scheme val="minor"/>
    </font>
    <font>
      <b/>
      <sz val="11"/>
      <color theme="1"/>
      <name val="Calibri"/>
      <family val="2"/>
      <charset val="238"/>
      <scheme val="minor"/>
    </font>
    <font>
      <b/>
      <sz val="11"/>
      <color rgb="FFFF0000"/>
      <name val="Calibri"/>
      <family val="2"/>
      <charset val="238"/>
      <scheme val="minor"/>
    </font>
    <font>
      <b/>
      <sz val="11"/>
      <color rgb="FFFF0000"/>
      <name val="Calibri"/>
      <family val="2"/>
    </font>
    <font>
      <b/>
      <sz val="11"/>
      <color rgb="FFFF0000"/>
      <name val="Calibri"/>
      <family val="2"/>
      <scheme val="minor"/>
    </font>
    <font>
      <b/>
      <sz val="12"/>
      <name val="Times New Roman"/>
      <family val="1"/>
    </font>
    <font>
      <b/>
      <sz val="12"/>
      <color indexed="12"/>
      <name val="Times New Roman"/>
      <family val="1"/>
    </font>
    <font>
      <b/>
      <u/>
      <sz val="12"/>
      <name val="Arial"/>
      <family val="2"/>
      <charset val="238"/>
    </font>
    <font>
      <b/>
      <sz val="12"/>
      <name val="Arial"/>
      <family val="2"/>
      <charset val="238"/>
    </font>
    <font>
      <sz val="10"/>
      <name val="Arial"/>
      <family val="2"/>
    </font>
    <font>
      <sz val="10"/>
      <name val="Arial"/>
      <family val="2"/>
      <charset val="238"/>
    </font>
    <font>
      <b/>
      <sz val="10"/>
      <name val="Arial"/>
      <family val="2"/>
      <charset val="238"/>
    </font>
    <font>
      <b/>
      <sz val="12"/>
      <color indexed="9"/>
      <name val="Arial"/>
      <family val="2"/>
      <charset val="238"/>
    </font>
    <font>
      <b/>
      <u/>
      <sz val="11"/>
      <name val="Arial"/>
      <family val="2"/>
      <charset val="238"/>
    </font>
    <font>
      <b/>
      <sz val="11"/>
      <name val="Arial"/>
      <family val="2"/>
      <charset val="238"/>
    </font>
    <font>
      <b/>
      <sz val="10"/>
      <name val="Arial"/>
      <family val="2"/>
    </font>
    <font>
      <sz val="10"/>
      <name val="Arial"/>
      <family val="2"/>
    </font>
    <font>
      <b/>
      <sz val="11"/>
      <name val="Arial"/>
      <family val="2"/>
    </font>
    <font>
      <b/>
      <sz val="10"/>
      <color indexed="10"/>
      <name val="Arial"/>
      <family val="2"/>
    </font>
    <font>
      <b/>
      <sz val="10"/>
      <color rgb="FFFF0000"/>
      <name val="Arial"/>
      <family val="2"/>
      <charset val="238"/>
    </font>
    <font>
      <b/>
      <sz val="10"/>
      <color rgb="FFFF0000"/>
      <name val="Arial"/>
      <family val="2"/>
    </font>
    <font>
      <b/>
      <sz val="9"/>
      <name val="Arial"/>
      <family val="2"/>
      <charset val="238"/>
    </font>
    <font>
      <b/>
      <i/>
      <sz val="12"/>
      <name val="Times New Roman"/>
      <family val="1"/>
    </font>
    <font>
      <vertAlign val="superscript"/>
      <sz val="12"/>
      <color rgb="FF000000"/>
      <name val="Arial"/>
      <family val="2"/>
      <charset val="238"/>
    </font>
    <font>
      <b/>
      <u/>
      <sz val="10"/>
      <color theme="10"/>
      <name val="Arial"/>
      <family val="2"/>
    </font>
    <font>
      <b/>
      <sz val="11"/>
      <name val="Calibri"/>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8">
    <xf numFmtId="0" fontId="0"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2" fillId="21" borderId="2" applyNumberFormat="0" applyAlignment="0" applyProtection="0"/>
    <xf numFmtId="0" fontId="33" fillId="0" borderId="0" applyNumberFormat="0" applyFill="0" applyBorder="0" applyAlignment="0" applyProtection="0"/>
    <xf numFmtId="0" fontId="34" fillId="4" borderId="0" applyNumberFormat="0" applyBorder="0" applyAlignment="0" applyProtection="0"/>
    <xf numFmtId="0" fontId="35" fillId="0" borderId="3"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8" fillId="7" borderId="1" applyNumberFormat="0" applyAlignment="0" applyProtection="0"/>
    <xf numFmtId="0" fontId="39" fillId="0" borderId="6" applyNumberFormat="0" applyFill="0" applyAlignment="0" applyProtection="0"/>
    <xf numFmtId="0" fontId="40" fillId="22" borderId="0" applyNumberFormat="0" applyBorder="0" applyAlignment="0" applyProtection="0"/>
    <xf numFmtId="0" fontId="2" fillId="0" borderId="0"/>
    <xf numFmtId="0" fontId="2" fillId="0" borderId="0"/>
    <xf numFmtId="0" fontId="2" fillId="0" borderId="0"/>
    <xf numFmtId="0" fontId="2" fillId="0" borderId="0"/>
    <xf numFmtId="0" fontId="1" fillId="23" borderId="7" applyNumberFormat="0" applyFont="0" applyAlignment="0" applyProtection="0"/>
    <xf numFmtId="0" fontId="41" fillId="20" borderId="8" applyNumberFormat="0" applyAlignment="0" applyProtection="0"/>
    <xf numFmtId="9" fontId="1" fillId="0" borderId="0" applyFont="0" applyFill="0" applyBorder="0" applyAlignment="0" applyProtection="0"/>
    <xf numFmtId="0" fontId="42" fillId="0" borderId="0" applyNumberFormat="0" applyFill="0" applyBorder="0" applyAlignment="0" applyProtection="0"/>
    <xf numFmtId="0" fontId="43" fillId="0" borderId="9" applyNumberFormat="0" applyFill="0" applyAlignment="0" applyProtection="0"/>
    <xf numFmtId="0" fontId="44" fillId="0" borderId="0" applyNumberFormat="0" applyFill="0" applyBorder="0" applyAlignment="0" applyProtection="0"/>
    <xf numFmtId="0" fontId="1" fillId="0" borderId="0"/>
    <xf numFmtId="0" fontId="48" fillId="0" borderId="0"/>
    <xf numFmtId="0" fontId="1" fillId="0" borderId="0"/>
    <xf numFmtId="9" fontId="48" fillId="0" borderId="0" applyFont="0" applyFill="0" applyBorder="0" applyAlignment="0" applyProtection="0"/>
    <xf numFmtId="0" fontId="1" fillId="0" borderId="0"/>
    <xf numFmtId="0" fontId="1" fillId="0" borderId="0"/>
    <xf numFmtId="0" fontId="48" fillId="0" borderId="0"/>
    <xf numFmtId="0" fontId="48" fillId="0" borderId="0"/>
    <xf numFmtId="0" fontId="1" fillId="0" borderId="0"/>
    <xf numFmtId="0" fontId="1" fillId="0" borderId="0"/>
    <xf numFmtId="0" fontId="66" fillId="0" borderId="0" applyNumberFormat="0" applyFill="0" applyBorder="0" applyAlignment="0" applyProtection="0"/>
  </cellStyleXfs>
  <cellXfs count="872">
    <xf numFmtId="0" fontId="0" fillId="0" borderId="0" xfId="0"/>
    <xf numFmtId="0" fontId="2" fillId="24" borderId="10" xfId="39" applyFont="1" applyFill="1" applyBorder="1" applyProtection="1">
      <protection locked="0"/>
    </xf>
    <xf numFmtId="0" fontId="2"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2" fillId="29" borderId="0" xfId="39" applyFill="1" applyBorder="1" applyProtection="1"/>
    <xf numFmtId="0" fontId="2" fillId="29" borderId="0" xfId="39" applyFill="1" applyProtection="1"/>
    <xf numFmtId="0" fontId="10" fillId="29" borderId="0" xfId="39" applyFont="1" applyFill="1" applyProtection="1"/>
    <xf numFmtId="0" fontId="6" fillId="29" borderId="0" xfId="37" applyFont="1" applyFill="1" applyBorder="1" applyProtection="1"/>
    <xf numFmtId="0" fontId="0" fillId="27" borderId="11" xfId="0" applyFill="1" applyBorder="1" applyAlignment="1" applyProtection="1">
      <alignment horizontal="right" vertical="center"/>
    </xf>
    <xf numFmtId="0" fontId="2" fillId="27" borderId="11" xfId="39" applyFill="1" applyBorder="1" applyAlignment="1" applyProtection="1">
      <alignment horizontal="right" vertical="center"/>
    </xf>
    <xf numFmtId="0" fontId="6" fillId="27" borderId="11" xfId="39" applyFont="1" applyFill="1" applyBorder="1" applyAlignment="1" applyProtection="1">
      <alignment horizontal="right" vertical="center"/>
    </xf>
    <xf numFmtId="0" fontId="4" fillId="29" borderId="0" xfId="0" applyFont="1" applyFill="1" applyBorder="1" applyAlignment="1" applyProtection="1"/>
    <xf numFmtId="0" fontId="0" fillId="27" borderId="11" xfId="0" applyFill="1" applyBorder="1" applyProtection="1"/>
    <xf numFmtId="0" fontId="2" fillId="29" borderId="0" xfId="39" applyFont="1" applyFill="1" applyBorder="1" applyProtection="1"/>
    <xf numFmtId="0" fontId="0" fillId="0" borderId="0" xfId="0" applyFill="1" applyBorder="1"/>
    <xf numFmtId="0" fontId="14" fillId="29" borderId="0" xfId="0" applyFont="1" applyFill="1" applyBorder="1" applyAlignment="1" applyProtection="1"/>
    <xf numFmtId="0" fontId="18" fillId="29" borderId="0" xfId="0" applyFont="1" applyFill="1" applyBorder="1" applyAlignment="1" applyProtection="1"/>
    <xf numFmtId="0" fontId="2" fillId="25" borderId="10" xfId="39" applyFont="1" applyFill="1" applyBorder="1" applyAlignment="1" applyProtection="1">
      <alignment horizontal="center" vertical="center" wrapText="1"/>
    </xf>
    <xf numFmtId="0" fontId="2" fillId="25" borderId="19" xfId="39" applyFont="1" applyFill="1" applyBorder="1" applyAlignment="1" applyProtection="1">
      <alignment horizontal="center" vertical="center" wrapText="1"/>
    </xf>
    <xf numFmtId="0" fontId="2" fillId="30" borderId="12" xfId="39" applyFill="1" applyBorder="1" applyAlignment="1" applyProtection="1">
      <alignment horizontal="center" vertical="center" wrapText="1"/>
    </xf>
    <xf numFmtId="0" fontId="2" fillId="30" borderId="12" xfId="39" applyFill="1" applyBorder="1" applyAlignment="1" applyProtection="1">
      <alignment horizontal="center" wrapText="1"/>
    </xf>
    <xf numFmtId="0" fontId="2" fillId="30" borderId="12" xfId="39" applyFont="1" applyFill="1" applyBorder="1" applyAlignment="1" applyProtection="1">
      <alignment horizontal="center" wrapText="1"/>
    </xf>
    <xf numFmtId="0" fontId="2" fillId="30" borderId="24" xfId="39" applyFont="1" applyFill="1" applyBorder="1" applyAlignment="1" applyProtection="1">
      <alignment horizontal="center" vertical="center" wrapText="1"/>
    </xf>
    <xf numFmtId="0" fontId="3" fillId="29" borderId="0" xfId="39" applyFont="1" applyFill="1" applyBorder="1" applyProtection="1"/>
    <xf numFmtId="0" fontId="2" fillId="29" borderId="0" xfId="39" applyFill="1" applyBorder="1" applyAlignment="1" applyProtection="1">
      <alignment horizontal="center" wrapText="1"/>
    </xf>
    <xf numFmtId="0" fontId="2" fillId="29" borderId="26" xfId="39" applyFill="1" applyBorder="1" applyAlignment="1" applyProtection="1">
      <alignment horizontal="center" wrapText="1"/>
    </xf>
    <xf numFmtId="0" fontId="2" fillId="29" borderId="10" xfId="39" applyFont="1" applyFill="1" applyBorder="1" applyProtection="1"/>
    <xf numFmtId="0" fontId="2" fillId="29" borderId="19" xfId="39" applyFont="1" applyFill="1" applyBorder="1" applyProtection="1"/>
    <xf numFmtId="0" fontId="2" fillId="29" borderId="11" xfId="39" applyFont="1" applyFill="1" applyBorder="1" applyProtection="1"/>
    <xf numFmtId="0" fontId="2" fillId="24" borderId="28" xfId="39" applyFont="1" applyFill="1" applyBorder="1" applyProtection="1">
      <protection locked="0"/>
    </xf>
    <xf numFmtId="0" fontId="2" fillId="29" borderId="22" xfId="39" applyFont="1" applyFill="1" applyBorder="1" applyProtection="1"/>
    <xf numFmtId="0" fontId="2" fillId="25" borderId="21" xfId="39" applyFont="1" applyFill="1" applyBorder="1" applyAlignment="1" applyProtection="1">
      <alignment horizontal="center"/>
    </xf>
    <xf numFmtId="0" fontId="3" fillId="30" borderId="23" xfId="39" applyFont="1" applyFill="1" applyBorder="1" applyAlignment="1" applyProtection="1">
      <alignment horizontal="center"/>
    </xf>
    <xf numFmtId="0" fontId="2" fillId="29" borderId="12" xfId="39" applyFont="1" applyFill="1" applyBorder="1" applyProtection="1"/>
    <xf numFmtId="0" fontId="6" fillId="25" borderId="20" xfId="39" applyFont="1" applyFill="1" applyBorder="1" applyAlignment="1" applyProtection="1">
      <alignment horizontal="center"/>
    </xf>
    <xf numFmtId="0" fontId="2" fillId="29" borderId="29" xfId="39" applyFont="1" applyFill="1" applyBorder="1" applyProtection="1"/>
    <xf numFmtId="0" fontId="6" fillId="25" borderId="21" xfId="39" applyFont="1" applyFill="1" applyBorder="1" applyAlignment="1" applyProtection="1">
      <alignment horizontal="center"/>
    </xf>
    <xf numFmtId="0" fontId="2" fillId="29" borderId="26" xfId="39" applyFont="1" applyFill="1" applyBorder="1" applyProtection="1"/>
    <xf numFmtId="0" fontId="4" fillId="25" borderId="20" xfId="39" applyFont="1" applyFill="1" applyBorder="1" applyAlignment="1" applyProtection="1">
      <alignment horizontal="center"/>
    </xf>
    <xf numFmtId="0" fontId="2" fillId="29" borderId="30" xfId="39" applyFont="1" applyFill="1" applyBorder="1" applyProtection="1"/>
    <xf numFmtId="0" fontId="4" fillId="25" borderId="21" xfId="39" applyFont="1" applyFill="1" applyBorder="1" applyAlignment="1" applyProtection="1">
      <alignment horizontal="center"/>
    </xf>
    <xf numFmtId="0" fontId="2" fillId="24" borderId="29" xfId="39" applyFont="1" applyFill="1" applyBorder="1" applyProtection="1">
      <protection locked="0"/>
    </xf>
    <xf numFmtId="0" fontId="2" fillId="29" borderId="31" xfId="39" applyFont="1" applyFill="1" applyBorder="1" applyProtection="1"/>
    <xf numFmtId="0" fontId="2" fillId="24" borderId="32" xfId="39" applyFont="1" applyFill="1" applyBorder="1" applyProtection="1">
      <protection locked="0"/>
    </xf>
    <xf numFmtId="0" fontId="2" fillId="29" borderId="33" xfId="39" applyFont="1" applyFill="1" applyBorder="1" applyProtection="1"/>
    <xf numFmtId="0" fontId="3" fillId="25" borderId="23" xfId="39" applyFont="1" applyFill="1" applyBorder="1" applyAlignment="1" applyProtection="1">
      <alignment horizontal="center"/>
    </xf>
    <xf numFmtId="0" fontId="3" fillId="0" borderId="35" xfId="39" applyFont="1" applyFill="1" applyBorder="1" applyProtection="1"/>
    <xf numFmtId="0" fontId="2" fillId="24" borderId="36" xfId="39" applyFont="1" applyFill="1" applyBorder="1" applyProtection="1">
      <protection locked="0"/>
    </xf>
    <xf numFmtId="0" fontId="3" fillId="29" borderId="0" xfId="39" applyFont="1" applyFill="1" applyBorder="1" applyAlignment="1" applyProtection="1">
      <alignment horizontal="center"/>
    </xf>
    <xf numFmtId="0" fontId="8" fillId="30" borderId="16" xfId="39" applyFont="1" applyFill="1" applyBorder="1" applyAlignment="1" applyProtection="1">
      <alignment horizontal="center"/>
    </xf>
    <xf numFmtId="0" fontId="5" fillId="29" borderId="17" xfId="39" applyFont="1" applyFill="1" applyBorder="1" applyProtection="1"/>
    <xf numFmtId="0" fontId="2" fillId="24" borderId="22" xfId="39" applyFont="1" applyFill="1" applyBorder="1" applyProtection="1">
      <protection locked="0"/>
    </xf>
    <xf numFmtId="0" fontId="8" fillId="0" borderId="0" xfId="39" applyFont="1" applyFill="1" applyBorder="1" applyProtection="1"/>
    <xf numFmtId="0" fontId="12" fillId="29" borderId="0" xfId="0" applyFont="1" applyFill="1" applyBorder="1" applyAlignment="1" applyProtection="1">
      <alignment horizontal="left"/>
    </xf>
    <xf numFmtId="0" fontId="21" fillId="29" borderId="0" xfId="0" applyFont="1" applyFill="1" applyBorder="1" applyAlignment="1" applyProtection="1"/>
    <xf numFmtId="0" fontId="10" fillId="29" borderId="0" xfId="0" applyFont="1" applyFill="1" applyBorder="1" applyAlignment="1" applyProtection="1">
      <alignment vertical="center"/>
    </xf>
    <xf numFmtId="0" fontId="13" fillId="29" borderId="0" xfId="0" applyFont="1" applyFill="1" applyBorder="1" applyAlignment="1" applyProtection="1"/>
    <xf numFmtId="0" fontId="22" fillId="29" borderId="0" xfId="0" applyFont="1" applyFill="1" applyBorder="1" applyAlignment="1" applyProtection="1"/>
    <xf numFmtId="0" fontId="23" fillId="29" borderId="0" xfId="39" applyFont="1" applyFill="1" applyBorder="1" applyProtection="1"/>
    <xf numFmtId="0" fontId="23" fillId="29" borderId="0" xfId="39" applyFont="1" applyFill="1" applyProtection="1"/>
    <xf numFmtId="0" fontId="17" fillId="28" borderId="11" xfId="0" applyFont="1" applyFill="1" applyBorder="1" applyAlignment="1">
      <alignment horizontal="center"/>
    </xf>
    <xf numFmtId="0" fontId="15" fillId="29" borderId="0" xfId="39" applyFont="1" applyFill="1" applyBorder="1" applyProtection="1"/>
    <xf numFmtId="0" fontId="2" fillId="29" borderId="24" xfId="39" applyFont="1" applyFill="1" applyBorder="1" applyProtection="1"/>
    <xf numFmtId="0" fontId="24" fillId="29" borderId="0" xfId="39" applyFont="1" applyFill="1" applyBorder="1" applyProtection="1"/>
    <xf numFmtId="0" fontId="19" fillId="29" borderId="0" xfId="39" applyFont="1" applyFill="1" applyBorder="1" applyAlignment="1" applyProtection="1"/>
    <xf numFmtId="0" fontId="8" fillId="29" borderId="0" xfId="0" applyFont="1" applyFill="1" applyBorder="1" applyAlignment="1" applyProtection="1"/>
    <xf numFmtId="0" fontId="2" fillId="25" borderId="20" xfId="39" applyFont="1" applyFill="1" applyBorder="1" applyAlignment="1" applyProtection="1">
      <alignment horizontal="left"/>
    </xf>
    <xf numFmtId="0" fontId="2" fillId="25" borderId="21" xfId="39" applyFont="1" applyFill="1" applyBorder="1" applyAlignment="1" applyProtection="1">
      <alignment horizontal="left"/>
    </xf>
    <xf numFmtId="0" fontId="16" fillId="29" borderId="0" xfId="0" applyFont="1" applyFill="1" applyProtection="1"/>
    <xf numFmtId="0" fontId="13" fillId="29" borderId="0" xfId="39" applyFont="1" applyFill="1" applyBorder="1" applyAlignment="1" applyProtection="1">
      <alignment horizontal="left"/>
    </xf>
    <xf numFmtId="0" fontId="13" fillId="29" borderId="0" xfId="0" applyFont="1" applyFill="1" applyAlignment="1" applyProtection="1">
      <alignment horizontal="left"/>
    </xf>
    <xf numFmtId="0" fontId="0" fillId="0" borderId="0" xfId="0" applyProtection="1"/>
    <xf numFmtId="0" fontId="9" fillId="29" borderId="0" xfId="0" applyFont="1" applyFill="1" applyBorder="1" applyAlignment="1" applyProtection="1"/>
    <xf numFmtId="0" fontId="3" fillId="29" borderId="0" xfId="0" applyFont="1" applyFill="1" applyBorder="1" applyProtection="1"/>
    <xf numFmtId="0" fontId="13" fillId="29" borderId="0" xfId="0" applyFont="1" applyFill="1" applyProtection="1"/>
    <xf numFmtId="0" fontId="25" fillId="29" borderId="0" xfId="0" applyFont="1" applyFill="1" applyProtection="1"/>
    <xf numFmtId="0" fontId="10" fillId="29" borderId="0" xfId="37" applyFont="1" applyFill="1" applyBorder="1" applyProtection="1"/>
    <xf numFmtId="0" fontId="2" fillId="29" borderId="0" xfId="37" applyFill="1" applyBorder="1" applyProtection="1"/>
    <xf numFmtId="0" fontId="6" fillId="25" borderId="11" xfId="37" applyFont="1" applyFill="1" applyBorder="1" applyAlignment="1" applyProtection="1">
      <alignment horizontal="center" vertical="center" wrapText="1"/>
    </xf>
    <xf numFmtId="0" fontId="10" fillId="29" borderId="0" xfId="37" applyFont="1" applyFill="1" applyBorder="1" applyAlignment="1" applyProtection="1">
      <alignment horizontal="left"/>
    </xf>
    <xf numFmtId="0" fontId="6" fillId="29" borderId="0" xfId="37" applyFont="1" applyFill="1" applyBorder="1" applyAlignment="1" applyProtection="1"/>
    <xf numFmtId="0" fontId="0" fillId="29" borderId="0" xfId="0" applyFill="1" applyAlignment="1" applyProtection="1"/>
    <xf numFmtId="0" fontId="6" fillId="29" borderId="0" xfId="0" applyFont="1" applyFill="1" applyProtection="1"/>
    <xf numFmtId="0" fontId="0" fillId="25" borderId="12" xfId="0" applyFill="1" applyBorder="1" applyAlignment="1" applyProtection="1">
      <alignment horizontal="center" vertical="center" wrapText="1"/>
    </xf>
    <xf numFmtId="0" fontId="6"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5" fillId="29" borderId="0" xfId="0" applyFont="1" applyFill="1" applyProtection="1"/>
    <xf numFmtId="0" fontId="0" fillId="0" borderId="0" xfId="0" applyFill="1" applyBorder="1" applyAlignment="1" applyProtection="1"/>
    <xf numFmtId="0" fontId="6" fillId="0" borderId="0" xfId="38" applyFont="1" applyFill="1" applyBorder="1" applyAlignment="1" applyProtection="1">
      <alignment horizontal="center" vertical="center" wrapText="1"/>
    </xf>
    <xf numFmtId="0" fontId="6" fillId="0" borderId="0" xfId="37" applyFont="1" applyFill="1" applyBorder="1" applyProtection="1"/>
    <xf numFmtId="0" fontId="6" fillId="25" borderId="10" xfId="38" applyFont="1" applyFill="1" applyBorder="1" applyAlignment="1" applyProtection="1">
      <alignment horizontal="center" vertical="center" wrapText="1"/>
    </xf>
    <xf numFmtId="0" fontId="6" fillId="0" borderId="0" xfId="37" applyFont="1" applyFill="1" applyBorder="1" applyAlignment="1" applyProtection="1">
      <alignment horizontal="center" vertical="center" wrapText="1"/>
    </xf>
    <xf numFmtId="0" fontId="6" fillId="24" borderId="19" xfId="37" applyFont="1" applyFill="1" applyBorder="1" applyAlignment="1" applyProtection="1">
      <alignment vertical="center"/>
      <protection locked="0"/>
    </xf>
    <xf numFmtId="0" fontId="6" fillId="24" borderId="24" xfId="37" applyFont="1" applyFill="1" applyBorder="1" applyAlignment="1" applyProtection="1">
      <alignment vertical="center"/>
      <protection locked="0"/>
    </xf>
    <xf numFmtId="0" fontId="17" fillId="0" borderId="0" xfId="0" applyFont="1" applyFill="1" applyBorder="1" applyAlignment="1">
      <alignment horizontal="center"/>
    </xf>
    <xf numFmtId="0" fontId="0" fillId="27" borderId="11" xfId="0" applyFill="1" applyBorder="1" applyAlignment="1">
      <alignment horizontal="center"/>
    </xf>
    <xf numFmtId="0" fontId="4" fillId="25" borderId="20" xfId="0" applyFont="1" applyFill="1" applyBorder="1" applyAlignment="1" applyProtection="1">
      <alignment horizontal="center" vertical="center" wrapText="1"/>
    </xf>
    <xf numFmtId="0" fontId="4" fillId="25" borderId="21" xfId="0" applyFont="1" applyFill="1" applyBorder="1" applyAlignment="1" applyProtection="1">
      <alignment horizontal="center" vertical="center" wrapText="1"/>
    </xf>
    <xf numFmtId="0" fontId="4"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4" fillId="25" borderId="43" xfId="0" applyFont="1" applyFill="1" applyBorder="1" applyAlignment="1" applyProtection="1">
      <alignment horizontal="center" vertical="center" wrapText="1"/>
    </xf>
    <xf numFmtId="0" fontId="4" fillId="29" borderId="0" xfId="0" applyFont="1" applyFill="1" applyProtection="1"/>
    <xf numFmtId="0" fontId="4" fillId="29" borderId="0" xfId="0" applyFont="1" applyFill="1" applyBorder="1" applyProtection="1"/>
    <xf numFmtId="0" fontId="4" fillId="25" borderId="12" xfId="0" applyFont="1" applyFill="1" applyBorder="1" applyAlignment="1" applyProtection="1">
      <alignment horizontal="center" vertical="center"/>
    </xf>
    <xf numFmtId="0" fontId="4" fillId="25" borderId="24" xfId="0" applyFont="1" applyFill="1" applyBorder="1" applyAlignment="1" applyProtection="1">
      <alignment horizontal="center" vertical="center"/>
    </xf>
    <xf numFmtId="0" fontId="0" fillId="0" borderId="0" xfId="0" applyFill="1" applyBorder="1" applyAlignment="1">
      <alignment horizontal="center"/>
    </xf>
    <xf numFmtId="0" fontId="3" fillId="0" borderId="0" xfId="0" applyFont="1" applyProtection="1"/>
    <xf numFmtId="0" fontId="4" fillId="25" borderId="11" xfId="0" applyFont="1" applyFill="1" applyBorder="1" applyAlignment="1" applyProtection="1">
      <alignment horizontal="center" vertical="center" wrapText="1"/>
    </xf>
    <xf numFmtId="0" fontId="4" fillId="25" borderId="12" xfId="0" applyFont="1" applyFill="1" applyBorder="1" applyAlignment="1" applyProtection="1">
      <alignment horizontal="center" vertical="center" wrapText="1"/>
    </xf>
    <xf numFmtId="0" fontId="4" fillId="25" borderId="44" xfId="0" applyFont="1" applyFill="1" applyBorder="1" applyAlignment="1" applyProtection="1">
      <alignment horizontal="center" vertical="center" wrapText="1"/>
    </xf>
    <xf numFmtId="0" fontId="4" fillId="24" borderId="29" xfId="0" applyFont="1" applyFill="1" applyBorder="1" applyAlignment="1" applyProtection="1">
      <alignment wrapText="1"/>
      <protection locked="0"/>
    </xf>
    <xf numFmtId="0" fontId="4" fillId="24" borderId="29" xfId="37" applyFont="1" applyFill="1" applyBorder="1" applyProtection="1">
      <protection locked="0"/>
    </xf>
    <xf numFmtId="0" fontId="4" fillId="0" borderId="31" xfId="37" applyFont="1" applyFill="1" applyBorder="1" applyProtection="1"/>
    <xf numFmtId="0" fontId="4" fillId="24" borderId="11" xfId="0" applyFont="1" applyFill="1" applyBorder="1" applyAlignment="1" applyProtection="1">
      <alignment wrapText="1"/>
      <protection locked="0"/>
    </xf>
    <xf numFmtId="0" fontId="4" fillId="24" borderId="11" xfId="37" applyFont="1" applyFill="1" applyBorder="1" applyProtection="1">
      <protection locked="0"/>
    </xf>
    <xf numFmtId="0" fontId="4" fillId="0" borderId="22" xfId="37" applyFont="1" applyFill="1" applyBorder="1" applyProtection="1"/>
    <xf numFmtId="0" fontId="4" fillId="24" borderId="12" xfId="0" applyFont="1" applyFill="1" applyBorder="1" applyAlignment="1" applyProtection="1">
      <alignment wrapText="1"/>
      <protection locked="0"/>
    </xf>
    <xf numFmtId="0" fontId="4" fillId="24" borderId="12" xfId="37" applyFont="1" applyFill="1" applyBorder="1" applyProtection="1">
      <protection locked="0"/>
    </xf>
    <xf numFmtId="0" fontId="4" fillId="0" borderId="24" xfId="37" applyFont="1" applyFill="1" applyBorder="1" applyProtection="1"/>
    <xf numFmtId="0" fontId="2" fillId="24" borderId="44" xfId="37" applyFill="1" applyBorder="1" applyAlignment="1" applyProtection="1">
      <alignment horizontal="right"/>
      <protection locked="0"/>
    </xf>
    <xf numFmtId="0" fontId="6" fillId="24" borderId="45" xfId="37" applyFont="1" applyFill="1" applyBorder="1" applyAlignment="1" applyProtection="1">
      <alignment horizontal="right"/>
      <protection locked="0"/>
    </xf>
    <xf numFmtId="0" fontId="6" fillId="0" borderId="46" xfId="37" applyFont="1" applyFill="1" applyBorder="1" applyAlignment="1" applyProtection="1">
      <alignment horizontal="right"/>
    </xf>
    <xf numFmtId="0" fontId="4" fillId="24" borderId="45" xfId="0" applyFont="1" applyFill="1" applyBorder="1" applyAlignment="1" applyProtection="1">
      <alignment vertical="center" wrapText="1"/>
      <protection locked="0"/>
    </xf>
    <xf numFmtId="0" fontId="4" fillId="0" borderId="46" xfId="0" applyFont="1" applyBorder="1" applyAlignment="1" applyProtection="1">
      <alignment vertical="center" wrapText="1"/>
    </xf>
    <xf numFmtId="0" fontId="2" fillId="25" borderId="20" xfId="39" applyFont="1" applyFill="1" applyBorder="1" applyAlignment="1" applyProtection="1">
      <alignment horizontal="center"/>
    </xf>
    <xf numFmtId="0" fontId="12" fillId="29" borderId="0" xfId="0" applyFont="1" applyFill="1" applyBorder="1" applyAlignment="1" applyProtection="1"/>
    <xf numFmtId="0" fontId="13" fillId="29" borderId="0" xfId="0" applyFont="1" applyFill="1" applyBorder="1" applyAlignment="1" applyProtection="1">
      <alignment horizontal="left"/>
    </xf>
    <xf numFmtId="0" fontId="12"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2" fillId="24" borderId="41" xfId="39" applyFont="1" applyFill="1" applyBorder="1" applyProtection="1">
      <protection locked="0"/>
    </xf>
    <xf numFmtId="0" fontId="2" fillId="24" borderId="48" xfId="39" applyFont="1" applyFill="1" applyBorder="1" applyProtection="1">
      <protection locked="0"/>
    </xf>
    <xf numFmtId="0" fontId="3" fillId="25" borderId="28" xfId="39" applyFont="1" applyFill="1" applyBorder="1" applyAlignment="1" applyProtection="1">
      <alignment horizontal="center"/>
    </xf>
    <xf numFmtId="0" fontId="3" fillId="25" borderId="11" xfId="39" applyFont="1" applyFill="1" applyBorder="1" applyAlignment="1" applyProtection="1">
      <alignment horizontal="center"/>
    </xf>
    <xf numFmtId="0" fontId="3" fillId="25" borderId="22" xfId="39" applyFont="1" applyFill="1" applyBorder="1" applyAlignment="1" applyProtection="1">
      <alignment horizontal="center"/>
    </xf>
    <xf numFmtId="0" fontId="2" fillId="24" borderId="49" xfId="39" applyFont="1" applyFill="1" applyBorder="1" applyProtection="1">
      <protection locked="0"/>
    </xf>
    <xf numFmtId="0" fontId="2" fillId="24" borderId="31" xfId="39" applyFont="1" applyFill="1" applyBorder="1" applyProtection="1">
      <protection locked="0"/>
    </xf>
    <xf numFmtId="0" fontId="0" fillId="30" borderId="24" xfId="0" applyFill="1" applyBorder="1" applyAlignment="1" applyProtection="1">
      <alignment horizontal="center"/>
    </xf>
    <xf numFmtId="0" fontId="2" fillId="25" borderId="42" xfId="37" applyFill="1" applyBorder="1" applyAlignment="1" applyProtection="1">
      <alignment horizontal="center"/>
    </xf>
    <xf numFmtId="0" fontId="2" fillId="24" borderId="38" xfId="39" applyFont="1" applyFill="1" applyBorder="1" applyProtection="1">
      <protection locked="0"/>
    </xf>
    <xf numFmtId="0" fontId="4" fillId="0" borderId="17" xfId="39" applyFont="1" applyFill="1" applyBorder="1" applyProtection="1"/>
    <xf numFmtId="0" fontId="4" fillId="0" borderId="25" xfId="39" applyFont="1" applyFill="1" applyBorder="1" applyProtection="1"/>
    <xf numFmtId="0" fontId="3" fillId="25" borderId="51" xfId="37" applyFont="1" applyFill="1" applyBorder="1" applyAlignment="1" applyProtection="1">
      <alignment horizontal="center"/>
    </xf>
    <xf numFmtId="0" fontId="4" fillId="0" borderId="16" xfId="39" applyFont="1" applyFill="1" applyBorder="1" applyProtection="1"/>
    <xf numFmtId="0" fontId="15" fillId="25" borderId="52" xfId="37" applyFont="1" applyFill="1" applyBorder="1" applyAlignment="1" applyProtection="1">
      <alignment horizontal="center"/>
    </xf>
    <xf numFmtId="0" fontId="3" fillId="0" borderId="0" xfId="0" applyFont="1" applyFill="1"/>
    <xf numFmtId="0" fontId="3"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5" fillId="29" borderId="33" xfId="39" applyFont="1" applyFill="1" applyBorder="1" applyProtection="1"/>
    <xf numFmtId="0" fontId="3" fillId="0" borderId="54" xfId="39" applyFont="1" applyFill="1" applyBorder="1" applyAlignment="1" applyProtection="1"/>
    <xf numFmtId="0" fontId="3" fillId="0" borderId="0" xfId="39" applyFont="1" applyFill="1" applyBorder="1" applyAlignment="1" applyProtection="1">
      <alignment horizontal="center"/>
    </xf>
    <xf numFmtId="0" fontId="3" fillId="25" borderId="16" xfId="39" applyFont="1" applyFill="1" applyBorder="1" applyAlignment="1" applyProtection="1">
      <alignment horizontal="center"/>
    </xf>
    <xf numFmtId="0" fontId="2" fillId="29" borderId="17" xfId="39" applyFont="1" applyFill="1" applyBorder="1" applyProtection="1"/>
    <xf numFmtId="0" fontId="2"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2" fillId="25" borderId="31" xfId="37" applyFill="1" applyBorder="1" applyAlignment="1" applyProtection="1">
      <alignment horizontal="center"/>
    </xf>
    <xf numFmtId="0" fontId="4" fillId="0" borderId="55" xfId="39" applyFont="1" applyFill="1" applyBorder="1" applyProtection="1"/>
    <xf numFmtId="0" fontId="1" fillId="30" borderId="12" xfId="0" applyFont="1" applyFill="1" applyBorder="1" applyAlignment="1" applyProtection="1">
      <alignment horizontal="center"/>
    </xf>
    <xf numFmtId="0" fontId="2" fillId="25" borderId="22" xfId="37" applyFill="1" applyBorder="1" applyAlignment="1" applyProtection="1">
      <alignment horizontal="center"/>
    </xf>
    <xf numFmtId="0" fontId="9" fillId="29" borderId="0" xfId="0" applyFont="1" applyFill="1" applyBorder="1" applyAlignment="1" applyProtection="1">
      <alignment horizontal="left"/>
    </xf>
    <xf numFmtId="0" fontId="2" fillId="37" borderId="12" xfId="39" applyFill="1" applyBorder="1" applyAlignment="1" applyProtection="1">
      <alignment horizontal="center" vertical="center" wrapText="1"/>
    </xf>
    <xf numFmtId="10" fontId="8" fillId="0" borderId="11" xfId="0" applyNumberFormat="1" applyFont="1" applyFill="1" applyBorder="1" applyAlignment="1" applyProtection="1"/>
    <xf numFmtId="0" fontId="9" fillId="0" borderId="0" xfId="39" applyFont="1" applyFill="1" applyBorder="1" applyAlignment="1" applyProtection="1">
      <alignment horizontal="left"/>
    </xf>
    <xf numFmtId="0" fontId="48" fillId="0" borderId="0" xfId="53" applyProtection="1"/>
    <xf numFmtId="0" fontId="48" fillId="0" borderId="0" xfId="53" applyBorder="1" applyProtection="1"/>
    <xf numFmtId="0" fontId="48" fillId="0" borderId="0" xfId="53" applyNumberFormat="1" applyProtection="1">
      <protection hidden="1"/>
    </xf>
    <xf numFmtId="10" fontId="9" fillId="0" borderId="11" xfId="39" applyNumberFormat="1" applyFont="1" applyFill="1" applyBorder="1" applyAlignment="1" applyProtection="1"/>
    <xf numFmtId="0" fontId="52" fillId="31" borderId="11" xfId="53" applyNumberFormat="1" applyFont="1" applyFill="1" applyBorder="1" applyAlignment="1" applyProtection="1">
      <alignment vertical="center" wrapText="1"/>
      <protection hidden="1"/>
    </xf>
    <xf numFmtId="0" fontId="52" fillId="31" borderId="11" xfId="53" applyNumberFormat="1" applyFont="1" applyFill="1" applyBorder="1" applyAlignment="1" applyProtection="1">
      <alignment horizontal="center" vertical="center" wrapText="1"/>
      <protection hidden="1"/>
    </xf>
    <xf numFmtId="0" fontId="48" fillId="0" borderId="0" xfId="53" applyNumberFormat="1" applyFont="1" applyAlignment="1" applyProtection="1">
      <alignment horizontal="center" vertical="center" wrapText="1"/>
      <protection hidden="1"/>
    </xf>
    <xf numFmtId="0" fontId="48" fillId="0" borderId="0" xfId="53" applyNumberFormat="1" applyFont="1" applyProtection="1">
      <protection hidden="1"/>
    </xf>
    <xf numFmtId="0" fontId="52" fillId="40" borderId="11" xfId="53" applyNumberFormat="1" applyFont="1" applyFill="1" applyBorder="1" applyAlignment="1" applyProtection="1">
      <alignment horizontal="center" vertical="center" wrapText="1"/>
      <protection locked="0"/>
    </xf>
    <xf numFmtId="0" fontId="48" fillId="0" borderId="0" xfId="53" applyNumberFormat="1" applyAlignment="1" applyProtection="1">
      <alignment vertical="center"/>
      <protection hidden="1"/>
    </xf>
    <xf numFmtId="0" fontId="48" fillId="0" borderId="0" xfId="53" applyNumberFormat="1" applyAlignment="1" applyProtection="1">
      <alignment horizontal="center" vertical="center" wrapText="1"/>
      <protection hidden="1"/>
    </xf>
    <xf numFmtId="0" fontId="48" fillId="0" borderId="0" xfId="53" applyNumberFormat="1" applyAlignment="1" applyProtection="1">
      <alignment wrapText="1"/>
      <protection hidden="1"/>
    </xf>
    <xf numFmtId="0" fontId="48" fillId="0" borderId="0" xfId="53" applyNumberFormat="1" applyFill="1" applyAlignment="1" applyProtection="1">
      <alignment vertical="center"/>
      <protection hidden="1"/>
    </xf>
    <xf numFmtId="0" fontId="48" fillId="0" borderId="0" xfId="53" applyNumberFormat="1" applyAlignment="1" applyProtection="1">
      <alignment horizontal="left"/>
      <protection hidden="1"/>
    </xf>
    <xf numFmtId="0" fontId="14" fillId="29" borderId="0" xfId="49" applyFont="1" applyFill="1" applyBorder="1" applyAlignment="1" applyProtection="1"/>
    <xf numFmtId="0" fontId="1" fillId="29" borderId="0" xfId="49" applyFill="1" applyProtection="1"/>
    <xf numFmtId="0" fontId="9" fillId="29" borderId="0" xfId="49" applyFont="1" applyFill="1" applyBorder="1" applyAlignment="1" applyProtection="1">
      <alignment horizontal="left"/>
    </xf>
    <xf numFmtId="10" fontId="1" fillId="29" borderId="0" xfId="49" applyNumberFormat="1" applyFill="1" applyProtection="1"/>
    <xf numFmtId="0" fontId="19" fillId="29" borderId="0" xfId="52" applyFont="1" applyFill="1" applyBorder="1" applyAlignment="1" applyProtection="1"/>
    <xf numFmtId="0" fontId="53" fillId="0" borderId="0" xfId="53" applyFont="1" applyAlignment="1" applyProtection="1"/>
    <xf numFmtId="10" fontId="53" fillId="0" borderId="0" xfId="53" applyNumberFormat="1" applyFont="1" applyAlignment="1" applyProtection="1"/>
    <xf numFmtId="10" fontId="48" fillId="0" borderId="0" xfId="53" applyNumberFormat="1" applyProtection="1"/>
    <xf numFmtId="0" fontId="48" fillId="0" borderId="0" xfId="53" applyBorder="1" applyAlignment="1" applyProtection="1">
      <alignment horizontal="center" vertical="center"/>
    </xf>
    <xf numFmtId="1" fontId="50" fillId="0" borderId="0" xfId="53" applyNumberFormat="1" applyFont="1" applyBorder="1" applyAlignment="1" applyProtection="1">
      <alignment horizontal="right"/>
    </xf>
    <xf numFmtId="0" fontId="54" fillId="0" borderId="0" xfId="53" applyFont="1" applyProtection="1"/>
    <xf numFmtId="0" fontId="52" fillId="0" borderId="0" xfId="53" applyFont="1" applyProtection="1"/>
    <xf numFmtId="10" fontId="52" fillId="0" borderId="0" xfId="53" applyNumberFormat="1" applyFont="1" applyProtection="1"/>
    <xf numFmtId="0" fontId="1" fillId="37" borderId="23" xfId="53" applyFont="1" applyFill="1" applyBorder="1" applyAlignment="1" applyProtection="1">
      <alignment horizontal="center" vertical="center" wrapText="1"/>
    </xf>
    <xf numFmtId="0" fontId="1" fillId="37" borderId="12" xfId="53" applyFont="1" applyFill="1" applyBorder="1" applyAlignment="1" applyProtection="1">
      <alignment horizontal="center" vertical="center" wrapText="1"/>
    </xf>
    <xf numFmtId="2" fontId="1" fillId="37" borderId="12" xfId="56" applyNumberFormat="1" applyFont="1" applyFill="1" applyBorder="1" applyAlignment="1" applyProtection="1">
      <alignment horizontal="center" vertical="center" wrapText="1"/>
    </xf>
    <xf numFmtId="1" fontId="1" fillId="37" borderId="12" xfId="56" applyNumberFormat="1" applyFont="1" applyFill="1" applyBorder="1" applyAlignment="1" applyProtection="1">
      <alignment horizontal="center" vertical="center"/>
    </xf>
    <xf numFmtId="2" fontId="1" fillId="37" borderId="12" xfId="56" applyNumberFormat="1" applyFont="1" applyFill="1" applyBorder="1" applyAlignment="1" applyProtection="1">
      <alignment horizontal="center" vertical="center"/>
    </xf>
    <xf numFmtId="10" fontId="1" fillId="37" borderId="12" xfId="56" applyNumberFormat="1" applyFont="1" applyFill="1" applyBorder="1" applyAlignment="1" applyProtection="1">
      <alignment horizontal="center" vertical="center"/>
    </xf>
    <xf numFmtId="2" fontId="1" fillId="37" borderId="24" xfId="56" applyNumberFormat="1" applyFont="1" applyFill="1" applyBorder="1" applyAlignment="1" applyProtection="1">
      <alignment horizontal="center" vertical="center"/>
    </xf>
    <xf numFmtId="0" fontId="55" fillId="0" borderId="0" xfId="53" applyFont="1" applyAlignment="1" applyProtection="1">
      <alignment horizontal="center" vertical="center"/>
    </xf>
    <xf numFmtId="10" fontId="55" fillId="0" borderId="0" xfId="53" applyNumberFormat="1" applyFont="1" applyAlignment="1" applyProtection="1">
      <alignment horizontal="center" vertical="center"/>
    </xf>
    <xf numFmtId="0" fontId="15" fillId="29" borderId="0" xfId="55" applyFont="1" applyFill="1" applyBorder="1" applyProtection="1"/>
    <xf numFmtId="0" fontId="1" fillId="29" borderId="0" xfId="55" applyFill="1" applyBorder="1" applyProtection="1"/>
    <xf numFmtId="1" fontId="13" fillId="29" borderId="0" xfId="55" applyNumberFormat="1" applyFont="1" applyFill="1" applyBorder="1" applyProtection="1"/>
    <xf numFmtId="10" fontId="1" fillId="29" borderId="0" xfId="55" applyNumberFormat="1" applyFill="1" applyBorder="1" applyProtection="1"/>
    <xf numFmtId="0" fontId="1" fillId="24" borderId="20" xfId="55" applyFont="1" applyFill="1" applyBorder="1" applyAlignment="1" applyProtection="1">
      <alignment horizontal="center" vertical="center" wrapText="1"/>
      <protection locked="0"/>
    </xf>
    <xf numFmtId="0" fontId="1" fillId="24" borderId="10" xfId="55" applyFont="1" applyFill="1" applyBorder="1" applyAlignment="1" applyProtection="1">
      <alignment vertical="center" wrapText="1"/>
      <protection locked="0"/>
    </xf>
    <xf numFmtId="0" fontId="1" fillId="33" borderId="10" xfId="55" applyFill="1" applyBorder="1" applyAlignment="1" applyProtection="1"/>
    <xf numFmtId="1" fontId="1" fillId="29" borderId="10" xfId="55" applyNumberFormat="1" applyFont="1" applyFill="1" applyBorder="1" applyProtection="1"/>
    <xf numFmtId="10" fontId="1" fillId="29" borderId="10" xfId="55" applyNumberFormat="1" applyFont="1" applyFill="1" applyBorder="1" applyProtection="1">
      <protection hidden="1"/>
    </xf>
    <xf numFmtId="1" fontId="56" fillId="29" borderId="10" xfId="55" applyNumberFormat="1" applyFont="1" applyFill="1" applyBorder="1" applyProtection="1">
      <protection hidden="1"/>
    </xf>
    <xf numFmtId="1" fontId="47" fillId="0" borderId="19" xfId="53" applyNumberFormat="1" applyFont="1" applyBorder="1" applyProtection="1">
      <protection hidden="1"/>
    </xf>
    <xf numFmtId="0" fontId="1" fillId="0" borderId="0" xfId="51" applyFont="1" applyProtection="1"/>
    <xf numFmtId="0" fontId="1" fillId="24" borderId="21" xfId="55" applyFont="1" applyFill="1" applyBorder="1" applyAlignment="1" applyProtection="1">
      <alignment horizontal="center" vertical="center" wrapText="1"/>
      <protection locked="0"/>
    </xf>
    <xf numFmtId="0" fontId="1" fillId="24" borderId="11" xfId="55" applyFont="1" applyFill="1" applyBorder="1" applyAlignment="1" applyProtection="1">
      <alignment vertical="center" wrapText="1"/>
      <protection locked="0"/>
    </xf>
    <xf numFmtId="1" fontId="1" fillId="29" borderId="11" xfId="55" applyNumberFormat="1" applyFont="1" applyFill="1" applyBorder="1" applyProtection="1"/>
    <xf numFmtId="10" fontId="1" fillId="29" borderId="11" xfId="55" applyNumberFormat="1" applyFont="1" applyFill="1" applyBorder="1" applyProtection="1">
      <protection hidden="1"/>
    </xf>
    <xf numFmtId="1" fontId="56" fillId="29" borderId="11" xfId="55" applyNumberFormat="1" applyFont="1" applyFill="1" applyBorder="1" applyProtection="1">
      <protection hidden="1"/>
    </xf>
    <xf numFmtId="1" fontId="47" fillId="0" borderId="22" xfId="53" applyNumberFormat="1" applyFont="1" applyBorder="1" applyProtection="1">
      <protection hidden="1"/>
    </xf>
    <xf numFmtId="0" fontId="1" fillId="24" borderId="23" xfId="55" applyFont="1" applyFill="1" applyBorder="1" applyAlignment="1" applyProtection="1">
      <alignment horizontal="center" vertical="center" wrapText="1"/>
      <protection locked="0"/>
    </xf>
    <xf numFmtId="0" fontId="1" fillId="24" borderId="12" xfId="55" applyFont="1" applyFill="1" applyBorder="1" applyAlignment="1" applyProtection="1">
      <alignment vertical="center" wrapText="1"/>
      <protection locked="0"/>
    </xf>
    <xf numFmtId="1" fontId="1" fillId="29" borderId="12" xfId="55" applyNumberFormat="1" applyFont="1" applyFill="1" applyBorder="1" applyProtection="1"/>
    <xf numFmtId="10" fontId="1" fillId="29" borderId="12" xfId="55" applyNumberFormat="1" applyFont="1" applyFill="1" applyBorder="1" applyProtection="1">
      <protection hidden="1"/>
    </xf>
    <xf numFmtId="1" fontId="56" fillId="29" borderId="12" xfId="55" applyNumberFormat="1" applyFont="1" applyFill="1" applyBorder="1" applyProtection="1">
      <protection hidden="1"/>
    </xf>
    <xf numFmtId="1" fontId="47" fillId="0" borderId="24" xfId="53" applyNumberFormat="1" applyFont="1" applyBorder="1" applyProtection="1">
      <protection hidden="1"/>
    </xf>
    <xf numFmtId="0" fontId="48" fillId="0" borderId="0" xfId="53" applyBorder="1" applyAlignment="1" applyProtection="1">
      <alignment vertical="center"/>
    </xf>
    <xf numFmtId="0" fontId="57" fillId="0" borderId="0" xfId="53" applyFont="1" applyProtection="1"/>
    <xf numFmtId="10" fontId="57" fillId="0" borderId="0" xfId="53" applyNumberFormat="1" applyFont="1" applyProtection="1"/>
    <xf numFmtId="0" fontId="1" fillId="31" borderId="11" xfId="51" applyNumberFormat="1" applyFont="1" applyFill="1" applyBorder="1" applyAlignment="1">
      <alignment vertical="center"/>
    </xf>
    <xf numFmtId="0" fontId="52" fillId="31" borderId="11" xfId="53" applyNumberFormat="1" applyFont="1" applyFill="1" applyBorder="1" applyAlignment="1" applyProtection="1">
      <alignment vertical="center" wrapText="1"/>
    </xf>
    <xf numFmtId="0" fontId="1" fillId="31" borderId="11" xfId="55" applyNumberFormat="1" applyFont="1" applyFill="1" applyBorder="1" applyAlignment="1" applyProtection="1">
      <alignment vertical="center" wrapText="1"/>
    </xf>
    <xf numFmtId="0" fontId="1" fillId="25" borderId="11" xfId="56" applyNumberFormat="1" applyFont="1" applyFill="1" applyBorder="1" applyAlignment="1" applyProtection="1">
      <alignment vertical="center" wrapText="1"/>
    </xf>
    <xf numFmtId="0" fontId="1" fillId="25" borderId="11" xfId="55" applyNumberFormat="1" applyFont="1" applyFill="1" applyBorder="1" applyAlignment="1" applyProtection="1">
      <alignment vertical="center" wrapText="1"/>
    </xf>
    <xf numFmtId="0" fontId="1" fillId="31" borderId="78" xfId="55" applyNumberFormat="1" applyFont="1" applyFill="1" applyBorder="1" applyAlignment="1" applyProtection="1">
      <alignment vertical="center" wrapText="1"/>
    </xf>
    <xf numFmtId="0" fontId="1" fillId="40" borderId="11" xfId="55" applyFont="1" applyFill="1" applyBorder="1" applyAlignment="1" applyProtection="1">
      <alignment vertical="center" wrapText="1"/>
      <protection locked="0"/>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52" fillId="39" borderId="11" xfId="54" applyNumberFormat="1" applyFont="1" applyFill="1" applyBorder="1" applyAlignment="1" applyProtection="1">
      <alignment horizontal="center" vertical="center" wrapText="1"/>
    </xf>
    <xf numFmtId="0" fontId="52" fillId="31" borderId="41" xfId="53" applyNumberFormat="1" applyFont="1" applyFill="1" applyBorder="1" applyAlignment="1" applyProtection="1">
      <alignment vertical="center" wrapText="1"/>
    </xf>
    <xf numFmtId="0" fontId="51" fillId="0" borderId="0" xfId="54" applyNumberFormat="1" applyFont="1" applyFill="1" applyBorder="1" applyAlignment="1" applyProtection="1">
      <alignment vertical="center" wrapText="1"/>
    </xf>
    <xf numFmtId="0" fontId="51" fillId="0" borderId="0" xfId="54" applyFont="1" applyFill="1" applyBorder="1" applyAlignment="1" applyProtection="1">
      <alignment vertical="center" wrapText="1"/>
    </xf>
    <xf numFmtId="0" fontId="48" fillId="0" borderId="0" xfId="53" applyNumberFormat="1" applyFill="1" applyBorder="1" applyAlignment="1" applyProtection="1">
      <alignment vertical="center"/>
      <protection hidden="1"/>
    </xf>
    <xf numFmtId="0" fontId="51" fillId="0" borderId="0" xfId="54" applyNumberFormat="1" applyFont="1" applyFill="1" applyBorder="1" applyAlignment="1" applyProtection="1">
      <alignment horizontal="center" vertical="center" wrapText="1"/>
    </xf>
    <xf numFmtId="0" fontId="51" fillId="0" borderId="0" xfId="54" applyFont="1" applyFill="1" applyBorder="1" applyAlignment="1" applyProtection="1">
      <alignment horizontal="center" vertical="center" wrapText="1"/>
    </xf>
    <xf numFmtId="0" fontId="51" fillId="0" borderId="0" xfId="53" applyFont="1" applyFill="1" applyBorder="1" applyAlignment="1" applyProtection="1">
      <alignment vertical="center" wrapText="1"/>
    </xf>
    <xf numFmtId="0" fontId="58" fillId="33" borderId="17" xfId="53" applyFont="1" applyFill="1" applyBorder="1" applyAlignment="1" applyProtection="1">
      <alignment horizontal="left" vertical="center"/>
    </xf>
    <xf numFmtId="0" fontId="59" fillId="0" borderId="0" xfId="53" applyFont="1" applyProtection="1"/>
    <xf numFmtId="10" fontId="59" fillId="0" borderId="0" xfId="53"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2" fillId="27" borderId="11" xfId="39" applyNumberFormat="1" applyFill="1" applyBorder="1" applyAlignment="1" applyProtection="1">
      <alignment horizontal="right" vertical="center"/>
    </xf>
    <xf numFmtId="0" fontId="0" fillId="27" borderId="11" xfId="43" applyNumberFormat="1" applyFont="1" applyFill="1" applyBorder="1"/>
    <xf numFmtId="0" fontId="0" fillId="25" borderId="11" xfId="0" applyNumberFormat="1" applyFill="1" applyBorder="1"/>
    <xf numFmtId="0" fontId="2" fillId="27" borderId="11" xfId="39" applyNumberFormat="1" applyFont="1" applyFill="1" applyBorder="1" applyAlignment="1" applyProtection="1">
      <alignment horizontal="right" vertical="center"/>
    </xf>
    <xf numFmtId="0" fontId="6" fillId="27" borderId="11" xfId="39" applyNumberFormat="1" applyFont="1" applyFill="1" applyBorder="1" applyAlignment="1" applyProtection="1">
      <alignment horizontal="right" vertical="center"/>
    </xf>
    <xf numFmtId="0" fontId="57" fillId="0" borderId="0" xfId="53" applyFont="1" applyAlignment="1" applyProtection="1">
      <alignment vertical="center"/>
    </xf>
    <xf numFmtId="10" fontId="57" fillId="0" borderId="0" xfId="53" applyNumberFormat="1" applyFont="1" applyAlignment="1" applyProtection="1">
      <alignment vertical="center"/>
    </xf>
    <xf numFmtId="0" fontId="57" fillId="0" borderId="0" xfId="53" applyFont="1" applyAlignment="1" applyProtection="1">
      <alignment vertical="top"/>
    </xf>
    <xf numFmtId="10" fontId="57" fillId="0" borderId="0" xfId="53" applyNumberFormat="1" applyFont="1" applyAlignment="1" applyProtection="1">
      <alignment vertical="top"/>
    </xf>
    <xf numFmtId="0" fontId="1" fillId="30" borderId="51" xfId="0" applyFont="1" applyFill="1" applyBorder="1" applyAlignment="1" applyProtection="1">
      <alignment horizontal="center" vertical="center"/>
    </xf>
    <xf numFmtId="0" fontId="60" fillId="0" borderId="0" xfId="53" applyFont="1" applyBorder="1" applyAlignment="1" applyProtection="1">
      <alignment vertical="center"/>
    </xf>
    <xf numFmtId="0" fontId="48" fillId="0" borderId="0" xfId="53" applyFill="1" applyProtection="1"/>
    <xf numFmtId="10" fontId="48" fillId="0" borderId="0" xfId="53" applyNumberFormat="1" applyFill="1" applyProtection="1"/>
    <xf numFmtId="0" fontId="1" fillId="24" borderId="11" xfId="55" applyFont="1" applyFill="1" applyBorder="1" applyAlignment="1" applyProtection="1">
      <alignment horizontal="center" vertical="center" wrapText="1"/>
      <protection locked="0"/>
    </xf>
    <xf numFmtId="1" fontId="47" fillId="0" borderId="11" xfId="53" applyNumberFormat="1" applyFont="1" applyBorder="1" applyProtection="1">
      <protection hidden="1"/>
    </xf>
    <xf numFmtId="0" fontId="61" fillId="0" borderId="0" xfId="53" applyFont="1" applyBorder="1" applyAlignment="1" applyProtection="1">
      <alignment vertical="center"/>
    </xf>
    <xf numFmtId="10" fontId="1" fillId="29" borderId="11" xfId="55" applyNumberFormat="1" applyFont="1" applyFill="1" applyBorder="1" applyProtection="1"/>
    <xf numFmtId="1" fontId="56" fillId="29" borderId="11" xfId="55" applyNumberFormat="1" applyFont="1" applyFill="1" applyBorder="1" applyProtection="1"/>
    <xf numFmtId="1" fontId="47" fillId="0" borderId="11" xfId="53" applyNumberFormat="1" applyFont="1" applyBorder="1" applyProtection="1"/>
    <xf numFmtId="0" fontId="1" fillId="0" borderId="11" xfId="55" applyFont="1" applyFill="1" applyBorder="1" applyAlignment="1" applyProtection="1">
      <alignment horizontal="center" vertical="center" wrapText="1"/>
    </xf>
    <xf numFmtId="0" fontId="1" fillId="0" borderId="11" xfId="55" applyFont="1" applyFill="1" applyBorder="1" applyAlignment="1" applyProtection="1">
      <alignment vertical="center" wrapText="1"/>
    </xf>
    <xf numFmtId="0" fontId="1" fillId="33" borderId="11" xfId="55" applyFill="1" applyBorder="1" applyAlignment="1" applyProtection="1"/>
    <xf numFmtId="0" fontId="1" fillId="35" borderId="11" xfId="55" applyFont="1" applyFill="1" applyBorder="1" applyAlignment="1" applyProtection="1">
      <alignment horizontal="center" vertical="center" wrapText="1"/>
      <protection locked="0"/>
    </xf>
    <xf numFmtId="1" fontId="47" fillId="0" borderId="25" xfId="53" applyNumberFormat="1" applyFont="1" applyBorder="1" applyProtection="1">
      <protection hidden="1"/>
    </xf>
    <xf numFmtId="1" fontId="1" fillId="40" borderId="11" xfId="55" applyNumberFormat="1" applyFont="1" applyFill="1" applyBorder="1" applyAlignment="1" applyProtection="1">
      <alignment vertical="center" wrapText="1"/>
      <protection locked="0"/>
    </xf>
    <xf numFmtId="2" fontId="1" fillId="0" borderId="3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xf>
    <xf numFmtId="2" fontId="1" fillId="0" borderId="37" xfId="56" applyNumberFormat="1" applyFont="1" applyFill="1" applyBorder="1" applyAlignment="1" applyProtection="1">
      <alignment horizontal="center" vertical="center"/>
    </xf>
    <xf numFmtId="10" fontId="1" fillId="0" borderId="37" xfId="56" applyNumberFormat="1" applyFont="1" applyFill="1" applyBorder="1" applyAlignment="1" applyProtection="1">
      <alignment horizontal="center" vertical="center"/>
    </xf>
    <xf numFmtId="2" fontId="1" fillId="0" borderId="36" xfId="56" applyNumberFormat="1" applyFont="1" applyFill="1" applyBorder="1" applyAlignment="1" applyProtection="1">
      <alignment horizontal="center" vertical="center" wrapText="1"/>
    </xf>
    <xf numFmtId="1" fontId="1" fillId="0" borderId="61" xfId="55" applyNumberFormat="1" applyFont="1" applyFill="1" applyBorder="1" applyProtection="1"/>
    <xf numFmtId="10" fontId="1" fillId="0" borderId="61" xfId="55" applyNumberFormat="1" applyFont="1" applyFill="1" applyBorder="1" applyProtection="1"/>
    <xf numFmtId="1" fontId="56" fillId="0" borderId="61" xfId="55" applyNumberFormat="1" applyFont="1" applyFill="1" applyBorder="1" applyProtection="1"/>
    <xf numFmtId="0" fontId="15" fillId="0" borderId="16" xfId="55" applyFont="1" applyFill="1" applyBorder="1" applyAlignment="1" applyProtection="1">
      <alignment horizontal="center" vertical="center" wrapText="1"/>
    </xf>
    <xf numFmtId="0" fontId="15" fillId="0" borderId="17" xfId="55" applyFont="1" applyFill="1" applyBorder="1" applyAlignment="1" applyProtection="1">
      <alignment vertical="center" wrapText="1"/>
    </xf>
    <xf numFmtId="0" fontId="15" fillId="33" borderId="17" xfId="55" applyFont="1" applyFill="1" applyBorder="1" applyAlignment="1" applyProtection="1"/>
    <xf numFmtId="0" fontId="15" fillId="24" borderId="17" xfId="55" applyFont="1" applyFill="1" applyBorder="1" applyAlignment="1" applyProtection="1">
      <alignment vertical="center" wrapText="1"/>
      <protection locked="0"/>
    </xf>
    <xf numFmtId="1" fontId="15" fillId="29" borderId="17" xfId="55" applyNumberFormat="1" applyFont="1" applyFill="1" applyBorder="1" applyProtection="1"/>
    <xf numFmtId="10" fontId="15" fillId="29" borderId="17" xfId="55" applyNumberFormat="1" applyFont="1" applyFill="1" applyBorder="1" applyProtection="1">
      <protection hidden="1"/>
    </xf>
    <xf numFmtId="1" fontId="47" fillId="29" borderId="17" xfId="55" applyNumberFormat="1" applyFont="1" applyFill="1" applyBorder="1" applyProtection="1">
      <protection hidden="1"/>
    </xf>
    <xf numFmtId="10" fontId="54" fillId="0" borderId="0" xfId="53" applyNumberFormat="1" applyFont="1" applyProtection="1"/>
    <xf numFmtId="1" fontId="47" fillId="0" borderId="61" xfId="53" applyNumberFormat="1" applyFont="1" applyFill="1" applyBorder="1" applyProtection="1"/>
    <xf numFmtId="0" fontId="0" fillId="24" borderId="11" xfId="0" applyFill="1" applyBorder="1" applyProtection="1">
      <protection locked="0"/>
    </xf>
    <xf numFmtId="0" fontId="0" fillId="24" borderId="12" xfId="0" applyFill="1" applyBorder="1" applyProtection="1">
      <protection locked="0"/>
    </xf>
    <xf numFmtId="0" fontId="1" fillId="30" borderId="26" xfId="0" applyFont="1" applyFill="1" applyBorder="1" applyAlignment="1" applyProtection="1">
      <alignment horizontal="center" vertical="center"/>
    </xf>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4" fillId="24" borderId="19" xfId="0" applyFont="1" applyFill="1" applyBorder="1" applyAlignment="1" applyProtection="1">
      <alignment horizontal="left" vertical="center" wrapText="1"/>
      <protection locked="0"/>
    </xf>
    <xf numFmtId="0" fontId="0" fillId="24" borderId="20" xfId="0" applyFill="1" applyBorder="1" applyAlignment="1" applyProtection="1">
      <alignment horizontal="center" vertical="center"/>
      <protection locked="0"/>
    </xf>
    <xf numFmtId="0" fontId="0" fillId="24" borderId="21" xfId="0" applyFill="1" applyBorder="1" applyAlignment="1" applyProtection="1">
      <alignment horizontal="center" vertical="center"/>
      <protection locked="0"/>
    </xf>
    <xf numFmtId="0" fontId="0" fillId="24" borderId="23" xfId="0" applyFill="1" applyBorder="1" applyAlignment="1" applyProtection="1">
      <alignment horizontal="center" vertical="center"/>
      <protection locked="0"/>
    </xf>
    <xf numFmtId="0" fontId="4" fillId="24" borderId="10" xfId="0" applyFont="1" applyFill="1" applyBorder="1" applyAlignment="1" applyProtection="1">
      <alignment vertical="center"/>
      <protection locked="0"/>
    </xf>
    <xf numFmtId="3" fontId="0" fillId="24" borderId="10" xfId="0" applyNumberFormat="1" applyFill="1" applyBorder="1" applyAlignment="1" applyProtection="1">
      <alignment vertical="center"/>
      <protection locked="0"/>
    </xf>
    <xf numFmtId="3" fontId="0" fillId="24" borderId="11" xfId="0" applyNumberFormat="1" applyFill="1" applyBorder="1" applyProtection="1">
      <protection locked="0"/>
    </xf>
    <xf numFmtId="3" fontId="0" fillId="24" borderId="12" xfId="0" applyNumberFormat="1" applyFill="1" applyBorder="1" applyProtection="1">
      <protection locked="0"/>
    </xf>
    <xf numFmtId="0" fontId="4" fillId="24" borderId="11" xfId="0" applyFont="1" applyFill="1" applyBorder="1" applyProtection="1">
      <protection locked="0"/>
    </xf>
    <xf numFmtId="0" fontId="4" fillId="24" borderId="22" xfId="0" applyFont="1" applyFill="1" applyBorder="1" applyAlignment="1" applyProtection="1">
      <alignment horizontal="left" vertical="center" wrapText="1"/>
      <protection locked="0"/>
    </xf>
    <xf numFmtId="1" fontId="1" fillId="29" borderId="0" xfId="49" applyNumberFormat="1" applyFill="1" applyProtection="1"/>
    <xf numFmtId="1" fontId="53" fillId="0" borderId="0" xfId="53" applyNumberFormat="1" applyFont="1" applyAlignment="1" applyProtection="1"/>
    <xf numFmtId="1" fontId="48" fillId="0" borderId="0" xfId="53" applyNumberFormat="1" applyFill="1" applyBorder="1" applyAlignment="1" applyProtection="1">
      <alignment horizontal="center" vertical="center"/>
    </xf>
    <xf numFmtId="1" fontId="1" fillId="29" borderId="0" xfId="55" applyNumberFormat="1" applyFill="1" applyBorder="1" applyProtection="1"/>
    <xf numFmtId="1" fontId="1" fillId="24" borderId="10" xfId="55" applyNumberFormat="1" applyFont="1" applyFill="1" applyBorder="1" applyProtection="1">
      <protection locked="0"/>
    </xf>
    <xf numFmtId="1" fontId="1" fillId="24" borderId="11" xfId="55" applyNumberFormat="1" applyFont="1" applyFill="1" applyBorder="1" applyProtection="1">
      <protection locked="0"/>
    </xf>
    <xf numFmtId="1" fontId="1" fillId="24" borderId="12" xfId="55" applyNumberFormat="1" applyFont="1" applyFill="1" applyBorder="1" applyProtection="1">
      <protection locked="0"/>
    </xf>
    <xf numFmtId="1" fontId="48" fillId="0" borderId="0" xfId="53" applyNumberFormat="1" applyProtection="1"/>
    <xf numFmtId="1" fontId="58" fillId="33" borderId="17" xfId="53" applyNumberFormat="1" applyFont="1" applyFill="1" applyBorder="1" applyAlignment="1" applyProtection="1"/>
    <xf numFmtId="1" fontId="48" fillId="0" borderId="0" xfId="53" applyNumberFormat="1" applyBorder="1" applyAlignment="1" applyProtection="1"/>
    <xf numFmtId="1" fontId="15" fillId="0" borderId="17" xfId="55" applyNumberFormat="1" applyFont="1" applyFill="1" applyBorder="1" applyProtection="1"/>
    <xf numFmtId="1" fontId="3" fillId="29" borderId="0" xfId="49" applyNumberFormat="1" applyFont="1" applyFill="1" applyBorder="1" applyProtection="1"/>
    <xf numFmtId="1" fontId="1" fillId="29" borderId="0" xfId="52" applyNumberFormat="1" applyFill="1" applyBorder="1" applyProtection="1"/>
    <xf numFmtId="1" fontId="58" fillId="33" borderId="17" xfId="53" applyNumberFormat="1" applyFont="1" applyFill="1" applyBorder="1" applyProtection="1"/>
    <xf numFmtId="1" fontId="15" fillId="29" borderId="0" xfId="52" applyNumberFormat="1" applyFont="1" applyFill="1" applyBorder="1" applyProtection="1"/>
    <xf numFmtId="1" fontId="1" fillId="37" borderId="1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wrapText="1"/>
    </xf>
    <xf numFmtId="1" fontId="13" fillId="29" borderId="0" xfId="52" applyNumberFormat="1" applyFont="1" applyFill="1" applyBorder="1" applyAlignment="1" applyProtection="1">
      <alignment horizontal="left"/>
    </xf>
    <xf numFmtId="1" fontId="1" fillId="29" borderId="0" xfId="52" applyNumberFormat="1" applyFill="1" applyProtection="1"/>
    <xf numFmtId="1" fontId="49" fillId="0" borderId="0" xfId="53" applyNumberFormat="1" applyFont="1" applyBorder="1" applyAlignment="1" applyProtection="1">
      <alignment horizontal="right"/>
    </xf>
    <xf numFmtId="1" fontId="0" fillId="27" borderId="11" xfId="0" applyNumberFormat="1" applyFill="1" applyBorder="1" applyProtection="1"/>
    <xf numFmtId="0" fontId="52" fillId="40" borderId="11" xfId="53" applyNumberFormat="1" applyFont="1" applyFill="1" applyBorder="1" applyAlignment="1" applyProtection="1">
      <alignment horizontal="left" vertical="center" wrapText="1"/>
    </xf>
    <xf numFmtId="0" fontId="52" fillId="0" borderId="48" xfId="53" applyNumberFormat="1" applyFont="1" applyFill="1" applyBorder="1" applyAlignment="1" applyProtection="1">
      <alignment horizontal="center" vertical="center" wrapText="1"/>
    </xf>
    <xf numFmtId="0" fontId="52" fillId="0" borderId="48" xfId="53" applyNumberFormat="1" applyFont="1" applyFill="1" applyBorder="1" applyAlignment="1" applyProtection="1">
      <alignment horizontal="left" vertical="center" wrapText="1"/>
    </xf>
    <xf numFmtId="0" fontId="52" fillId="40" borderId="11" xfId="53" applyNumberFormat="1" applyFont="1" applyFill="1" applyBorder="1" applyAlignment="1" applyProtection="1">
      <alignment horizontal="left" vertical="center"/>
    </xf>
    <xf numFmtId="0" fontId="52" fillId="35" borderId="11" xfId="53" applyNumberFormat="1" applyFont="1" applyFill="1" applyBorder="1" applyAlignment="1" applyProtection="1">
      <alignment horizontal="left" vertical="center" wrapText="1"/>
    </xf>
    <xf numFmtId="0" fontId="52" fillId="35" borderId="11" xfId="53" applyNumberFormat="1" applyFont="1" applyFill="1" applyBorder="1" applyAlignment="1" applyProtection="1">
      <alignment horizontal="left" vertical="center"/>
    </xf>
    <xf numFmtId="0" fontId="0" fillId="27" borderId="11" xfId="0" applyNumberFormat="1" applyFill="1" applyBorder="1" applyProtection="1"/>
    <xf numFmtId="0" fontId="65" fillId="0" borderId="0" xfId="0" applyFont="1" applyFill="1"/>
    <xf numFmtId="0" fontId="50" fillId="0" borderId="0" xfId="53" applyFont="1" applyFill="1" applyBorder="1" applyAlignment="1" applyProtection="1">
      <alignment horizontal="left" vertical="center"/>
      <protection locked="0"/>
    </xf>
    <xf numFmtId="0" fontId="50" fillId="0" borderId="0" xfId="53" applyFont="1" applyFill="1" applyBorder="1" applyAlignment="1" applyProtection="1">
      <alignment horizontal="left" vertical="center" wrapText="1"/>
      <protection locked="0"/>
    </xf>
    <xf numFmtId="0" fontId="69" fillId="0" borderId="0" xfId="53" applyFont="1" applyAlignment="1" applyProtection="1"/>
    <xf numFmtId="0" fontId="72" fillId="0" borderId="0" xfId="53" applyFont="1" applyBorder="1" applyAlignment="1" applyProtection="1">
      <alignment vertical="center"/>
    </xf>
    <xf numFmtId="0" fontId="0" fillId="29" borderId="0" xfId="0" applyFill="1" applyAlignment="1" applyProtection="1">
      <alignment wrapText="1"/>
    </xf>
    <xf numFmtId="0" fontId="2" fillId="29" borderId="0" xfId="37" applyFill="1" applyBorder="1" applyAlignment="1" applyProtection="1">
      <alignment wrapText="1"/>
    </xf>
    <xf numFmtId="0" fontId="4" fillId="30" borderId="57" xfId="0" applyFont="1" applyFill="1" applyBorder="1" applyAlignment="1" applyProtection="1">
      <alignment horizontal="center" vertical="center" wrapText="1"/>
    </xf>
    <xf numFmtId="0" fontId="75" fillId="0" borderId="0" xfId="0" applyFont="1" applyFill="1" applyBorder="1" applyAlignment="1" applyProtection="1"/>
    <xf numFmtId="0" fontId="64" fillId="29" borderId="0" xfId="0" applyFont="1" applyFill="1" applyBorder="1" applyAlignment="1" applyProtection="1"/>
    <xf numFmtId="0" fontId="76" fillId="0" borderId="0" xfId="0" applyFont="1" applyAlignment="1">
      <alignment vertical="center"/>
    </xf>
    <xf numFmtId="0" fontId="79" fillId="41" borderId="0" xfId="0" applyFont="1" applyFill="1"/>
    <xf numFmtId="0" fontId="79" fillId="41" borderId="0" xfId="51" applyFont="1" applyFill="1"/>
    <xf numFmtId="0" fontId="80" fillId="41" borderId="0" xfId="51" applyFont="1" applyFill="1" applyAlignment="1"/>
    <xf numFmtId="0" fontId="79" fillId="41" borderId="0" xfId="51" applyFont="1" applyFill="1" applyAlignment="1">
      <alignment wrapText="1"/>
    </xf>
    <xf numFmtId="0" fontId="79" fillId="25" borderId="0" xfId="0" applyFont="1" applyFill="1"/>
    <xf numFmtId="0" fontId="79" fillId="41" borderId="0" xfId="0" applyNumberFormat="1" applyFont="1" applyFill="1"/>
    <xf numFmtId="0" fontId="79" fillId="41" borderId="0" xfId="0" applyNumberFormat="1" applyFont="1" applyFill="1" applyAlignment="1"/>
    <xf numFmtId="0" fontId="79" fillId="41" borderId="0" xfId="0" applyFont="1" applyFill="1" applyAlignment="1">
      <alignment vertical="center"/>
    </xf>
    <xf numFmtId="0" fontId="79" fillId="41" borderId="0" xfId="0" applyFont="1" applyFill="1" applyAlignment="1">
      <alignment vertical="top" wrapText="1"/>
    </xf>
    <xf numFmtId="0" fontId="83" fillId="29" borderId="0" xfId="49" applyFont="1" applyFill="1" applyBorder="1" applyAlignment="1" applyProtection="1">
      <protection hidden="1"/>
    </xf>
    <xf numFmtId="0" fontId="84" fillId="29" borderId="0" xfId="49" applyFont="1" applyFill="1" applyProtection="1">
      <protection hidden="1"/>
    </xf>
    <xf numFmtId="0" fontId="85" fillId="0" borderId="0" xfId="49" applyFont="1" applyFill="1" applyBorder="1" applyAlignment="1" applyProtection="1">
      <protection hidden="1"/>
    </xf>
    <xf numFmtId="0" fontId="86" fillId="0" borderId="0" xfId="49" applyFont="1" applyFill="1" applyBorder="1" applyAlignment="1" applyProtection="1"/>
    <xf numFmtId="0" fontId="85" fillId="36" borderId="0" xfId="49" applyFont="1" applyFill="1" applyBorder="1" applyAlignment="1" applyProtection="1">
      <protection hidden="1"/>
    </xf>
    <xf numFmtId="0" fontId="87" fillId="29" borderId="0" xfId="52" applyFont="1" applyFill="1" applyBorder="1" applyProtection="1">
      <protection hidden="1"/>
    </xf>
    <xf numFmtId="0" fontId="84" fillId="29" borderId="0" xfId="52" applyFont="1" applyFill="1" applyProtection="1">
      <protection hidden="1"/>
    </xf>
    <xf numFmtId="14" fontId="84" fillId="29" borderId="0" xfId="52" applyNumberFormat="1" applyFont="1" applyFill="1" applyProtection="1">
      <protection hidden="1"/>
    </xf>
    <xf numFmtId="14" fontId="84" fillId="29" borderId="0" xfId="49" applyNumberFormat="1" applyFont="1" applyFill="1" applyProtection="1">
      <protection hidden="1"/>
    </xf>
    <xf numFmtId="0" fontId="88" fillId="0" borderId="0" xfId="49" applyFont="1" applyFill="1" applyProtection="1">
      <protection hidden="1"/>
    </xf>
    <xf numFmtId="0" fontId="89" fillId="29" borderId="0" xfId="52" applyFont="1" applyFill="1" applyBorder="1" applyAlignment="1" applyProtection="1">
      <protection hidden="1"/>
    </xf>
    <xf numFmtId="0" fontId="84" fillId="29" borderId="0" xfId="52" applyFont="1" applyFill="1" applyBorder="1" applyProtection="1">
      <protection hidden="1"/>
    </xf>
    <xf numFmtId="0" fontId="90" fillId="29" borderId="0" xfId="52" applyFont="1" applyFill="1" applyProtection="1">
      <protection hidden="1"/>
    </xf>
    <xf numFmtId="0" fontId="84" fillId="36" borderId="0" xfId="52" applyFont="1" applyFill="1" applyProtection="1">
      <protection hidden="1"/>
    </xf>
    <xf numFmtId="0" fontId="91" fillId="29" borderId="0" xfId="52" applyFont="1" applyFill="1" applyProtection="1">
      <protection hidden="1"/>
    </xf>
    <xf numFmtId="0" fontId="94" fillId="0" borderId="0" xfId="53" applyFont="1" applyAlignment="1" applyProtection="1">
      <alignment vertical="center"/>
    </xf>
    <xf numFmtId="0" fontId="94" fillId="0" borderId="0" xfId="53" applyFont="1" applyAlignment="1" applyProtection="1">
      <alignment horizontal="center" vertical="center"/>
    </xf>
    <xf numFmtId="0" fontId="94" fillId="0" borderId="0" xfId="53" applyFont="1" applyAlignment="1" applyProtection="1">
      <alignment horizontal="center" vertical="center" wrapText="1"/>
    </xf>
    <xf numFmtId="0" fontId="94" fillId="0" borderId="0" xfId="53" applyFont="1" applyProtection="1"/>
    <xf numFmtId="0" fontId="92" fillId="31" borderId="41" xfId="53" applyFont="1" applyFill="1" applyBorder="1" applyAlignment="1" applyProtection="1">
      <alignment vertical="center" wrapText="1"/>
    </xf>
    <xf numFmtId="0" fontId="92" fillId="39" borderId="11" xfId="54" applyFont="1" applyFill="1" applyBorder="1" applyAlignment="1" applyProtection="1">
      <alignment horizontal="center" vertical="center" wrapText="1"/>
    </xf>
    <xf numFmtId="0" fontId="95" fillId="37" borderId="84" xfId="53" applyFont="1" applyFill="1" applyBorder="1" applyAlignment="1" applyProtection="1">
      <alignment horizontal="center" vertical="center" wrapText="1"/>
    </xf>
    <xf numFmtId="0" fontId="95" fillId="37" borderId="48" xfId="53" applyFont="1" applyFill="1" applyBorder="1" applyAlignment="1" applyProtection="1">
      <alignment horizontal="center" vertical="center" wrapText="1"/>
    </xf>
    <xf numFmtId="0" fontId="95" fillId="37" borderId="22" xfId="53" applyFont="1" applyFill="1" applyBorder="1" applyAlignment="1" applyProtection="1">
      <alignment horizontal="center" vertical="center" wrapText="1"/>
    </xf>
    <xf numFmtId="0" fontId="95" fillId="37" borderId="21" xfId="53" applyFont="1" applyFill="1" applyBorder="1" applyAlignment="1" applyProtection="1">
      <alignment horizontal="center" vertical="center" wrapText="1"/>
    </xf>
    <xf numFmtId="0" fontId="95" fillId="37" borderId="11" xfId="53" applyFont="1" applyFill="1" applyBorder="1" applyAlignment="1" applyProtection="1">
      <alignment horizontal="center" vertical="center" wrapText="1"/>
    </xf>
    <xf numFmtId="0" fontId="95" fillId="37" borderId="63" xfId="53" applyFont="1" applyFill="1" applyBorder="1" applyAlignment="1" applyProtection="1">
      <alignment horizontal="center" vertical="center" wrapText="1"/>
    </xf>
    <xf numFmtId="9" fontId="84" fillId="0" borderId="0" xfId="50" applyFont="1" applyAlignment="1" applyProtection="1">
      <alignment horizontal="left" vertical="center"/>
    </xf>
    <xf numFmtId="0" fontId="94" fillId="0" borderId="0" xfId="53" applyFont="1" applyAlignment="1" applyProtection="1">
      <alignment horizontal="left"/>
    </xf>
    <xf numFmtId="0" fontId="94" fillId="0" borderId="0" xfId="53" applyFont="1" applyAlignment="1" applyProtection="1">
      <alignment wrapText="1"/>
    </xf>
    <xf numFmtId="0" fontId="92" fillId="33" borderId="62" xfId="53" applyFont="1" applyFill="1" applyBorder="1" applyAlignment="1" applyProtection="1">
      <alignment vertical="center" wrapText="1"/>
    </xf>
    <xf numFmtId="9" fontId="95" fillId="34" borderId="48" xfId="53" applyNumberFormat="1" applyFont="1" applyFill="1" applyBorder="1" applyAlignment="1" applyProtection="1">
      <alignment horizontal="center" vertical="center"/>
      <protection locked="0"/>
    </xf>
    <xf numFmtId="49" fontId="95" fillId="34" borderId="11" xfId="53" applyNumberFormat="1" applyFont="1" applyFill="1" applyBorder="1" applyAlignment="1" applyProtection="1">
      <alignment horizontal="center" vertical="center"/>
      <protection locked="0"/>
    </xf>
    <xf numFmtId="1" fontId="95" fillId="34" borderId="41" xfId="53" applyNumberFormat="1" applyFont="1" applyFill="1" applyBorder="1" applyAlignment="1" applyProtection="1">
      <alignment horizontal="center" vertical="center"/>
      <protection locked="0"/>
    </xf>
    <xf numFmtId="0" fontId="95" fillId="35" borderId="48" xfId="53" applyFont="1" applyFill="1" applyBorder="1" applyAlignment="1" applyProtection="1">
      <alignment horizontal="center" vertical="center"/>
      <protection locked="0"/>
    </xf>
    <xf numFmtId="10" fontId="95" fillId="35" borderId="48" xfId="53" applyNumberFormat="1" applyFont="1" applyFill="1" applyBorder="1" applyAlignment="1" applyProtection="1">
      <alignment horizontal="center" vertical="center"/>
      <protection locked="0"/>
    </xf>
    <xf numFmtId="10" fontId="92" fillId="0" borderId="11" xfId="50" applyNumberFormat="1" applyFont="1" applyBorder="1" applyAlignment="1" applyProtection="1">
      <alignment horizontal="right"/>
    </xf>
    <xf numFmtId="10" fontId="92" fillId="0" borderId="31" xfId="53" applyNumberFormat="1" applyFont="1" applyBorder="1" applyAlignment="1" applyProtection="1">
      <alignment horizontal="right"/>
    </xf>
    <xf numFmtId="0" fontId="92" fillId="35" borderId="21" xfId="53" applyNumberFormat="1" applyFont="1" applyFill="1" applyBorder="1" applyAlignment="1" applyProtection="1">
      <alignment horizontal="right"/>
      <protection locked="0"/>
    </xf>
    <xf numFmtId="0" fontId="92" fillId="35" borderId="11" xfId="53" applyNumberFormat="1" applyFont="1" applyFill="1" applyBorder="1" applyAlignment="1" applyProtection="1">
      <alignment horizontal="right"/>
      <protection locked="0"/>
    </xf>
    <xf numFmtId="10" fontId="92" fillId="0" borderId="22" xfId="53" applyNumberFormat="1" applyFont="1" applyBorder="1" applyAlignment="1" applyProtection="1">
      <alignment horizontal="right"/>
    </xf>
    <xf numFmtId="9" fontId="97" fillId="0" borderId="0" xfId="50" applyFont="1" applyAlignment="1" applyProtection="1">
      <alignment horizontal="left" vertical="center"/>
    </xf>
    <xf numFmtId="0" fontId="98" fillId="31" borderId="65" xfId="53" applyFont="1" applyFill="1" applyBorder="1" applyAlignment="1" applyProtection="1">
      <alignment horizontal="left" vertical="center" wrapText="1"/>
    </xf>
    <xf numFmtId="0" fontId="92" fillId="33" borderId="69" xfId="53" applyFont="1" applyFill="1" applyBorder="1" applyAlignment="1" applyProtection="1">
      <alignment vertical="center" wrapText="1"/>
    </xf>
    <xf numFmtId="9" fontId="95" fillId="32" borderId="70" xfId="53" applyNumberFormat="1" applyFont="1" applyFill="1" applyBorder="1" applyAlignment="1" applyProtection="1">
      <alignment horizontal="center" vertical="center"/>
      <protection locked="0"/>
    </xf>
    <xf numFmtId="49" fontId="95" fillId="34" borderId="66" xfId="53" applyNumberFormat="1" applyFont="1" applyFill="1" applyBorder="1" applyAlignment="1" applyProtection="1">
      <alignment horizontal="center" vertical="center"/>
      <protection locked="0"/>
    </xf>
    <xf numFmtId="1" fontId="95" fillId="34" borderId="66" xfId="53" applyNumberFormat="1" applyFont="1" applyFill="1" applyBorder="1" applyAlignment="1" applyProtection="1">
      <alignment horizontal="center" vertical="center"/>
      <protection locked="0"/>
    </xf>
    <xf numFmtId="0" fontId="95" fillId="35" borderId="71" xfId="53" applyFont="1" applyFill="1" applyBorder="1" applyAlignment="1" applyProtection="1">
      <alignment horizontal="center" vertical="center"/>
      <protection locked="0"/>
    </xf>
    <xf numFmtId="10" fontId="95" fillId="35" borderId="71" xfId="53" applyNumberFormat="1" applyFont="1" applyFill="1" applyBorder="1" applyAlignment="1" applyProtection="1">
      <alignment horizontal="center" vertical="center"/>
      <protection locked="0"/>
    </xf>
    <xf numFmtId="10" fontId="95" fillId="35" borderId="72" xfId="53" applyNumberFormat="1" applyFont="1" applyFill="1" applyBorder="1" applyAlignment="1" applyProtection="1">
      <alignment horizontal="center" vertical="center"/>
      <protection locked="0"/>
    </xf>
    <xf numFmtId="10" fontId="92" fillId="0" borderId="66" xfId="50" applyNumberFormat="1" applyFont="1" applyBorder="1" applyAlignment="1" applyProtection="1">
      <alignment horizontal="right"/>
    </xf>
    <xf numFmtId="10" fontId="92" fillId="0" borderId="67" xfId="53" applyNumberFormat="1" applyFont="1" applyBorder="1" applyAlignment="1" applyProtection="1">
      <alignment horizontal="right"/>
    </xf>
    <xf numFmtId="0" fontId="92" fillId="35" borderId="73" xfId="53" applyNumberFormat="1" applyFont="1" applyFill="1" applyBorder="1" applyAlignment="1" applyProtection="1">
      <alignment horizontal="right"/>
      <protection locked="0"/>
    </xf>
    <xf numFmtId="0" fontId="92" fillId="35" borderId="66" xfId="53" applyNumberFormat="1" applyFont="1" applyFill="1" applyBorder="1" applyAlignment="1" applyProtection="1">
      <alignment horizontal="right"/>
      <protection locked="0"/>
    </xf>
    <xf numFmtId="0" fontId="95" fillId="34" borderId="43" xfId="53" applyFont="1" applyFill="1" applyBorder="1" applyAlignment="1" applyProtection="1">
      <alignment horizontal="center" vertical="center"/>
      <protection locked="0"/>
    </xf>
    <xf numFmtId="0" fontId="95" fillId="35" borderId="29" xfId="53" applyFont="1" applyFill="1" applyBorder="1" applyAlignment="1" applyProtection="1">
      <alignment horizontal="left" vertical="center" wrapText="1"/>
      <protection locked="0"/>
    </xf>
    <xf numFmtId="0" fontId="95" fillId="34" borderId="29" xfId="53" applyFont="1" applyFill="1" applyBorder="1" applyAlignment="1" applyProtection="1">
      <alignment horizontal="center" vertical="center" wrapText="1"/>
      <protection locked="0"/>
    </xf>
    <xf numFmtId="1" fontId="95" fillId="35" borderId="74" xfId="53" applyNumberFormat="1" applyFont="1" applyFill="1" applyBorder="1" applyAlignment="1" applyProtection="1">
      <alignment horizontal="center" vertical="center"/>
      <protection locked="0"/>
    </xf>
    <xf numFmtId="0" fontId="95" fillId="34" borderId="29" xfId="53" applyFont="1" applyFill="1" applyBorder="1" applyAlignment="1" applyProtection="1">
      <alignment horizontal="left" vertical="center" wrapText="1"/>
      <protection locked="0"/>
    </xf>
    <xf numFmtId="9" fontId="95" fillId="34" borderId="32" xfId="53" applyNumberFormat="1" applyFont="1" applyFill="1" applyBorder="1" applyAlignment="1" applyProtection="1">
      <alignment horizontal="center" vertical="center"/>
      <protection locked="0"/>
    </xf>
    <xf numFmtId="49" fontId="95" fillId="34" borderId="29" xfId="53" applyNumberFormat="1" applyFont="1" applyFill="1" applyBorder="1" applyAlignment="1" applyProtection="1">
      <alignment horizontal="center" vertical="center"/>
      <protection locked="0"/>
    </xf>
    <xf numFmtId="1" fontId="95" fillId="34" borderId="75" xfId="53" applyNumberFormat="1" applyFont="1" applyFill="1" applyBorder="1" applyAlignment="1" applyProtection="1">
      <alignment horizontal="center" vertical="center"/>
      <protection locked="0"/>
    </xf>
    <xf numFmtId="0" fontId="95" fillId="35" borderId="29" xfId="53" applyFont="1" applyFill="1" applyBorder="1" applyAlignment="1" applyProtection="1">
      <alignment horizontal="center" vertical="center"/>
      <protection locked="0"/>
    </xf>
    <xf numFmtId="10" fontId="95" fillId="35" borderId="29" xfId="53" applyNumberFormat="1" applyFont="1" applyFill="1" applyBorder="1" applyAlignment="1" applyProtection="1">
      <alignment horizontal="center" vertical="center"/>
      <protection locked="0"/>
    </xf>
    <xf numFmtId="10" fontId="92" fillId="0" borderId="29" xfId="50" applyNumberFormat="1" applyFont="1" applyBorder="1" applyAlignment="1" applyProtection="1">
      <alignment horizontal="right"/>
    </xf>
    <xf numFmtId="0" fontId="92" fillId="35" borderId="43" xfId="53" applyNumberFormat="1" applyFont="1" applyFill="1" applyBorder="1" applyAlignment="1" applyProtection="1">
      <alignment horizontal="right"/>
      <protection locked="0"/>
    </xf>
    <xf numFmtId="0" fontId="92" fillId="35" borderId="29" xfId="53" applyNumberFormat="1" applyFont="1" applyFill="1" applyBorder="1" applyAlignment="1" applyProtection="1">
      <alignment horizontal="right"/>
      <protection locked="0"/>
    </xf>
    <xf numFmtId="0" fontId="95" fillId="34" borderId="21" xfId="53" applyFont="1" applyFill="1" applyBorder="1" applyAlignment="1" applyProtection="1">
      <alignment horizontal="center" vertical="center"/>
      <protection locked="0"/>
    </xf>
    <xf numFmtId="0" fontId="95" fillId="35" borderId="11" xfId="53" applyFont="1" applyFill="1" applyBorder="1" applyAlignment="1" applyProtection="1">
      <alignment horizontal="left" vertical="center" wrapText="1"/>
      <protection locked="0"/>
    </xf>
    <xf numFmtId="0" fontId="95" fillId="34" borderId="11" xfId="53" applyFont="1" applyFill="1" applyBorder="1" applyAlignment="1" applyProtection="1">
      <alignment vertical="center" wrapText="1"/>
      <protection locked="0"/>
    </xf>
    <xf numFmtId="1" fontId="95" fillId="34" borderId="11" xfId="53" applyNumberFormat="1" applyFont="1" applyFill="1" applyBorder="1" applyAlignment="1" applyProtection="1">
      <alignment horizontal="center" vertical="center"/>
      <protection locked="0"/>
    </xf>
    <xf numFmtId="9" fontId="95" fillId="38" borderId="32" xfId="53" applyNumberFormat="1" applyFont="1" applyFill="1" applyBorder="1" applyAlignment="1" applyProtection="1">
      <alignment horizontal="center" vertical="center"/>
      <protection locked="0"/>
    </xf>
    <xf numFmtId="0" fontId="95" fillId="34" borderId="23" xfId="53" applyFont="1" applyFill="1" applyBorder="1" applyAlignment="1" applyProtection="1">
      <alignment horizontal="center" vertical="center"/>
      <protection locked="0"/>
    </xf>
    <xf numFmtId="0" fontId="95" fillId="35" borderId="12" xfId="53" applyFont="1" applyFill="1" applyBorder="1" applyAlignment="1" applyProtection="1">
      <alignment horizontal="left" vertical="center" wrapText="1"/>
      <protection locked="0"/>
    </xf>
    <xf numFmtId="1"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left" vertical="center" wrapText="1"/>
      <protection locked="0"/>
    </xf>
    <xf numFmtId="0" fontId="95" fillId="34" borderId="12" xfId="53" applyFont="1" applyFill="1" applyBorder="1" applyAlignment="1" applyProtection="1">
      <alignment vertical="center" wrapText="1"/>
      <protection locked="0"/>
    </xf>
    <xf numFmtId="9" fontId="95" fillId="38" borderId="86" xfId="53" applyNumberFormat="1" applyFont="1" applyFill="1" applyBorder="1" applyAlignment="1" applyProtection="1">
      <alignment horizontal="center" vertical="center"/>
      <protection locked="0"/>
    </xf>
    <xf numFmtId="49"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center" vertical="center"/>
      <protection locked="0"/>
    </xf>
    <xf numFmtId="10" fontId="95" fillId="35" borderId="45" xfId="53" applyNumberFormat="1" applyFont="1" applyFill="1" applyBorder="1" applyAlignment="1" applyProtection="1">
      <alignment horizontal="center" vertical="center"/>
      <protection locked="0"/>
    </xf>
    <xf numFmtId="10" fontId="92" fillId="0" borderId="12" xfId="50" applyNumberFormat="1" applyFont="1" applyBorder="1" applyAlignment="1" applyProtection="1">
      <alignment horizontal="right"/>
    </xf>
    <xf numFmtId="10" fontId="92" fillId="0" borderId="46" xfId="53" applyNumberFormat="1" applyFont="1" applyBorder="1" applyAlignment="1" applyProtection="1">
      <alignment horizontal="right"/>
    </xf>
    <xf numFmtId="0" fontId="92" fillId="35" borderId="23" xfId="53" applyNumberFormat="1" applyFont="1" applyFill="1" applyBorder="1" applyAlignment="1" applyProtection="1">
      <alignment horizontal="right"/>
      <protection locked="0"/>
    </xf>
    <xf numFmtId="0" fontId="92" fillId="35" borderId="12" xfId="53" applyNumberFormat="1" applyFont="1" applyFill="1" applyBorder="1" applyAlignment="1" applyProtection="1">
      <alignment horizontal="right"/>
      <protection locked="0"/>
    </xf>
    <xf numFmtId="10" fontId="92" fillId="0" borderId="24" xfId="53" applyNumberFormat="1" applyFont="1" applyBorder="1" applyAlignment="1" applyProtection="1">
      <alignment horizontal="right"/>
    </xf>
    <xf numFmtId="0" fontId="95" fillId="0" borderId="0" xfId="53" applyFont="1" applyFill="1" applyBorder="1" applyAlignment="1" applyProtection="1">
      <alignment horizontal="center" vertical="center"/>
    </xf>
    <xf numFmtId="0" fontId="95" fillId="0" borderId="0" xfId="53" applyFont="1" applyFill="1" applyBorder="1" applyAlignment="1" applyProtection="1">
      <alignment horizontal="left" vertical="center" wrapText="1"/>
    </xf>
    <xf numFmtId="0" fontId="95" fillId="0" borderId="0" xfId="53" applyFont="1" applyFill="1" applyBorder="1" applyAlignment="1" applyProtection="1">
      <alignment horizontal="center" vertical="center" wrapText="1"/>
    </xf>
    <xf numFmtId="0" fontId="95" fillId="0" borderId="0" xfId="53" applyFont="1" applyFill="1" applyBorder="1" applyAlignment="1" applyProtection="1">
      <alignment vertical="center" wrapText="1"/>
    </xf>
    <xf numFmtId="9" fontId="95" fillId="0" borderId="0" xfId="53" applyNumberFormat="1" applyFont="1" applyFill="1" applyBorder="1" applyAlignment="1" applyProtection="1">
      <alignment horizontal="center" vertical="center"/>
    </xf>
    <xf numFmtId="49" fontId="95" fillId="0" borderId="0" xfId="53" applyNumberFormat="1" applyFont="1" applyFill="1" applyBorder="1" applyAlignment="1" applyProtection="1">
      <alignment horizontal="center" vertical="center"/>
    </xf>
    <xf numFmtId="1" fontId="95" fillId="0" borderId="0" xfId="53" applyNumberFormat="1" applyFont="1" applyFill="1" applyBorder="1" applyAlignment="1" applyProtection="1">
      <alignment horizontal="center" vertical="center"/>
    </xf>
    <xf numFmtId="10" fontId="95" fillId="0" borderId="0" xfId="53" applyNumberFormat="1" applyFont="1" applyFill="1" applyBorder="1" applyAlignment="1" applyProtection="1">
      <alignment horizontal="center" vertical="center"/>
    </xf>
    <xf numFmtId="0" fontId="92" fillId="0" borderId="0" xfId="53" applyFont="1" applyFill="1" applyAlignment="1" applyProtection="1">
      <alignment horizontal="right"/>
    </xf>
    <xf numFmtId="10" fontId="99" fillId="31" borderId="87" xfId="53" applyNumberFormat="1" applyFont="1" applyFill="1" applyBorder="1" applyProtection="1"/>
    <xf numFmtId="0" fontId="100" fillId="0" borderId="0" xfId="53" applyNumberFormat="1" applyFont="1" applyFill="1" applyBorder="1" applyAlignment="1" applyProtection="1">
      <alignment horizontal="right"/>
    </xf>
    <xf numFmtId="10" fontId="101" fillId="0" borderId="0" xfId="53" applyNumberFormat="1" applyFont="1" applyFill="1" applyBorder="1" applyAlignment="1" applyProtection="1">
      <alignment horizontal="right"/>
    </xf>
    <xf numFmtId="0" fontId="102" fillId="0" borderId="0" xfId="53" applyFont="1" applyFill="1" applyBorder="1" applyAlignment="1" applyProtection="1">
      <alignment vertical="center"/>
    </xf>
    <xf numFmtId="0" fontId="94" fillId="0" borderId="0" xfId="53" applyFont="1" applyFill="1" applyBorder="1" applyAlignment="1" applyProtection="1">
      <alignment vertical="center"/>
    </xf>
    <xf numFmtId="10" fontId="99" fillId="0" borderId="0" xfId="53" applyNumberFormat="1" applyFont="1" applyFill="1" applyBorder="1" applyAlignment="1" applyProtection="1">
      <alignment horizontal="right" vertical="center"/>
    </xf>
    <xf numFmtId="1" fontId="96" fillId="33" borderId="15" xfId="53" applyNumberFormat="1" applyFont="1" applyFill="1" applyBorder="1" applyAlignment="1" applyProtection="1">
      <alignment horizontal="right"/>
    </xf>
    <xf numFmtId="1" fontId="96" fillId="0" borderId="0" xfId="53" applyNumberFormat="1" applyFont="1" applyFill="1" applyBorder="1" applyAlignment="1" applyProtection="1">
      <alignment horizontal="right"/>
    </xf>
    <xf numFmtId="0" fontId="103" fillId="38" borderId="36" xfId="53" applyFont="1" applyFill="1" applyBorder="1" applyAlignment="1" applyProtection="1">
      <alignment horizontal="left" vertical="center"/>
    </xf>
    <xf numFmtId="0" fontId="95" fillId="38" borderId="61" xfId="53" applyFont="1" applyFill="1" applyBorder="1" applyAlignment="1" applyProtection="1">
      <alignment horizontal="center" vertical="center" wrapText="1"/>
    </xf>
    <xf numFmtId="0" fontId="95" fillId="38" borderId="61" xfId="53" applyFont="1" applyFill="1" applyBorder="1" applyAlignment="1" applyProtection="1">
      <alignment horizontal="left" vertical="center" wrapText="1"/>
    </xf>
    <xf numFmtId="0" fontId="95" fillId="38" borderId="61" xfId="53" applyFont="1" applyFill="1" applyBorder="1" applyAlignment="1" applyProtection="1">
      <alignment vertical="center" wrapText="1"/>
    </xf>
    <xf numFmtId="9" fontId="95" fillId="38" borderId="28" xfId="53" applyNumberFormat="1" applyFont="1" applyFill="1" applyBorder="1" applyAlignment="1" applyProtection="1">
      <alignment horizontal="center" vertical="center"/>
    </xf>
    <xf numFmtId="0" fontId="104" fillId="35" borderId="11" xfId="53" applyFont="1" applyFill="1" applyBorder="1" applyAlignment="1" applyProtection="1">
      <alignment horizontal="left" vertical="center" wrapText="1"/>
    </xf>
    <xf numFmtId="0" fontId="104" fillId="35" borderId="11" xfId="53" applyFont="1" applyFill="1" applyBorder="1" applyAlignment="1" applyProtection="1">
      <alignment vertical="center" wrapText="1"/>
    </xf>
    <xf numFmtId="9" fontId="104" fillId="38" borderId="11" xfId="53" applyNumberFormat="1" applyFont="1" applyFill="1" applyBorder="1" applyAlignment="1" applyProtection="1">
      <alignment horizontal="center" vertical="center"/>
    </xf>
    <xf numFmtId="0" fontId="85" fillId="35" borderId="11" xfId="53" applyFont="1" applyFill="1" applyBorder="1" applyAlignment="1" applyProtection="1">
      <alignment horizontal="left" vertical="center" wrapText="1"/>
      <protection locked="0"/>
    </xf>
    <xf numFmtId="0" fontId="85" fillId="35" borderId="11" xfId="53" applyFont="1" applyFill="1" applyBorder="1" applyAlignment="1" applyProtection="1">
      <alignment vertical="center" wrapText="1"/>
      <protection locked="0"/>
    </xf>
    <xf numFmtId="9" fontId="85" fillId="38" borderId="11" xfId="53" applyNumberFormat="1" applyFont="1" applyFill="1" applyBorder="1" applyAlignment="1" applyProtection="1">
      <alignment horizontal="center" vertical="center"/>
      <protection locked="0"/>
    </xf>
    <xf numFmtId="0" fontId="95" fillId="0" borderId="35" xfId="53" applyFont="1" applyFill="1" applyBorder="1" applyAlignment="1" applyProtection="1">
      <alignment horizontal="center" vertical="center"/>
    </xf>
    <xf numFmtId="0" fontId="95" fillId="0" borderId="33" xfId="53" applyFont="1" applyFill="1" applyBorder="1" applyAlignment="1" applyProtection="1">
      <alignment horizontal="left" vertical="center" wrapText="1"/>
    </xf>
    <xf numFmtId="0" fontId="95" fillId="0" borderId="33" xfId="53" applyFont="1" applyFill="1" applyBorder="1" applyAlignment="1" applyProtection="1">
      <alignment horizontal="center" vertical="center" wrapText="1"/>
    </xf>
    <xf numFmtId="0" fontId="95" fillId="0" borderId="33" xfId="53" applyFont="1" applyFill="1" applyBorder="1" applyAlignment="1" applyProtection="1">
      <alignment vertical="center" wrapText="1"/>
    </xf>
    <xf numFmtId="9" fontId="95" fillId="0" borderId="33" xfId="53" applyNumberFormat="1" applyFont="1" applyFill="1" applyBorder="1" applyAlignment="1" applyProtection="1">
      <alignment horizontal="center" vertical="center"/>
    </xf>
    <xf numFmtId="49" fontId="95" fillId="0" borderId="33" xfId="53" applyNumberFormat="1" applyFont="1" applyFill="1" applyBorder="1" applyAlignment="1" applyProtection="1">
      <alignment horizontal="center" vertical="center"/>
    </xf>
    <xf numFmtId="1" fontId="95" fillId="0" borderId="33" xfId="53" applyNumberFormat="1" applyFont="1" applyFill="1" applyBorder="1" applyAlignment="1" applyProtection="1">
      <alignment horizontal="center" vertical="center"/>
    </xf>
    <xf numFmtId="0" fontId="95" fillId="0" borderId="33" xfId="53" applyFont="1" applyFill="1" applyBorder="1" applyAlignment="1" applyProtection="1">
      <alignment horizontal="center" vertical="center"/>
    </xf>
    <xf numFmtId="10" fontId="95" fillId="0" borderId="33" xfId="53" applyNumberFormat="1" applyFont="1" applyFill="1" applyBorder="1" applyAlignment="1" applyProtection="1">
      <alignment horizontal="center" vertical="center"/>
    </xf>
    <xf numFmtId="10" fontId="99" fillId="0" borderId="33" xfId="53" applyNumberFormat="1" applyFont="1" applyFill="1" applyBorder="1" applyAlignment="1" applyProtection="1">
      <alignment horizontal="right" vertical="center"/>
    </xf>
    <xf numFmtId="1" fontId="96" fillId="0" borderId="33" xfId="53" applyNumberFormat="1" applyFont="1" applyFill="1" applyBorder="1" applyAlignment="1" applyProtection="1">
      <alignment horizontal="right"/>
    </xf>
    <xf numFmtId="0" fontId="92" fillId="39" borderId="22" xfId="54" applyFont="1" applyFill="1" applyBorder="1" applyAlignment="1" applyProtection="1">
      <alignment horizontal="center" vertical="center" wrapText="1"/>
    </xf>
    <xf numFmtId="0" fontId="95" fillId="0" borderId="88" xfId="53" applyFont="1" applyFill="1" applyBorder="1" applyAlignment="1" applyProtection="1">
      <alignment horizontal="center" vertical="center"/>
    </xf>
    <xf numFmtId="0" fontId="95" fillId="0" borderId="52" xfId="53" applyFont="1" applyFill="1" applyBorder="1" applyAlignment="1" applyProtection="1">
      <alignment horizontal="center" vertical="center"/>
    </xf>
    <xf numFmtId="0" fontId="95" fillId="0" borderId="60" xfId="53" applyFont="1" applyFill="1" applyBorder="1" applyAlignment="1" applyProtection="1">
      <alignment horizontal="left" vertical="center" wrapText="1"/>
    </xf>
    <xf numFmtId="0" fontId="95" fillId="0" borderId="60" xfId="53" applyFont="1" applyFill="1" applyBorder="1" applyAlignment="1" applyProtection="1">
      <alignment horizontal="center" vertical="center" wrapText="1"/>
    </xf>
    <xf numFmtId="0" fontId="95" fillId="0" borderId="60" xfId="53" applyFont="1" applyFill="1" applyBorder="1" applyAlignment="1" applyProtection="1">
      <alignment vertical="center" wrapText="1"/>
    </xf>
    <xf numFmtId="9" fontId="95" fillId="0" borderId="60" xfId="53" applyNumberFormat="1" applyFont="1" applyFill="1" applyBorder="1" applyAlignment="1" applyProtection="1">
      <alignment horizontal="center" vertical="center"/>
    </xf>
    <xf numFmtId="49" fontId="95" fillId="0" borderId="60" xfId="53" applyNumberFormat="1" applyFont="1" applyFill="1" applyBorder="1" applyAlignment="1" applyProtection="1">
      <alignment horizontal="center" vertical="center"/>
    </xf>
    <xf numFmtId="1" fontId="95" fillId="0" borderId="60" xfId="53" applyNumberFormat="1" applyFont="1" applyFill="1" applyBorder="1" applyAlignment="1" applyProtection="1">
      <alignment horizontal="center" vertical="center"/>
    </xf>
    <xf numFmtId="0" fontId="95" fillId="0" borderId="60" xfId="53" applyFont="1" applyFill="1" applyBorder="1" applyAlignment="1" applyProtection="1">
      <alignment horizontal="center" vertical="center"/>
    </xf>
    <xf numFmtId="10" fontId="95" fillId="0" borderId="60" xfId="53" applyNumberFormat="1" applyFont="1" applyFill="1" applyBorder="1" applyAlignment="1" applyProtection="1">
      <alignment horizontal="center" vertical="center"/>
    </xf>
    <xf numFmtId="10" fontId="99" fillId="0" borderId="60" xfId="53" applyNumberFormat="1" applyFont="1" applyFill="1" applyBorder="1" applyAlignment="1" applyProtection="1">
      <alignment horizontal="right" vertical="center"/>
    </xf>
    <xf numFmtId="1" fontId="96" fillId="0" borderId="60" xfId="53" applyNumberFormat="1" applyFont="1" applyFill="1" applyBorder="1" applyAlignment="1" applyProtection="1">
      <alignment horizontal="right"/>
    </xf>
    <xf numFmtId="0" fontId="100" fillId="0" borderId="60" xfId="53" applyNumberFormat="1" applyFont="1" applyFill="1" applyBorder="1" applyAlignment="1" applyProtection="1">
      <alignment horizontal="right"/>
    </xf>
    <xf numFmtId="0" fontId="92" fillId="0" borderId="0" xfId="53" applyFont="1" applyFill="1" applyBorder="1" applyAlignment="1" applyProtection="1">
      <alignment horizontal="center" vertical="center" wrapText="1"/>
    </xf>
    <xf numFmtId="0" fontId="106" fillId="0" borderId="0" xfId="53" applyFont="1" applyFill="1" applyBorder="1" applyAlignment="1" applyProtection="1">
      <alignment vertical="center"/>
    </xf>
    <xf numFmtId="0" fontId="95" fillId="36" borderId="84" xfId="53" applyFont="1" applyFill="1" applyBorder="1" applyAlignment="1" applyProtection="1">
      <alignment horizontal="left" vertical="center"/>
    </xf>
    <xf numFmtId="0" fontId="95" fillId="36" borderId="62" xfId="53" applyFont="1" applyFill="1" applyBorder="1" applyAlignment="1" applyProtection="1">
      <alignment horizontal="left" vertical="center"/>
    </xf>
    <xf numFmtId="0" fontId="95" fillId="36" borderId="61" xfId="53" applyFont="1" applyFill="1" applyBorder="1" applyAlignment="1" applyProtection="1">
      <alignment horizontal="left" vertical="center"/>
    </xf>
    <xf numFmtId="0" fontId="95" fillId="35" borderId="61" xfId="53" applyFont="1" applyFill="1" applyBorder="1" applyAlignment="1" applyProtection="1">
      <alignment horizontal="left" vertical="center"/>
      <protection locked="0"/>
    </xf>
    <xf numFmtId="0" fontId="95" fillId="36" borderId="37" xfId="53" applyFont="1" applyFill="1" applyBorder="1" applyAlignment="1" applyProtection="1">
      <alignment horizontal="left" vertical="center"/>
    </xf>
    <xf numFmtId="0" fontId="95" fillId="36" borderId="0" xfId="53" applyFont="1" applyFill="1" applyBorder="1" applyAlignment="1" applyProtection="1">
      <alignment horizontal="left" vertical="center"/>
    </xf>
    <xf numFmtId="0" fontId="108" fillId="36" borderId="61" xfId="53" applyFont="1" applyFill="1" applyBorder="1" applyAlignment="1" applyProtection="1">
      <alignment horizontal="left" vertical="center"/>
    </xf>
    <xf numFmtId="0" fontId="109" fillId="36" borderId="61" xfId="53" applyFont="1" applyFill="1" applyBorder="1" applyAlignment="1" applyProtection="1">
      <alignment horizontal="left" vertical="center"/>
    </xf>
    <xf numFmtId="0" fontId="108" fillId="36" borderId="61" xfId="53" applyFont="1" applyFill="1" applyBorder="1" applyAlignment="1" applyProtection="1">
      <alignment horizontal="right"/>
    </xf>
    <xf numFmtId="10" fontId="108" fillId="36" borderId="37" xfId="53" applyNumberFormat="1" applyFont="1" applyFill="1" applyBorder="1" applyAlignment="1" applyProtection="1">
      <alignment horizontal="right"/>
    </xf>
    <xf numFmtId="0" fontId="95" fillId="36" borderId="37" xfId="53" applyFont="1" applyFill="1" applyBorder="1" applyAlignment="1" applyProtection="1">
      <alignment horizontal="left"/>
    </xf>
    <xf numFmtId="0" fontId="95" fillId="36" borderId="68" xfId="53" applyFont="1" applyFill="1" applyBorder="1" applyAlignment="1" applyProtection="1">
      <alignment horizontal="left" vertical="center"/>
    </xf>
    <xf numFmtId="0" fontId="95" fillId="34" borderId="11" xfId="53" applyFont="1" applyFill="1" applyBorder="1" applyAlignment="1" applyProtection="1">
      <alignment horizontal="center" vertical="center" wrapText="1"/>
      <protection locked="0"/>
    </xf>
    <xf numFmtId="0" fontId="95" fillId="31" borderId="11" xfId="53" applyFont="1" applyFill="1" applyBorder="1" applyAlignment="1" applyProtection="1">
      <alignment horizontal="left" vertical="center" wrapText="1"/>
    </xf>
    <xf numFmtId="0" fontId="95" fillId="31" borderId="11" xfId="53" applyFont="1" applyFill="1" applyBorder="1" applyAlignment="1" applyProtection="1">
      <alignment vertical="center" wrapText="1"/>
    </xf>
    <xf numFmtId="9" fontId="95" fillId="34" borderId="11" xfId="53" applyNumberFormat="1" applyFont="1" applyFill="1" applyBorder="1" applyAlignment="1" applyProtection="1">
      <alignment horizontal="center" vertical="center"/>
      <protection locked="0"/>
    </xf>
    <xf numFmtId="0" fontId="95" fillId="34" borderId="41" xfId="53" applyNumberFormat="1" applyFont="1" applyFill="1" applyBorder="1" applyAlignment="1" applyProtection="1">
      <alignment horizontal="center" vertical="center"/>
      <protection locked="0"/>
    </xf>
    <xf numFmtId="0" fontId="95" fillId="35" borderId="11" xfId="53" applyFont="1" applyFill="1" applyBorder="1" applyAlignment="1" applyProtection="1">
      <alignment horizontal="center" vertical="center"/>
      <protection locked="0"/>
    </xf>
    <xf numFmtId="10" fontId="95" fillId="35" borderId="11" xfId="53" applyNumberFormat="1" applyFont="1" applyFill="1" applyBorder="1" applyAlignment="1" applyProtection="1">
      <alignment horizontal="center" vertical="center"/>
      <protection locked="0"/>
    </xf>
    <xf numFmtId="0" fontId="95" fillId="34" borderId="11" xfId="53" applyFont="1" applyFill="1" applyBorder="1" applyAlignment="1" applyProtection="1">
      <alignment horizontal="left" vertical="center" wrapText="1"/>
      <protection locked="0"/>
    </xf>
    <xf numFmtId="49" fontId="95" fillId="36" borderId="0" xfId="53" applyNumberFormat="1" applyFont="1" applyFill="1" applyBorder="1" applyAlignment="1" applyProtection="1">
      <alignment horizontal="left" vertical="center"/>
    </xf>
    <xf numFmtId="0" fontId="95" fillId="36" borderId="62" xfId="53" applyNumberFormat="1" applyFont="1" applyFill="1" applyBorder="1" applyAlignment="1" applyProtection="1">
      <alignment horizontal="left" vertical="center"/>
    </xf>
    <xf numFmtId="9" fontId="95" fillId="34" borderId="29" xfId="53" applyNumberFormat="1" applyFont="1" applyFill="1" applyBorder="1" applyAlignment="1" applyProtection="1">
      <alignment horizontal="center" vertical="center"/>
      <protection locked="0"/>
    </xf>
    <xf numFmtId="0" fontId="95" fillId="34" borderId="11" xfId="53" applyNumberFormat="1" applyFont="1" applyFill="1" applyBorder="1" applyAlignment="1" applyProtection="1">
      <alignment horizontal="center" vertical="center"/>
      <protection locked="0"/>
    </xf>
    <xf numFmtId="0" fontId="95" fillId="34" borderId="12" xfId="53" applyFont="1" applyFill="1" applyBorder="1" applyAlignment="1" applyProtection="1">
      <alignment horizontal="center" vertical="center" wrapText="1"/>
      <protection locked="0"/>
    </xf>
    <xf numFmtId="0" fontId="95" fillId="34" borderId="12" xfId="53" applyFont="1" applyFill="1" applyBorder="1" applyAlignment="1" applyProtection="1">
      <alignment horizontal="left" vertical="center" wrapText="1"/>
      <protection locked="0"/>
    </xf>
    <xf numFmtId="0" fontId="95" fillId="34" borderId="12" xfId="53" applyNumberFormat="1" applyFont="1" applyFill="1" applyBorder="1" applyAlignment="1" applyProtection="1">
      <alignment horizontal="center" vertical="center"/>
      <protection locked="0"/>
    </xf>
    <xf numFmtId="0" fontId="95" fillId="35" borderId="12" xfId="53" applyFont="1" applyFill="1" applyBorder="1" applyAlignment="1" applyProtection="1">
      <alignment horizontal="center" vertical="center"/>
      <protection locked="0"/>
    </xf>
    <xf numFmtId="10" fontId="95" fillId="35" borderId="12" xfId="53" applyNumberFormat="1" applyFont="1" applyFill="1" applyBorder="1" applyAlignment="1" applyProtection="1">
      <alignment horizontal="center" vertical="center"/>
      <protection locked="0"/>
    </xf>
    <xf numFmtId="0" fontId="94" fillId="0" borderId="0" xfId="53" applyFont="1" applyFill="1" applyBorder="1" applyAlignment="1" applyProtection="1">
      <alignment horizontal="center" vertical="center"/>
    </xf>
    <xf numFmtId="0" fontId="94" fillId="0" borderId="0" xfId="53" applyFont="1" applyFill="1" applyBorder="1" applyAlignment="1" applyProtection="1">
      <alignment horizontal="left" vertical="center" wrapText="1"/>
    </xf>
    <xf numFmtId="0" fontId="110" fillId="0" borderId="0" xfId="53" applyFont="1" applyFill="1" applyBorder="1" applyAlignment="1" applyProtection="1">
      <alignment horizontal="left" vertical="center" wrapText="1"/>
    </xf>
    <xf numFmtId="0" fontId="94" fillId="0" borderId="0" xfId="53" applyFont="1" applyFill="1" applyBorder="1" applyAlignment="1" applyProtection="1">
      <alignment vertical="center" wrapText="1"/>
    </xf>
    <xf numFmtId="1" fontId="94" fillId="0" borderId="0" xfId="53" applyNumberFormat="1" applyFont="1" applyFill="1" applyBorder="1" applyAlignment="1" applyProtection="1">
      <alignment horizontal="center" vertical="center"/>
    </xf>
    <xf numFmtId="0" fontId="94" fillId="0" borderId="0" xfId="53" applyNumberFormat="1" applyFont="1" applyFill="1" applyBorder="1" applyAlignment="1" applyProtection="1">
      <alignment horizontal="center" vertical="center"/>
    </xf>
    <xf numFmtId="10" fontId="94" fillId="0" borderId="0" xfId="53" applyNumberFormat="1" applyFont="1" applyFill="1" applyBorder="1" applyAlignment="1" applyProtection="1">
      <alignment horizontal="center" vertical="center"/>
    </xf>
    <xf numFmtId="10" fontId="111" fillId="0" borderId="0" xfId="50" applyNumberFormat="1" applyFont="1" applyFill="1" applyBorder="1" applyAlignment="1" applyProtection="1">
      <alignment horizontal="right"/>
    </xf>
    <xf numFmtId="10" fontId="111" fillId="0" borderId="0" xfId="53" applyNumberFormat="1" applyFont="1" applyFill="1" applyBorder="1" applyAlignment="1" applyProtection="1">
      <alignment horizontal="right"/>
    </xf>
    <xf numFmtId="1" fontId="112" fillId="0" borderId="0" xfId="53" applyNumberFormat="1" applyFont="1" applyFill="1" applyBorder="1" applyAlignment="1" applyProtection="1">
      <alignment horizontal="right"/>
    </xf>
    <xf numFmtId="9" fontId="97" fillId="0" borderId="0" xfId="50" applyFont="1" applyFill="1" applyAlignment="1" applyProtection="1">
      <alignment horizontal="left" vertical="center"/>
    </xf>
    <xf numFmtId="0" fontId="94" fillId="0" borderId="0" xfId="53" applyFont="1" applyFill="1" applyAlignment="1" applyProtection="1">
      <alignment vertical="center"/>
    </xf>
    <xf numFmtId="0" fontId="94" fillId="0" borderId="0" xfId="53" applyFont="1" applyProtection="1">
      <protection hidden="1"/>
    </xf>
    <xf numFmtId="0" fontId="112" fillId="0" borderId="0" xfId="53" applyFont="1" applyBorder="1" applyAlignment="1" applyProtection="1">
      <alignment horizontal="left" vertical="center" wrapText="1"/>
    </xf>
    <xf numFmtId="0" fontId="113" fillId="0" borderId="0" xfId="0" applyFont="1" applyAlignment="1">
      <alignment horizontal="left" vertical="center" wrapText="1"/>
    </xf>
    <xf numFmtId="0" fontId="114" fillId="0" borderId="0" xfId="53" applyFont="1" applyAlignment="1" applyProtection="1">
      <alignment horizontal="left"/>
      <protection hidden="1"/>
    </xf>
    <xf numFmtId="0" fontId="94" fillId="0" borderId="0" xfId="53" applyFont="1" applyAlignment="1" applyProtection="1">
      <alignment horizontal="left"/>
      <protection hidden="1"/>
    </xf>
    <xf numFmtId="0" fontId="94" fillId="0" borderId="0" xfId="53" applyFont="1" applyAlignment="1" applyProtection="1">
      <alignment wrapText="1"/>
      <protection hidden="1"/>
    </xf>
    <xf numFmtId="14" fontId="94" fillId="0" borderId="0" xfId="53" applyNumberFormat="1" applyFont="1" applyProtection="1">
      <protection hidden="1"/>
    </xf>
    <xf numFmtId="0" fontId="94" fillId="0" borderId="0" xfId="53" applyNumberFormat="1" applyFont="1" applyProtection="1">
      <protection hidden="1"/>
    </xf>
    <xf numFmtId="0" fontId="115" fillId="0" borderId="0" xfId="51" applyFont="1" applyFill="1" applyAlignment="1">
      <alignment vertical="center" wrapText="1"/>
    </xf>
    <xf numFmtId="0" fontId="116" fillId="0" borderId="0" xfId="51" applyFont="1" applyFill="1"/>
    <xf numFmtId="0" fontId="79" fillId="41" borderId="0" xfId="51" applyFont="1" applyFill="1" applyAlignment="1">
      <alignment horizontal="left" wrapText="1"/>
    </xf>
    <xf numFmtId="0" fontId="117" fillId="29" borderId="0" xfId="0" applyFont="1" applyFill="1" applyBorder="1" applyAlignment="1" applyProtection="1"/>
    <xf numFmtId="1" fontId="118" fillId="29" borderId="0" xfId="40" applyNumberFormat="1" applyFont="1" applyFill="1" applyBorder="1" applyAlignment="1" applyProtection="1">
      <alignment horizontal="left"/>
    </xf>
    <xf numFmtId="1" fontId="118" fillId="29" borderId="0" xfId="40" applyNumberFormat="1" applyFont="1" applyFill="1" applyBorder="1" applyProtection="1"/>
    <xf numFmtId="1" fontId="119" fillId="29" borderId="0" xfId="0" applyNumberFormat="1" applyFont="1" applyFill="1" applyBorder="1" applyProtection="1"/>
    <xf numFmtId="1" fontId="119" fillId="29" borderId="0" xfId="0" applyNumberFormat="1" applyFont="1" applyFill="1" applyProtection="1"/>
    <xf numFmtId="1" fontId="120" fillId="29" borderId="0" xfId="40" applyNumberFormat="1" applyFont="1" applyFill="1" applyBorder="1" applyProtection="1"/>
    <xf numFmtId="1" fontId="121" fillId="29" borderId="0" xfId="40" applyNumberFormat="1" applyFont="1" applyFill="1" applyBorder="1" applyProtection="1"/>
    <xf numFmtId="0" fontId="122" fillId="29" borderId="0" xfId="0" applyFont="1" applyFill="1" applyAlignment="1" applyProtection="1">
      <alignment horizontal="left"/>
    </xf>
    <xf numFmtId="0" fontId="119" fillId="29" borderId="0" xfId="0" applyFont="1" applyFill="1" applyProtection="1"/>
    <xf numFmtId="0" fontId="123" fillId="29" borderId="0" xfId="0" applyFont="1" applyFill="1" applyBorder="1" applyAlignment="1" applyProtection="1"/>
    <xf numFmtId="1" fontId="124" fillId="29" borderId="0" xfId="0" applyNumberFormat="1" applyFont="1" applyFill="1" applyBorder="1" applyAlignment="1" applyProtection="1">
      <alignment horizontal="left"/>
    </xf>
    <xf numFmtId="0" fontId="118" fillId="29" borderId="0" xfId="0" applyFont="1" applyFill="1" applyAlignment="1" applyProtection="1">
      <alignment horizontal="left"/>
    </xf>
    <xf numFmtId="0" fontId="123" fillId="29" borderId="0" xfId="40" applyFont="1" applyFill="1" applyBorder="1" applyProtection="1"/>
    <xf numFmtId="0" fontId="119" fillId="0" borderId="60" xfId="0" applyFont="1" applyBorder="1" applyProtection="1"/>
    <xf numFmtId="1" fontId="119" fillId="0" borderId="0" xfId="0" applyNumberFormat="1" applyFont="1" applyProtection="1"/>
    <xf numFmtId="0" fontId="119" fillId="0" borderId="0" xfId="0" applyFont="1" applyProtection="1"/>
    <xf numFmtId="1" fontId="120" fillId="30" borderId="24"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xf>
    <xf numFmtId="1" fontId="120" fillId="30" borderId="12" xfId="47" applyNumberFormat="1" applyFont="1" applyFill="1" applyBorder="1" applyAlignment="1" applyProtection="1">
      <alignment horizontal="center" vertical="center" wrapText="1"/>
    </xf>
    <xf numFmtId="2" fontId="120" fillId="30" borderId="15" xfId="47" applyNumberFormat="1" applyFont="1" applyFill="1" applyBorder="1" applyAlignment="1" applyProtection="1">
      <alignment horizontal="center" vertical="center"/>
    </xf>
    <xf numFmtId="0" fontId="121" fillId="29" borderId="0" xfId="40" applyFont="1" applyFill="1" applyBorder="1" applyProtection="1"/>
    <xf numFmtId="0" fontId="120" fillId="29" borderId="0" xfId="40" applyFont="1" applyFill="1" applyBorder="1" applyProtection="1"/>
    <xf numFmtId="0" fontId="120" fillId="25" borderId="20" xfId="40" applyFont="1" applyFill="1" applyBorder="1" applyAlignment="1" applyProtection="1">
      <alignment horizontal="center"/>
    </xf>
    <xf numFmtId="1" fontId="120" fillId="24" borderId="19" xfId="40" applyNumberFormat="1" applyFont="1" applyFill="1" applyBorder="1" applyProtection="1">
      <protection locked="0"/>
    </xf>
    <xf numFmtId="1" fontId="120" fillId="29" borderId="13" xfId="40" applyNumberFormat="1" applyFont="1" applyFill="1" applyBorder="1" applyProtection="1"/>
    <xf numFmtId="1" fontId="120" fillId="24" borderId="13" xfId="40" applyNumberFormat="1" applyFont="1" applyFill="1" applyBorder="1" applyProtection="1">
      <protection locked="0"/>
    </xf>
    <xf numFmtId="1" fontId="120" fillId="24" borderId="20" xfId="40" applyNumberFormat="1" applyFont="1" applyFill="1" applyBorder="1" applyProtection="1">
      <protection locked="0"/>
    </xf>
    <xf numFmtId="1" fontId="120" fillId="24" borderId="10" xfId="40" applyNumberFormat="1" applyFont="1" applyFill="1" applyBorder="1" applyProtection="1">
      <protection locked="0"/>
    </xf>
    <xf numFmtId="10" fontId="120" fillId="29" borderId="13" xfId="40" applyNumberFormat="1" applyFont="1" applyFill="1" applyBorder="1" applyProtection="1"/>
    <xf numFmtId="0" fontId="120" fillId="25" borderId="21" xfId="40" applyFont="1" applyFill="1" applyBorder="1" applyAlignment="1" applyProtection="1">
      <alignment horizontal="center"/>
    </xf>
    <xf numFmtId="1" fontId="120" fillId="24" borderId="22" xfId="40" applyNumberFormat="1" applyFont="1" applyFill="1" applyBorder="1" applyProtection="1">
      <protection locked="0"/>
    </xf>
    <xf numFmtId="1" fontId="120" fillId="29" borderId="14" xfId="40" applyNumberFormat="1" applyFont="1" applyFill="1" applyBorder="1" applyProtection="1"/>
    <xf numFmtId="1" fontId="120" fillId="24" borderId="14" xfId="40" applyNumberFormat="1" applyFont="1" applyFill="1" applyBorder="1" applyProtection="1">
      <protection locked="0"/>
    </xf>
    <xf numFmtId="1" fontId="120" fillId="24" borderId="21" xfId="40" applyNumberFormat="1" applyFont="1" applyFill="1" applyBorder="1" applyProtection="1">
      <protection locked="0"/>
    </xf>
    <xf numFmtId="1" fontId="120" fillId="24" borderId="11" xfId="40" applyNumberFormat="1" applyFont="1" applyFill="1" applyBorder="1" applyProtection="1">
      <protection locked="0"/>
    </xf>
    <xf numFmtId="10" fontId="120" fillId="29" borderId="14" xfId="40" applyNumberFormat="1" applyFont="1" applyFill="1" applyBorder="1" applyProtection="1"/>
    <xf numFmtId="0" fontId="120" fillId="25" borderId="40" xfId="40" applyFont="1" applyFill="1" applyBorder="1" applyAlignment="1" applyProtection="1">
      <alignment horizontal="center"/>
    </xf>
    <xf numFmtId="1" fontId="120" fillId="24" borderId="38" xfId="40" applyNumberFormat="1" applyFont="1" applyFill="1" applyBorder="1" applyProtection="1">
      <protection locked="0"/>
    </xf>
    <xf numFmtId="1" fontId="120" fillId="24" borderId="39" xfId="40" applyNumberFormat="1" applyFont="1" applyFill="1" applyBorder="1" applyProtection="1">
      <protection locked="0"/>
    </xf>
    <xf numFmtId="1" fontId="120" fillId="24" borderId="40" xfId="40" applyNumberFormat="1" applyFont="1" applyFill="1" applyBorder="1" applyProtection="1">
      <protection locked="0"/>
    </xf>
    <xf numFmtId="1" fontId="120" fillId="24" borderId="41" xfId="40" applyNumberFormat="1" applyFont="1" applyFill="1" applyBorder="1" applyProtection="1">
      <protection locked="0"/>
    </xf>
    <xf numFmtId="0" fontId="120" fillId="25" borderId="23" xfId="40" applyFont="1" applyFill="1" applyBorder="1" applyAlignment="1" applyProtection="1">
      <alignment horizontal="center"/>
    </xf>
    <xf numFmtId="1" fontId="120" fillId="24" borderId="24" xfId="40" applyNumberFormat="1" applyFont="1" applyFill="1" applyBorder="1" applyProtection="1">
      <protection locked="0"/>
    </xf>
    <xf numFmtId="1" fontId="120" fillId="29" borderId="15" xfId="40" applyNumberFormat="1" applyFont="1" applyFill="1" applyBorder="1" applyProtection="1"/>
    <xf numFmtId="1" fontId="120" fillId="24" borderId="15" xfId="40" applyNumberFormat="1" applyFont="1" applyFill="1" applyBorder="1" applyProtection="1">
      <protection locked="0"/>
    </xf>
    <xf numFmtId="1" fontId="120" fillId="24" borderId="23" xfId="40" applyNumberFormat="1" applyFont="1" applyFill="1" applyBorder="1" applyProtection="1">
      <protection locked="0"/>
    </xf>
    <xf numFmtId="1" fontId="120" fillId="24" borderId="12" xfId="40" applyNumberFormat="1" applyFont="1" applyFill="1" applyBorder="1" applyProtection="1">
      <protection locked="0"/>
    </xf>
    <xf numFmtId="10" fontId="120" fillId="29" borderId="15" xfId="40" applyNumberFormat="1" applyFont="1" applyFill="1" applyBorder="1" applyProtection="1"/>
    <xf numFmtId="0" fontId="125" fillId="29" borderId="0" xfId="40" applyFont="1" applyFill="1" applyBorder="1" applyProtection="1"/>
    <xf numFmtId="10" fontId="120" fillId="29" borderId="0" xfId="40" applyNumberFormat="1" applyFont="1" applyFill="1" applyBorder="1" applyProtection="1"/>
    <xf numFmtId="0" fontId="120" fillId="25" borderId="20" xfId="39" applyFont="1" applyFill="1" applyBorder="1" applyAlignment="1" applyProtection="1">
      <alignment horizontal="center"/>
    </xf>
    <xf numFmtId="0" fontId="120" fillId="25" borderId="21" xfId="39" applyFont="1" applyFill="1" applyBorder="1" applyAlignment="1" applyProtection="1">
      <alignment horizontal="center"/>
    </xf>
    <xf numFmtId="0" fontId="126" fillId="25" borderId="20" xfId="39" applyFont="1" applyFill="1" applyBorder="1" applyAlignment="1" applyProtection="1">
      <alignment horizontal="center"/>
    </xf>
    <xf numFmtId="0" fontId="126" fillId="25" borderId="21" xfId="39" applyFont="1" applyFill="1" applyBorder="1" applyAlignment="1" applyProtection="1">
      <alignment horizontal="center"/>
    </xf>
    <xf numFmtId="1" fontId="120" fillId="24" borderId="31" xfId="40" applyNumberFormat="1" applyFont="1" applyFill="1" applyBorder="1" applyProtection="1">
      <protection locked="0"/>
    </xf>
    <xf numFmtId="1" fontId="120" fillId="24" borderId="42" xfId="40" applyNumberFormat="1" applyFont="1" applyFill="1" applyBorder="1" applyProtection="1">
      <protection locked="0"/>
    </xf>
    <xf numFmtId="1" fontId="120" fillId="24" borderId="43" xfId="40" applyNumberFormat="1" applyFont="1" applyFill="1" applyBorder="1" applyProtection="1">
      <protection locked="0"/>
    </xf>
    <xf numFmtId="1" fontId="120" fillId="24" borderId="29" xfId="40" applyNumberFormat="1" applyFont="1" applyFill="1" applyBorder="1" applyProtection="1">
      <protection locked="0"/>
    </xf>
    <xf numFmtId="0" fontId="126" fillId="25" borderId="20" xfId="40" applyFont="1" applyFill="1" applyBorder="1" applyAlignment="1" applyProtection="1">
      <alignment horizontal="center"/>
    </xf>
    <xf numFmtId="0" fontId="126" fillId="25" borderId="21" xfId="40" applyFont="1" applyFill="1" applyBorder="1" applyAlignment="1" applyProtection="1">
      <alignment horizontal="center"/>
    </xf>
    <xf numFmtId="0" fontId="126" fillId="25" borderId="23" xfId="40" applyFont="1" applyFill="1" applyBorder="1" applyAlignment="1" applyProtection="1">
      <alignment horizontal="center"/>
    </xf>
    <xf numFmtId="0" fontId="125" fillId="0" borderId="0" xfId="40" applyFont="1" applyFill="1" applyBorder="1" applyAlignment="1" applyProtection="1">
      <alignment horizontal="left"/>
    </xf>
    <xf numFmtId="1" fontId="120" fillId="0" borderId="0" xfId="40" applyNumberFormat="1" applyFont="1" applyFill="1" applyBorder="1" applyProtection="1">
      <protection locked="0"/>
    </xf>
    <xf numFmtId="1" fontId="120" fillId="0" borderId="33" xfId="40" applyNumberFormat="1" applyFont="1" applyFill="1" applyBorder="1" applyProtection="1"/>
    <xf numFmtId="10" fontId="120" fillId="0" borderId="33" xfId="40" applyNumberFormat="1" applyFont="1" applyFill="1" applyBorder="1" applyProtection="1"/>
    <xf numFmtId="1" fontId="120" fillId="24" borderId="34" xfId="40" applyNumberFormat="1" applyFont="1" applyFill="1" applyBorder="1" applyProtection="1">
      <protection locked="0"/>
    </xf>
    <xf numFmtId="1" fontId="120" fillId="24" borderId="27" xfId="40" applyNumberFormat="1" applyFont="1" applyFill="1" applyBorder="1" applyProtection="1">
      <protection locked="0"/>
    </xf>
    <xf numFmtId="1" fontId="120" fillId="24" borderId="82" xfId="40" applyNumberFormat="1" applyFont="1" applyFill="1" applyBorder="1" applyProtection="1">
      <protection locked="0"/>
    </xf>
    <xf numFmtId="1" fontId="120" fillId="24" borderId="36" xfId="40" applyNumberFormat="1" applyFont="1" applyFill="1" applyBorder="1" applyProtection="1">
      <protection locked="0"/>
    </xf>
    <xf numFmtId="1" fontId="120" fillId="24" borderId="28" xfId="40" applyNumberFormat="1" applyFont="1" applyFill="1" applyBorder="1" applyProtection="1">
      <protection locked="0"/>
    </xf>
    <xf numFmtId="1" fontId="120" fillId="24" borderId="68" xfId="40" applyNumberFormat="1" applyFont="1" applyFill="1" applyBorder="1" applyProtection="1">
      <protection locked="0"/>
    </xf>
    <xf numFmtId="1" fontId="120" fillId="24" borderId="81" xfId="40" applyNumberFormat="1" applyFont="1" applyFill="1" applyBorder="1" applyProtection="1">
      <protection locked="0"/>
    </xf>
    <xf numFmtId="1" fontId="120" fillId="24" borderId="47" xfId="40" applyNumberFormat="1" applyFont="1" applyFill="1" applyBorder="1" applyProtection="1">
      <protection locked="0"/>
    </xf>
    <xf numFmtId="1" fontId="120" fillId="24" borderId="83" xfId="40" applyNumberFormat="1" applyFont="1" applyFill="1" applyBorder="1" applyProtection="1">
      <protection locked="0"/>
    </xf>
    <xf numFmtId="0" fontId="119" fillId="29" borderId="0" xfId="0" applyFont="1" applyFill="1" applyBorder="1" applyProtection="1"/>
    <xf numFmtId="0" fontId="121" fillId="29" borderId="0" xfId="40" applyFont="1" applyFill="1" applyBorder="1" applyAlignment="1" applyProtection="1">
      <alignment horizontal="left"/>
    </xf>
    <xf numFmtId="0" fontId="120" fillId="25" borderId="54" xfId="39" applyFont="1" applyFill="1" applyBorder="1" applyAlignment="1" applyProtection="1">
      <alignment horizontal="center" wrapText="1"/>
    </xf>
    <xf numFmtId="1" fontId="120" fillId="24" borderId="30" xfId="40" applyNumberFormat="1" applyFont="1" applyFill="1" applyBorder="1" applyProtection="1">
      <protection locked="0"/>
    </xf>
    <xf numFmtId="1" fontId="120" fillId="29" borderId="87" xfId="40" applyNumberFormat="1" applyFont="1" applyFill="1" applyBorder="1" applyProtection="1"/>
    <xf numFmtId="1" fontId="120" fillId="24" borderId="87" xfId="40" applyNumberFormat="1" applyFont="1" applyFill="1" applyBorder="1" applyProtection="1">
      <protection locked="0"/>
    </xf>
    <xf numFmtId="1" fontId="120" fillId="24" borderId="54" xfId="40" applyNumberFormat="1" applyFont="1" applyFill="1" applyBorder="1" applyProtection="1">
      <protection locked="0"/>
    </xf>
    <xf numFmtId="1" fontId="120" fillId="24" borderId="56" xfId="40" applyNumberFormat="1" applyFont="1" applyFill="1" applyBorder="1" applyProtection="1">
      <protection locked="0"/>
    </xf>
    <xf numFmtId="10" fontId="120" fillId="29" borderId="87" xfId="40" applyNumberFormat="1" applyFont="1" applyFill="1" applyBorder="1" applyProtection="1"/>
    <xf numFmtId="0" fontId="120" fillId="25" borderId="23" xfId="39" applyFont="1" applyFill="1" applyBorder="1" applyAlignment="1" applyProtection="1">
      <alignment horizontal="center" wrapText="1"/>
    </xf>
    <xf numFmtId="0" fontId="125" fillId="25" borderId="16" xfId="40" applyFont="1" applyFill="1" applyBorder="1" applyAlignment="1" applyProtection="1">
      <alignment wrapText="1"/>
    </xf>
    <xf numFmtId="1" fontId="120" fillId="24" borderId="25" xfId="40" applyNumberFormat="1" applyFont="1" applyFill="1" applyBorder="1" applyProtection="1">
      <protection locked="0"/>
    </xf>
    <xf numFmtId="1" fontId="120" fillId="24" borderId="18" xfId="40" applyNumberFormat="1" applyFont="1" applyFill="1" applyBorder="1" applyProtection="1">
      <protection locked="0"/>
    </xf>
    <xf numFmtId="1" fontId="120" fillId="24" borderId="16" xfId="40" applyNumberFormat="1" applyFont="1" applyFill="1" applyBorder="1" applyProtection="1">
      <protection locked="0"/>
    </xf>
    <xf numFmtId="1" fontId="120" fillId="24" borderId="17" xfId="40" applyNumberFormat="1" applyFont="1" applyFill="1" applyBorder="1" applyProtection="1">
      <protection locked="0"/>
    </xf>
    <xf numFmtId="10" fontId="120" fillId="29" borderId="18" xfId="40" applyNumberFormat="1" applyFont="1" applyFill="1" applyBorder="1" applyProtection="1"/>
    <xf numFmtId="0" fontId="127" fillId="30" borderId="16" xfId="40" applyFont="1" applyFill="1" applyBorder="1" applyProtection="1"/>
    <xf numFmtId="1" fontId="125" fillId="29" borderId="25" xfId="40" applyNumberFormat="1" applyFont="1" applyFill="1" applyBorder="1" applyProtection="1"/>
    <xf numFmtId="1" fontId="128" fillId="29" borderId="25" xfId="40" applyNumberFormat="1" applyFont="1" applyFill="1" applyBorder="1" applyProtection="1"/>
    <xf numFmtId="1" fontId="128" fillId="29" borderId="18" xfId="40" applyNumberFormat="1" applyFont="1" applyFill="1" applyBorder="1" applyProtection="1"/>
    <xf numFmtId="1" fontId="128" fillId="29" borderId="16" xfId="40" applyNumberFormat="1" applyFont="1" applyFill="1" applyBorder="1" applyProtection="1"/>
    <xf numFmtId="1" fontId="128" fillId="29" borderId="17" xfId="40" applyNumberFormat="1" applyFont="1" applyFill="1" applyBorder="1" applyProtection="1"/>
    <xf numFmtId="10" fontId="129" fillId="29" borderId="18" xfId="40" applyNumberFormat="1" applyFont="1" applyFill="1" applyBorder="1" applyProtection="1"/>
    <xf numFmtId="0" fontId="125" fillId="29" borderId="0" xfId="0" applyFont="1" applyFill="1" applyProtection="1"/>
    <xf numFmtId="0" fontId="119" fillId="29" borderId="33" xfId="0" applyFont="1" applyFill="1" applyBorder="1" applyProtection="1"/>
    <xf numFmtId="1" fontId="120" fillId="29" borderId="0" xfId="0" applyNumberFormat="1" applyFont="1" applyFill="1" applyProtection="1"/>
    <xf numFmtId="0" fontId="120" fillId="29" borderId="0" xfId="0" applyFont="1" applyFill="1" applyProtection="1"/>
    <xf numFmtId="1" fontId="125" fillId="35" borderId="18" xfId="0" applyNumberFormat="1" applyFont="1" applyFill="1" applyBorder="1" applyProtection="1">
      <protection locked="0"/>
    </xf>
    <xf numFmtId="0" fontId="126" fillId="29" borderId="0" xfId="0" applyFont="1" applyFill="1" applyBorder="1" applyProtection="1"/>
    <xf numFmtId="0" fontId="126" fillId="29" borderId="37" xfId="0" applyFont="1" applyFill="1" applyBorder="1" applyProtection="1"/>
    <xf numFmtId="0" fontId="120" fillId="29" borderId="0" xfId="40" applyFont="1" applyFill="1" applyBorder="1" applyAlignment="1" applyProtection="1">
      <alignment horizontal="center"/>
    </xf>
    <xf numFmtId="0" fontId="131" fillId="29" borderId="0" xfId="40" applyFont="1" applyFill="1" applyBorder="1" applyAlignment="1" applyProtection="1">
      <alignment horizontal="center"/>
    </xf>
    <xf numFmtId="0" fontId="78" fillId="41" borderId="0" xfId="0" applyFont="1" applyFill="1"/>
    <xf numFmtId="0" fontId="79" fillId="41" borderId="0" xfId="49" applyFont="1" applyFill="1" applyAlignment="1">
      <alignment vertical="center"/>
    </xf>
    <xf numFmtId="0" fontId="79" fillId="41" borderId="0" xfId="49" applyFont="1" applyFill="1"/>
    <xf numFmtId="0" fontId="77" fillId="25" borderId="0" xfId="49" applyFont="1" applyFill="1"/>
    <xf numFmtId="0" fontId="79" fillId="25" borderId="0" xfId="51" applyFont="1" applyFill="1"/>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49" fontId="8" fillId="36" borderId="0" xfId="52" applyNumberFormat="1" applyFont="1" applyFill="1" applyBorder="1" applyProtection="1">
      <protection hidden="1"/>
    </xf>
    <xf numFmtId="0" fontId="8" fillId="30" borderId="16" xfId="40" applyFont="1" applyFill="1" applyBorder="1" applyProtection="1"/>
    <xf numFmtId="0" fontId="63" fillId="0" borderId="0" xfId="54" applyFont="1" applyProtection="1"/>
    <xf numFmtId="0" fontId="2" fillId="24" borderId="27" xfId="39" applyFont="1" applyFill="1" applyBorder="1" applyProtection="1">
      <protection locked="0"/>
    </xf>
    <xf numFmtId="0" fontId="2" fillId="24" borderId="34" xfId="39" applyFont="1" applyFill="1" applyBorder="1" applyProtection="1">
      <protection locked="0"/>
    </xf>
    <xf numFmtId="0" fontId="2" fillId="24" borderId="37" xfId="39" applyFont="1" applyFill="1" applyBorder="1" applyProtection="1">
      <protection locked="0"/>
    </xf>
    <xf numFmtId="0" fontId="2" fillId="24" borderId="17" xfId="39" applyFont="1" applyFill="1" applyBorder="1" applyProtection="1">
      <protection locked="0"/>
    </xf>
    <xf numFmtId="0" fontId="15" fillId="29" borderId="12" xfId="52" applyFont="1" applyFill="1" applyBorder="1" applyProtection="1"/>
    <xf numFmtId="0" fontId="15" fillId="29" borderId="24" xfId="52" applyFont="1" applyFill="1" applyBorder="1" applyProtection="1"/>
    <xf numFmtId="0" fontId="3" fillId="30" borderId="23" xfId="52" applyFont="1" applyFill="1" applyBorder="1" applyAlignment="1" applyProtection="1">
      <alignment horizontal="left"/>
    </xf>
    <xf numFmtId="0" fontId="1" fillId="29" borderId="0" xfId="52" applyFill="1" applyProtection="1"/>
    <xf numFmtId="0" fontId="2" fillId="25" borderId="19" xfId="37" applyFill="1" applyBorder="1" applyAlignment="1" applyProtection="1">
      <alignment horizontal="center"/>
    </xf>
    <xf numFmtId="0" fontId="1" fillId="25" borderId="50" xfId="37" applyFont="1" applyFill="1" applyBorder="1" applyAlignment="1" applyProtection="1">
      <alignment horizontal="center"/>
    </xf>
    <xf numFmtId="0" fontId="1" fillId="24" borderId="29" xfId="39" applyFont="1" applyFill="1" applyBorder="1" applyProtection="1">
      <protection locked="0"/>
    </xf>
    <xf numFmtId="1" fontId="47" fillId="0" borderId="68" xfId="53" applyNumberFormat="1" applyFont="1" applyBorder="1" applyAlignment="1" applyProtection="1">
      <alignment horizontal="right"/>
    </xf>
    <xf numFmtId="1" fontId="47" fillId="0" borderId="92" xfId="53" applyNumberFormat="1" applyFont="1" applyBorder="1" applyAlignment="1" applyProtection="1">
      <alignment horizontal="right"/>
    </xf>
    <xf numFmtId="1" fontId="47" fillId="0" borderId="76" xfId="53" applyNumberFormat="1" applyFont="1" applyBorder="1" applyAlignment="1" applyProtection="1">
      <alignment horizontal="right"/>
    </xf>
    <xf numFmtId="1" fontId="47" fillId="0" borderId="15" xfId="53" applyNumberFormat="1" applyFont="1" applyBorder="1" applyAlignment="1" applyProtection="1">
      <alignment horizontal="right"/>
    </xf>
    <xf numFmtId="0" fontId="47" fillId="33" borderId="24" xfId="53" applyNumberFormat="1" applyFont="1" applyFill="1" applyBorder="1" applyAlignment="1" applyProtection="1">
      <alignment horizontal="right"/>
    </xf>
    <xf numFmtId="0" fontId="1" fillId="24" borderId="17" xfId="55" applyFont="1" applyFill="1" applyBorder="1" applyAlignment="1" applyProtection="1">
      <alignment vertical="center" wrapText="1"/>
      <protection locked="0"/>
    </xf>
    <xf numFmtId="10" fontId="51" fillId="0" borderId="31" xfId="53" applyNumberFormat="1" applyFont="1" applyBorder="1" applyAlignment="1" applyProtection="1">
      <alignment horizontal="right"/>
    </xf>
    <xf numFmtId="10" fontId="51" fillId="0" borderId="67" xfId="53" applyNumberFormat="1" applyFont="1" applyBorder="1" applyAlignment="1" applyProtection="1">
      <alignment horizontal="right"/>
    </xf>
    <xf numFmtId="10" fontId="15" fillId="0" borderId="0" xfId="53" applyNumberFormat="1" applyFont="1" applyFill="1" applyBorder="1" applyAlignment="1" applyProtection="1">
      <alignment horizontal="right" vertical="center"/>
    </xf>
    <xf numFmtId="10" fontId="15" fillId="0" borderId="60" xfId="53" applyNumberFormat="1" applyFont="1" applyFill="1" applyBorder="1" applyAlignment="1" applyProtection="1">
      <alignment horizontal="right" vertical="center"/>
    </xf>
    <xf numFmtId="0" fontId="63" fillId="0" borderId="0" xfId="53" applyFont="1" applyAlignment="1" applyProtection="1">
      <alignment horizontal="left"/>
      <protection hidden="1"/>
    </xf>
    <xf numFmtId="0" fontId="3" fillId="25" borderId="21" xfId="52" applyFont="1" applyFill="1" applyBorder="1" applyAlignment="1" applyProtection="1">
      <alignment horizontal="center"/>
    </xf>
    <xf numFmtId="0" fontId="3" fillId="25" borderId="11" xfId="52" applyFont="1" applyFill="1" applyBorder="1" applyAlignment="1" applyProtection="1">
      <alignment horizontal="center"/>
    </xf>
    <xf numFmtId="0" fontId="3" fillId="25" borderId="22" xfId="52"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1" fillId="24" borderId="21" xfId="52" applyFont="1" applyFill="1" applyBorder="1" applyProtection="1">
      <protection locked="0"/>
    </xf>
    <xf numFmtId="0" fontId="1" fillId="24" borderId="11" xfId="52" applyFont="1" applyFill="1" applyBorder="1" applyProtection="1">
      <protection locked="0"/>
    </xf>
    <xf numFmtId="0" fontId="4" fillId="0" borderId="16" xfId="52" applyFont="1" applyFill="1" applyBorder="1" applyProtection="1"/>
    <xf numFmtId="0" fontId="4" fillId="0" borderId="17" xfId="52" applyFont="1" applyFill="1" applyBorder="1" applyProtection="1"/>
    <xf numFmtId="0" fontId="4" fillId="0" borderId="25" xfId="52" applyFont="1" applyFill="1" applyBorder="1" applyProtection="1"/>
    <xf numFmtId="0" fontId="1" fillId="27" borderId="11" xfId="52" applyNumberFormat="1" applyFill="1" applyBorder="1" applyAlignment="1" applyProtection="1">
      <alignment horizontal="right" vertical="center"/>
    </xf>
    <xf numFmtId="0" fontId="1" fillId="27" borderId="11" xfId="52" applyFill="1" applyBorder="1" applyAlignment="1" applyProtection="1">
      <alignment horizontal="right" vertical="center"/>
    </xf>
    <xf numFmtId="0" fontId="1" fillId="27" borderId="11" xfId="52" applyNumberFormat="1" applyFont="1" applyFill="1" applyBorder="1" applyAlignment="1" applyProtection="1">
      <alignment horizontal="right" vertical="center"/>
    </xf>
    <xf numFmtId="0" fontId="0" fillId="40" borderId="11" xfId="0" applyFill="1" applyBorder="1"/>
    <xf numFmtId="0" fontId="48" fillId="0" borderId="0" xfId="53" applyFont="1" applyAlignment="1" applyProtection="1">
      <alignment horizontal="center" vertical="center" wrapText="1"/>
    </xf>
    <xf numFmtId="0" fontId="95" fillId="34" borderId="11" xfId="53" applyFont="1" applyFill="1" applyBorder="1" applyAlignment="1" applyProtection="1">
      <alignment vertical="center" wrapText="1"/>
    </xf>
    <xf numFmtId="0" fontId="79" fillId="41" borderId="0" xfId="0" applyFont="1" applyFill="1" applyAlignment="1">
      <alignment horizontal="left" vertical="top" wrapText="1"/>
    </xf>
    <xf numFmtId="0" fontId="79" fillId="41" borderId="0" xfId="51" applyFont="1" applyFill="1" applyAlignment="1">
      <alignment horizontal="left" wrapText="1"/>
    </xf>
    <xf numFmtId="0" fontId="79" fillId="41" borderId="0" xfId="51" applyFont="1" applyFill="1" applyAlignment="1">
      <alignment horizontal="left" vertical="center" wrapText="1"/>
    </xf>
    <xf numFmtId="0" fontId="2" fillId="25" borderId="20" xfId="39" applyFill="1" applyBorder="1" applyAlignment="1" applyProtection="1">
      <alignment horizontal="center" vertical="center" wrapText="1"/>
    </xf>
    <xf numFmtId="0" fontId="2" fillId="25" borderId="23" xfId="39" applyFill="1" applyBorder="1" applyAlignment="1" applyProtection="1">
      <alignment horizontal="center" vertical="center" wrapText="1"/>
    </xf>
    <xf numFmtId="0" fontId="8" fillId="25" borderId="11" xfId="39" applyFont="1" applyFill="1" applyBorder="1" applyAlignment="1" applyProtection="1">
      <alignment horizontal="left"/>
    </xf>
    <xf numFmtId="0" fontId="67" fillId="0" borderId="0" xfId="0" applyFont="1" applyFill="1" applyBorder="1" applyAlignment="1" applyProtection="1">
      <alignment horizontal="justify" vertical="top" wrapText="1"/>
    </xf>
    <xf numFmtId="0" fontId="67" fillId="0" borderId="93" xfId="0" applyFont="1" applyFill="1" applyBorder="1" applyAlignment="1" applyProtection="1">
      <alignment horizontal="justify" vertical="top" wrapText="1"/>
    </xf>
    <xf numFmtId="0" fontId="62" fillId="29" borderId="94" xfId="0" applyFont="1" applyFill="1" applyBorder="1" applyAlignment="1" applyProtection="1">
      <alignment horizontal="justify" vertical="top" wrapText="1"/>
    </xf>
    <xf numFmtId="0" fontId="62" fillId="29" borderId="0" xfId="0" applyFont="1" applyFill="1" applyBorder="1" applyAlignment="1" applyProtection="1">
      <alignment horizontal="justify" vertical="top" wrapText="1"/>
    </xf>
    <xf numFmtId="0" fontId="1" fillId="24" borderId="95" xfId="52" applyFont="1" applyFill="1" applyBorder="1" applyAlignment="1" applyProtection="1">
      <alignment horizontal="justify" vertical="top"/>
      <protection locked="0"/>
    </xf>
    <xf numFmtId="0" fontId="1" fillId="24" borderId="62" xfId="52" applyFont="1" applyFill="1" applyBorder="1" applyAlignment="1" applyProtection="1">
      <alignment horizontal="justify" vertical="top"/>
      <protection locked="0"/>
    </xf>
    <xf numFmtId="0" fontId="1" fillId="24" borderId="79" xfId="52" applyFont="1" applyFill="1" applyBorder="1" applyAlignment="1" applyProtection="1">
      <alignment horizontal="justify" vertical="top"/>
      <protection locked="0"/>
    </xf>
    <xf numFmtId="0" fontId="1" fillId="24" borderId="96" xfId="52" applyFont="1" applyFill="1" applyBorder="1" applyAlignment="1" applyProtection="1">
      <alignment horizontal="justify" vertical="top"/>
      <protection locked="0"/>
    </xf>
    <xf numFmtId="0" fontId="1" fillId="24" borderId="37" xfId="52" applyFont="1" applyFill="1" applyBorder="1" applyAlignment="1" applyProtection="1">
      <alignment horizontal="justify" vertical="top"/>
      <protection locked="0"/>
    </xf>
    <xf numFmtId="0" fontId="1" fillId="24" borderId="49" xfId="52" applyFont="1" applyFill="1" applyBorder="1" applyAlignment="1" applyProtection="1">
      <alignment horizontal="justify" vertical="top"/>
      <protection locked="0"/>
    </xf>
    <xf numFmtId="0" fontId="2"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49" fontId="85" fillId="35" borderId="36" xfId="53" applyNumberFormat="1" applyFont="1" applyFill="1" applyBorder="1" applyAlignment="1" applyProtection="1">
      <alignment horizontal="left" vertical="center"/>
      <protection locked="0"/>
    </xf>
    <xf numFmtId="49" fontId="85" fillId="35" borderId="61" xfId="53" applyNumberFormat="1" applyFont="1" applyFill="1" applyBorder="1" applyAlignment="1" applyProtection="1">
      <alignment horizontal="left" vertical="center"/>
      <protection locked="0"/>
    </xf>
    <xf numFmtId="49" fontId="85" fillId="35" borderId="28" xfId="53" applyNumberFormat="1" applyFont="1" applyFill="1" applyBorder="1" applyAlignment="1" applyProtection="1">
      <alignment horizontal="left" vertical="center"/>
      <protection locked="0"/>
    </xf>
    <xf numFmtId="49" fontId="104" fillId="35" borderId="36" xfId="53" applyNumberFormat="1" applyFont="1" applyFill="1" applyBorder="1" applyAlignment="1" applyProtection="1">
      <alignment horizontal="left" vertical="center"/>
    </xf>
    <xf numFmtId="49" fontId="104" fillId="35" borderId="61" xfId="53" applyNumberFormat="1" applyFont="1" applyFill="1" applyBorder="1" applyAlignment="1" applyProtection="1">
      <alignment horizontal="left" vertical="center"/>
    </xf>
    <xf numFmtId="49" fontId="104" fillId="35" borderId="28" xfId="53" applyNumberFormat="1" applyFont="1" applyFill="1" applyBorder="1" applyAlignment="1" applyProtection="1">
      <alignment horizontal="left" vertical="center"/>
    </xf>
    <xf numFmtId="0" fontId="95" fillId="35" borderId="90" xfId="53" applyFont="1" applyFill="1" applyBorder="1" applyAlignment="1" applyProtection="1">
      <alignment horizontal="center" vertical="center"/>
      <protection locked="0"/>
    </xf>
    <xf numFmtId="0" fontId="95" fillId="35" borderId="28" xfId="53" applyFont="1" applyFill="1" applyBorder="1" applyAlignment="1" applyProtection="1">
      <alignment horizontal="center" vertical="center"/>
      <protection locked="0"/>
    </xf>
    <xf numFmtId="0" fontId="51" fillId="31" borderId="56" xfId="53" applyFont="1" applyFill="1" applyBorder="1" applyAlignment="1" applyProtection="1">
      <alignment horizontal="center" vertical="center" wrapText="1"/>
    </xf>
    <xf numFmtId="0" fontId="92" fillId="31" borderId="29" xfId="53" applyFont="1" applyFill="1" applyBorder="1" applyAlignment="1" applyProtection="1">
      <alignment horizontal="center" vertical="center" wrapText="1"/>
    </xf>
    <xf numFmtId="0" fontId="92" fillId="31" borderId="56" xfId="53" applyFont="1" applyFill="1" applyBorder="1" applyAlignment="1" applyProtection="1">
      <alignment horizontal="center" vertical="center" wrapText="1"/>
    </xf>
    <xf numFmtId="0" fontId="92" fillId="39" borderId="10" xfId="54" applyFont="1" applyFill="1" applyBorder="1" applyAlignment="1" applyProtection="1">
      <alignment horizontal="center" vertical="center" wrapText="1"/>
    </xf>
    <xf numFmtId="0" fontId="92" fillId="31" borderId="30" xfId="53" applyFont="1" applyFill="1" applyBorder="1" applyAlignment="1" applyProtection="1">
      <alignment horizontal="center" vertical="center" wrapText="1"/>
    </xf>
    <xf numFmtId="0" fontId="92" fillId="31" borderId="31" xfId="53" applyFont="1" applyFill="1" applyBorder="1" applyAlignment="1" applyProtection="1">
      <alignment horizontal="center" vertical="center" wrapText="1"/>
    </xf>
    <xf numFmtId="0" fontId="95" fillId="34" borderId="40" xfId="53" applyFont="1" applyFill="1" applyBorder="1" applyAlignment="1" applyProtection="1">
      <alignment horizontal="center" vertical="center" wrapText="1"/>
      <protection locked="0"/>
    </xf>
    <xf numFmtId="0" fontId="95" fillId="34" borderId="85" xfId="53" applyFont="1" applyFill="1" applyBorder="1" applyAlignment="1" applyProtection="1">
      <alignment horizontal="center" vertical="center" wrapText="1"/>
      <protection locked="0"/>
    </xf>
    <xf numFmtId="0" fontId="95" fillId="35" borderId="41" xfId="53" applyFont="1" applyFill="1" applyBorder="1" applyAlignment="1" applyProtection="1">
      <alignment horizontal="left" vertical="center"/>
      <protection locked="0"/>
    </xf>
    <xf numFmtId="0" fontId="95" fillId="35" borderId="64" xfId="53" applyFont="1" applyFill="1" applyBorder="1" applyAlignment="1" applyProtection="1">
      <alignment horizontal="left" vertical="center"/>
      <protection locked="0"/>
    </xf>
    <xf numFmtId="0" fontId="95" fillId="34" borderId="41" xfId="53" applyFont="1" applyFill="1" applyBorder="1" applyAlignment="1" applyProtection="1">
      <alignment horizontal="center" vertical="center" wrapText="1"/>
      <protection locked="0"/>
    </xf>
    <xf numFmtId="0" fontId="95" fillId="34" borderId="64" xfId="53" applyFont="1" applyFill="1" applyBorder="1" applyAlignment="1" applyProtection="1">
      <alignment horizontal="center" vertical="center" wrapText="1"/>
      <protection locked="0"/>
    </xf>
    <xf numFmtId="0" fontId="95" fillId="31" borderId="41" xfId="53" applyFont="1" applyFill="1" applyBorder="1" applyAlignment="1" applyProtection="1">
      <alignment horizontal="left" vertical="center" wrapText="1"/>
    </xf>
    <xf numFmtId="0" fontId="95" fillId="31" borderId="65" xfId="53" applyFont="1" applyFill="1" applyBorder="1" applyAlignment="1" applyProtection="1">
      <alignment horizontal="left" vertical="center" wrapText="1"/>
    </xf>
    <xf numFmtId="0" fontId="92" fillId="31" borderId="54" xfId="53" applyFont="1" applyFill="1" applyBorder="1" applyAlignment="1" applyProtection="1">
      <alignment horizontal="center" vertical="center" wrapText="1"/>
    </xf>
    <xf numFmtId="0" fontId="92" fillId="31" borderId="43" xfId="53" applyFont="1" applyFill="1" applyBorder="1" applyAlignment="1" applyProtection="1">
      <alignment horizontal="center" vertical="center" wrapText="1"/>
    </xf>
    <xf numFmtId="0" fontId="93" fillId="31" borderId="56" xfId="53" applyFont="1" applyFill="1" applyBorder="1" applyAlignment="1" applyProtection="1">
      <alignment horizontal="center" vertical="center" wrapText="1"/>
    </xf>
    <xf numFmtId="0" fontId="93" fillId="31" borderId="29" xfId="53" applyFont="1" applyFill="1" applyBorder="1" applyAlignment="1" applyProtection="1">
      <alignment horizontal="center" vertical="center" wrapText="1"/>
    </xf>
    <xf numFmtId="0" fontId="92" fillId="31" borderId="10" xfId="54" applyFont="1" applyFill="1" applyBorder="1" applyAlignment="1" applyProtection="1">
      <alignment horizontal="center" vertical="center" wrapText="1"/>
    </xf>
    <xf numFmtId="0" fontId="50" fillId="0" borderId="0" xfId="53" applyFont="1" applyBorder="1" applyAlignment="1" applyProtection="1">
      <alignment horizontal="left" vertical="center" wrapText="1"/>
    </xf>
    <xf numFmtId="0" fontId="112" fillId="0" borderId="0" xfId="53" applyFont="1" applyBorder="1" applyAlignment="1" applyProtection="1">
      <alignment horizontal="left" vertical="center" wrapText="1"/>
    </xf>
    <xf numFmtId="0" fontId="113" fillId="0" borderId="0" xfId="0" applyFont="1" applyAlignment="1">
      <alignment horizontal="left" vertical="center" wrapText="1"/>
    </xf>
    <xf numFmtId="0" fontId="62" fillId="0" borderId="88" xfId="53" applyFont="1" applyFill="1" applyBorder="1" applyAlignment="1" applyProtection="1">
      <alignment horizontal="left" vertical="center" wrapText="1"/>
    </xf>
    <xf numFmtId="0" fontId="105" fillId="0" borderId="0" xfId="53" applyFont="1" applyFill="1" applyBorder="1" applyAlignment="1" applyProtection="1">
      <alignment horizontal="left" vertical="center" wrapText="1"/>
    </xf>
    <xf numFmtId="0" fontId="92" fillId="39" borderId="19" xfId="54" applyFont="1" applyFill="1" applyBorder="1" applyAlignment="1" applyProtection="1">
      <alignment horizontal="center" vertical="center" wrapText="1"/>
    </xf>
    <xf numFmtId="0" fontId="95" fillId="35" borderId="91" xfId="53" applyFont="1" applyFill="1" applyBorder="1" applyAlignment="1" applyProtection="1">
      <alignment horizontal="center" vertical="center"/>
      <protection locked="0"/>
    </xf>
    <xf numFmtId="0" fontId="95" fillId="35" borderId="47" xfId="53" applyFont="1" applyFill="1" applyBorder="1" applyAlignment="1" applyProtection="1">
      <alignment horizontal="center" vertical="center"/>
      <protection locked="0"/>
    </xf>
    <xf numFmtId="0" fontId="107" fillId="31" borderId="89" xfId="53" applyFont="1" applyFill="1" applyBorder="1" applyAlignment="1" applyProtection="1">
      <alignment horizontal="left"/>
    </xf>
    <xf numFmtId="0" fontId="107" fillId="31" borderId="59" xfId="53" applyFont="1" applyFill="1" applyBorder="1" applyAlignment="1" applyProtection="1">
      <alignment horizontal="left"/>
    </xf>
    <xf numFmtId="0" fontId="107" fillId="31" borderId="82" xfId="53" applyFont="1" applyFill="1" applyBorder="1" applyAlignment="1" applyProtection="1">
      <alignment horizontal="left"/>
    </xf>
    <xf numFmtId="1" fontId="120" fillId="25" borderId="13" xfId="55" applyNumberFormat="1" applyFont="1" applyFill="1" applyBorder="1" applyAlignment="1" applyProtection="1">
      <alignment horizontal="center" vertical="center" wrapText="1"/>
    </xf>
    <xf numFmtId="1" fontId="120" fillId="25" borderId="14" xfId="55" applyNumberFormat="1" applyFont="1" applyFill="1" applyBorder="1" applyAlignment="1" applyProtection="1">
      <alignment horizontal="center" vertical="center" wrapText="1"/>
    </xf>
    <xf numFmtId="1" fontId="120" fillId="25" borderId="10" xfId="40" applyNumberFormat="1" applyFont="1" applyFill="1" applyBorder="1" applyAlignment="1" applyProtection="1">
      <alignment horizontal="center" vertical="center" wrapText="1"/>
    </xf>
    <xf numFmtId="1" fontId="120" fillId="25" borderId="11" xfId="40" applyNumberFormat="1" applyFont="1" applyFill="1" applyBorder="1" applyAlignment="1" applyProtection="1">
      <alignment horizontal="center" vertical="center" wrapText="1"/>
    </xf>
    <xf numFmtId="1" fontId="120" fillId="25" borderId="20" xfId="40" applyNumberFormat="1" applyFont="1" applyFill="1" applyBorder="1" applyAlignment="1" applyProtection="1">
      <alignment horizontal="center" vertical="center" wrapText="1"/>
    </xf>
    <xf numFmtId="1" fontId="120" fillId="25" borderId="21" xfId="40" applyNumberFormat="1" applyFont="1" applyFill="1" applyBorder="1" applyAlignment="1" applyProtection="1">
      <alignment horizontal="center" vertical="center" wrapText="1"/>
    </xf>
    <xf numFmtId="0" fontId="120" fillId="25" borderId="13" xfId="40" applyFont="1" applyFill="1" applyBorder="1" applyAlignment="1" applyProtection="1">
      <alignment horizontal="center" vertical="center" wrapText="1"/>
    </xf>
    <xf numFmtId="0" fontId="120" fillId="25" borderId="14" xfId="40" applyFont="1" applyFill="1" applyBorder="1" applyAlignment="1" applyProtection="1">
      <alignment horizontal="center" vertical="center" wrapText="1"/>
    </xf>
    <xf numFmtId="0" fontId="120" fillId="25" borderId="20" xfId="40" applyFont="1" applyFill="1" applyBorder="1" applyAlignment="1" applyProtection="1">
      <alignment horizontal="center" vertical="center" wrapText="1"/>
    </xf>
    <xf numFmtId="0" fontId="119" fillId="0" borderId="21" xfId="0" applyFont="1" applyBorder="1" applyAlignment="1" applyProtection="1">
      <alignment wrapText="1"/>
    </xf>
    <xf numFmtId="0" fontId="119" fillId="0" borderId="23" xfId="0" applyFont="1" applyBorder="1" applyAlignment="1" applyProtection="1">
      <alignment wrapText="1"/>
    </xf>
    <xf numFmtId="1" fontId="120" fillId="25" borderId="19" xfId="40" applyNumberFormat="1" applyFont="1" applyFill="1" applyBorder="1" applyAlignment="1" applyProtection="1">
      <alignment horizontal="center" vertical="center" wrapText="1"/>
    </xf>
    <xf numFmtId="1" fontId="120" fillId="25" borderId="22" xfId="40" applyNumberFormat="1" applyFont="1" applyFill="1" applyBorder="1" applyAlignment="1" applyProtection="1">
      <alignment horizontal="center" vertical="center" wrapText="1"/>
    </xf>
    <xf numFmtId="1" fontId="120" fillId="25" borderId="13" xfId="40" applyNumberFormat="1" applyFont="1" applyFill="1" applyBorder="1" applyAlignment="1" applyProtection="1">
      <alignment horizontal="center" vertical="center" wrapText="1"/>
    </xf>
    <xf numFmtId="1" fontId="120" fillId="25" borderId="14" xfId="40" applyNumberFormat="1" applyFont="1" applyFill="1" applyBorder="1" applyAlignment="1" applyProtection="1">
      <alignment horizontal="center" vertical="center" wrapText="1"/>
    </xf>
    <xf numFmtId="1" fontId="120" fillId="25" borderId="56" xfId="40" applyNumberFormat="1" applyFont="1" applyFill="1" applyBorder="1" applyAlignment="1" applyProtection="1">
      <alignment horizontal="center" vertical="center" wrapText="1"/>
    </xf>
    <xf numFmtId="1" fontId="120" fillId="25" borderId="29" xfId="40" applyNumberFormat="1" applyFont="1" applyFill="1" applyBorder="1" applyAlignment="1" applyProtection="1">
      <alignment horizontal="center" vertical="center" wrapText="1"/>
    </xf>
    <xf numFmtId="1" fontId="120" fillId="25" borderId="19" xfId="47" applyNumberFormat="1" applyFont="1" applyFill="1" applyBorder="1" applyAlignment="1" applyProtection="1">
      <alignment horizontal="center" vertical="center" wrapText="1"/>
    </xf>
    <xf numFmtId="1" fontId="120" fillId="25" borderId="22" xfId="47" applyNumberFormat="1" applyFont="1" applyFill="1" applyBorder="1" applyAlignment="1" applyProtection="1">
      <alignment horizontal="center" vertical="center" wrapText="1"/>
    </xf>
    <xf numFmtId="0" fontId="62" fillId="29" borderId="0" xfId="40" applyFont="1" applyFill="1" applyBorder="1" applyAlignment="1" applyProtection="1">
      <alignment horizontal="left" wrapText="1"/>
    </xf>
    <xf numFmtId="0" fontId="4" fillId="29" borderId="33" xfId="0" applyFont="1" applyFill="1" applyBorder="1" applyAlignment="1" applyProtection="1">
      <alignment horizontal="left" vertical="top" wrapText="1"/>
    </xf>
    <xf numFmtId="0" fontId="126" fillId="29" borderId="33" xfId="0" applyFont="1" applyFill="1" applyBorder="1" applyAlignment="1" applyProtection="1">
      <alignment horizontal="left" vertical="top" wrapText="1"/>
    </xf>
    <xf numFmtId="0" fontId="126" fillId="29" borderId="0" xfId="0" applyFont="1" applyFill="1" applyBorder="1" applyAlignment="1" applyProtection="1">
      <alignment horizontal="left" vertical="top" wrapText="1"/>
    </xf>
    <xf numFmtId="1" fontId="126" fillId="35" borderId="62" xfId="0" applyNumberFormat="1" applyFont="1" applyFill="1" applyBorder="1" applyAlignment="1" applyProtection="1">
      <alignment horizontal="left" vertical="top" wrapText="1"/>
      <protection locked="0"/>
    </xf>
    <xf numFmtId="1" fontId="126" fillId="35" borderId="79" xfId="0" applyNumberFormat="1" applyFont="1" applyFill="1" applyBorder="1" applyAlignment="1" applyProtection="1">
      <alignment horizontal="left" vertical="top" wrapText="1"/>
      <protection locked="0"/>
    </xf>
    <xf numFmtId="1" fontId="126" fillId="35" borderId="53" xfId="0" applyNumberFormat="1" applyFont="1" applyFill="1" applyBorder="1" applyAlignment="1" applyProtection="1">
      <alignment horizontal="left" vertical="top" wrapText="1"/>
      <protection locked="0"/>
    </xf>
    <xf numFmtId="1" fontId="126" fillId="35" borderId="0" xfId="0" applyNumberFormat="1" applyFont="1" applyFill="1" applyBorder="1" applyAlignment="1" applyProtection="1">
      <alignment horizontal="left" vertical="top" wrapText="1"/>
      <protection locked="0"/>
    </xf>
    <xf numFmtId="1" fontId="126" fillId="35" borderId="80" xfId="0" applyNumberFormat="1" applyFont="1" applyFill="1" applyBorder="1" applyAlignment="1" applyProtection="1">
      <alignment horizontal="left" vertical="top" wrapText="1"/>
      <protection locked="0"/>
    </xf>
    <xf numFmtId="1" fontId="126" fillId="35" borderId="32" xfId="0" applyNumberFormat="1" applyFont="1" applyFill="1" applyBorder="1" applyAlignment="1" applyProtection="1">
      <alignment horizontal="left" vertical="top" wrapText="1"/>
      <protection locked="0"/>
    </xf>
    <xf numFmtId="1" fontId="126" fillId="35" borderId="37" xfId="0" applyNumberFormat="1" applyFont="1" applyFill="1" applyBorder="1" applyAlignment="1" applyProtection="1">
      <alignment horizontal="left" vertical="top" wrapText="1"/>
      <protection locked="0"/>
    </xf>
    <xf numFmtId="1" fontId="126" fillId="35" borderId="49" xfId="0" applyNumberFormat="1" applyFont="1" applyFill="1" applyBorder="1" applyAlignment="1" applyProtection="1">
      <alignment horizontal="left" vertical="top" wrapText="1"/>
      <protection locked="0"/>
    </xf>
    <xf numFmtId="0" fontId="133" fillId="0" borderId="0" xfId="0" applyFont="1" applyAlignment="1" applyProtection="1">
      <alignment horizontal="left" vertical="center" wrapText="1"/>
    </xf>
    <xf numFmtId="0" fontId="62" fillId="29" borderId="0" xfId="40" applyFont="1" applyFill="1" applyBorder="1" applyAlignment="1" applyProtection="1">
      <alignment horizontal="left" vertical="top" wrapText="1"/>
    </xf>
    <xf numFmtId="0" fontId="130" fillId="29" borderId="0" xfId="40" applyFont="1" applyFill="1" applyBorder="1" applyAlignment="1" applyProtection="1">
      <alignment horizontal="left" vertical="top" wrapText="1"/>
    </xf>
    <xf numFmtId="10" fontId="1" fillId="31" borderId="10" xfId="55" applyNumberFormat="1" applyFont="1" applyFill="1" applyBorder="1" applyAlignment="1" applyProtection="1">
      <alignment horizontal="center" vertical="center" wrapText="1"/>
    </xf>
    <xf numFmtId="10" fontId="1" fillId="31" borderId="11" xfId="55" applyNumberFormat="1" applyFont="1" applyFill="1" applyBorder="1" applyAlignment="1" applyProtection="1">
      <alignment horizontal="center" vertical="center" wrapText="1"/>
    </xf>
    <xf numFmtId="0" fontId="1" fillId="31" borderId="10" xfId="55" applyFont="1" applyFill="1" applyBorder="1" applyAlignment="1" applyProtection="1">
      <alignment horizontal="center" vertical="center" wrapText="1"/>
    </xf>
    <xf numFmtId="0" fontId="1" fillId="31" borderId="11" xfId="55" applyFont="1" applyFill="1" applyBorder="1" applyAlignment="1" applyProtection="1">
      <alignment horizontal="center" vertical="center" wrapText="1"/>
    </xf>
    <xf numFmtId="0" fontId="15" fillId="25" borderId="19" xfId="55" applyFont="1" applyFill="1" applyBorder="1" applyAlignment="1" applyProtection="1">
      <alignment horizontal="center" vertical="center" wrapText="1"/>
    </xf>
    <xf numFmtId="0" fontId="15" fillId="25" borderId="22" xfId="55" applyFont="1" applyFill="1" applyBorder="1" applyAlignment="1" applyProtection="1">
      <alignment horizontal="center" vertical="center" wrapText="1"/>
    </xf>
    <xf numFmtId="0" fontId="58" fillId="33" borderId="16" xfId="53" applyFont="1" applyFill="1" applyBorder="1" applyAlignment="1" applyProtection="1">
      <alignment horizontal="left" vertical="center"/>
    </xf>
    <xf numFmtId="0" fontId="58" fillId="33" borderId="17" xfId="53" applyFont="1" applyFill="1" applyBorder="1" applyAlignment="1" applyProtection="1">
      <alignment horizontal="left" vertical="center"/>
    </xf>
    <xf numFmtId="10" fontId="58" fillId="33" borderId="77" xfId="53" applyNumberFormat="1" applyFont="1" applyFill="1" applyBorder="1" applyAlignment="1" applyProtection="1">
      <alignment horizontal="right"/>
    </xf>
    <xf numFmtId="10" fontId="58" fillId="33" borderId="26" xfId="53" applyNumberFormat="1" applyFont="1" applyFill="1" applyBorder="1" applyAlignment="1" applyProtection="1">
      <alignment horizontal="right"/>
    </xf>
    <xf numFmtId="10" fontId="58" fillId="33" borderId="57" xfId="53" applyNumberFormat="1" applyFont="1" applyFill="1" applyBorder="1" applyAlignment="1" applyProtection="1">
      <alignment horizontal="right"/>
    </xf>
    <xf numFmtId="1" fontId="1" fillId="25" borderId="10" xfId="55" applyNumberFormat="1" applyFont="1" applyFill="1" applyBorder="1" applyAlignment="1" applyProtection="1">
      <alignment horizontal="center" vertical="center" wrapText="1"/>
    </xf>
    <xf numFmtId="1" fontId="1" fillId="25" borderId="11" xfId="55" applyNumberFormat="1" applyFont="1" applyFill="1" applyBorder="1" applyAlignment="1" applyProtection="1">
      <alignment horizontal="center" vertical="center" wrapText="1"/>
    </xf>
    <xf numFmtId="1" fontId="1" fillId="31" borderId="10" xfId="55" applyNumberFormat="1" applyFont="1" applyFill="1" applyBorder="1" applyAlignment="1" applyProtection="1">
      <alignment horizontal="center" vertical="center" wrapText="1"/>
    </xf>
    <xf numFmtId="1" fontId="1" fillId="31" borderId="11" xfId="55" applyNumberFormat="1" applyFont="1" applyFill="1" applyBorder="1" applyAlignment="1" applyProtection="1">
      <alignment horizontal="center" vertical="center" wrapText="1"/>
    </xf>
    <xf numFmtId="0" fontId="52" fillId="31" borderId="20" xfId="53" applyFont="1" applyFill="1" applyBorder="1" applyAlignment="1" applyProtection="1">
      <alignment horizontal="center" vertical="center" wrapText="1"/>
    </xf>
    <xf numFmtId="0" fontId="52" fillId="31" borderId="21" xfId="53" applyFont="1" applyFill="1" applyBorder="1" applyAlignment="1" applyProtection="1">
      <alignment horizontal="center" vertical="center" wrapText="1"/>
    </xf>
    <xf numFmtId="0" fontId="68" fillId="31" borderId="10" xfId="53" applyFont="1" applyFill="1" applyBorder="1" applyAlignment="1" applyProtection="1">
      <alignment horizontal="center" vertical="center" wrapText="1"/>
    </xf>
    <xf numFmtId="0" fontId="68" fillId="31" borderId="11" xfId="53" applyFont="1" applyFill="1" applyBorder="1" applyAlignment="1" applyProtection="1">
      <alignment horizontal="center" vertical="center" wrapText="1"/>
    </xf>
    <xf numFmtId="0" fontId="52" fillId="31" borderId="10" xfId="53" applyFont="1" applyFill="1" applyBorder="1" applyAlignment="1" applyProtection="1">
      <alignment horizontal="center" vertical="center" wrapText="1"/>
    </xf>
    <xf numFmtId="0" fontId="52" fillId="31" borderId="11" xfId="53" applyFont="1" applyFill="1" applyBorder="1" applyAlignment="1" applyProtection="1">
      <alignment horizontal="center" vertical="center" wrapText="1"/>
    </xf>
    <xf numFmtId="0" fontId="52" fillId="31" borderId="56" xfId="53" applyFont="1" applyFill="1" applyBorder="1" applyAlignment="1" applyProtection="1">
      <alignment horizontal="center" vertical="center" wrapText="1"/>
    </xf>
    <xf numFmtId="0" fontId="52" fillId="31" borderId="29" xfId="53" applyFont="1" applyFill="1" applyBorder="1" applyAlignment="1" applyProtection="1">
      <alignment horizontal="center" vertical="center" wrapText="1"/>
    </xf>
    <xf numFmtId="0" fontId="1" fillId="35" borderId="36" xfId="53" applyFont="1" applyFill="1" applyBorder="1" applyAlignment="1" applyProtection="1">
      <alignment horizontal="left" vertical="center"/>
      <protection locked="0"/>
    </xf>
    <xf numFmtId="0" fontId="1" fillId="35" borderId="61" xfId="53" applyFont="1" applyFill="1" applyBorder="1" applyAlignment="1" applyProtection="1">
      <alignment horizontal="left" vertical="center"/>
      <protection locked="0"/>
    </xf>
    <xf numFmtId="0" fontId="1" fillId="35" borderId="28" xfId="53" applyFont="1" applyFill="1" applyBorder="1" applyAlignment="1" applyProtection="1">
      <alignment horizontal="left" vertical="center"/>
      <protection locked="0"/>
    </xf>
    <xf numFmtId="1" fontId="1" fillId="25" borderId="10" xfId="56" applyNumberFormat="1" applyFont="1" applyFill="1" applyBorder="1" applyAlignment="1" applyProtection="1">
      <alignment horizontal="center" vertical="center" wrapText="1"/>
    </xf>
    <xf numFmtId="1" fontId="1" fillId="25" borderId="11" xfId="56" applyNumberFormat="1" applyFont="1" applyFill="1" applyBorder="1" applyAlignment="1" applyProtection="1">
      <alignment horizontal="center" vertical="center" wrapText="1"/>
    </xf>
    <xf numFmtId="0" fontId="63" fillId="0" borderId="0" xfId="53" applyFont="1" applyBorder="1" applyAlignment="1" applyProtection="1">
      <alignment horizontal="left" vertical="top" wrapText="1"/>
    </xf>
    <xf numFmtId="0" fontId="63" fillId="0" borderId="0" xfId="53" applyFont="1" applyAlignment="1" applyProtection="1">
      <alignment vertical="top" wrapText="1"/>
    </xf>
    <xf numFmtId="0" fontId="50" fillId="0" borderId="0" xfId="53" applyFont="1" applyFill="1" applyBorder="1" applyAlignment="1" applyProtection="1">
      <alignment horizontal="left" vertical="center" wrapText="1"/>
      <protection locked="0"/>
    </xf>
    <xf numFmtId="0" fontId="50" fillId="0" borderId="0" xfId="53" applyFont="1" applyFill="1" applyBorder="1" applyAlignment="1" applyProtection="1">
      <alignment horizontal="left" vertical="center"/>
      <protection locked="0"/>
    </xf>
    <xf numFmtId="0" fontId="50" fillId="0" borderId="0" xfId="0" applyFont="1" applyFill="1" applyBorder="1" applyAlignment="1">
      <alignment horizontal="left" vertical="top" wrapText="1"/>
    </xf>
    <xf numFmtId="0" fontId="50" fillId="0" borderId="0" xfId="0" applyFont="1" applyFill="1" applyBorder="1" applyAlignment="1">
      <alignment horizontal="left" vertical="top"/>
    </xf>
    <xf numFmtId="0" fontId="1" fillId="25" borderId="20" xfId="0" applyFont="1" applyFill="1" applyBorder="1" applyAlignment="1" applyProtection="1">
      <alignment horizontal="center" vertical="center" wrapText="1"/>
    </xf>
    <xf numFmtId="0" fontId="0" fillId="25" borderId="23" xfId="0" applyFill="1" applyBorder="1" applyAlignment="1" applyProtection="1"/>
    <xf numFmtId="0" fontId="1" fillId="25" borderId="19" xfId="0" applyFont="1" applyFill="1" applyBorder="1" applyAlignment="1" applyProtection="1">
      <alignment horizontal="center" vertical="center" wrapText="1"/>
    </xf>
    <xf numFmtId="0" fontId="0" fillId="25" borderId="24" xfId="0" applyFill="1" applyBorder="1" applyAlignment="1" applyProtection="1">
      <alignment wrapText="1"/>
    </xf>
    <xf numFmtId="0" fontId="6" fillId="25" borderId="10" xfId="0" applyFont="1" applyFill="1" applyBorder="1" applyAlignment="1" applyProtection="1">
      <alignment horizontal="center" vertical="center" wrapText="1"/>
    </xf>
    <xf numFmtId="0" fontId="0" fillId="25" borderId="12" xfId="0" applyFill="1" applyBorder="1" applyAlignment="1" applyProtection="1"/>
    <xf numFmtId="0" fontId="62" fillId="29" borderId="0" xfId="0" applyFont="1" applyFill="1" applyAlignment="1" applyProtection="1">
      <alignment horizontal="left" vertical="center" wrapText="1"/>
    </xf>
    <xf numFmtId="0" fontId="10" fillId="29" borderId="0" xfId="37" applyFont="1" applyFill="1" applyBorder="1" applyAlignment="1" applyProtection="1">
      <alignment horizontal="left" wrapText="1"/>
    </xf>
    <xf numFmtId="0" fontId="3" fillId="0" borderId="51" xfId="39" applyFont="1" applyFill="1" applyBorder="1" applyAlignment="1" applyProtection="1">
      <alignment horizontal="center"/>
    </xf>
    <xf numFmtId="0" fontId="3" fillId="0" borderId="26" xfId="39" applyFont="1" applyFill="1" applyBorder="1" applyAlignment="1" applyProtection="1">
      <alignment horizontal="center"/>
    </xf>
    <xf numFmtId="0" fontId="3" fillId="0" borderId="57" xfId="39" applyFont="1" applyFill="1" applyBorder="1" applyAlignment="1" applyProtection="1">
      <alignment horizontal="center"/>
    </xf>
    <xf numFmtId="0" fontId="3" fillId="0" borderId="58" xfId="39" applyFont="1" applyFill="1" applyBorder="1" applyAlignment="1" applyProtection="1">
      <alignment horizontal="center"/>
    </xf>
    <xf numFmtId="0" fontId="3" fillId="0" borderId="45" xfId="39" applyFont="1" applyFill="1" applyBorder="1" applyAlignment="1" applyProtection="1">
      <alignment horizontal="center"/>
    </xf>
    <xf numFmtId="0" fontId="3"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6" fillId="25" borderId="27" xfId="39" applyFont="1" applyFill="1" applyBorder="1" applyAlignment="1" applyProtection="1">
      <alignment horizontal="center" wrapText="1"/>
    </xf>
    <xf numFmtId="0" fontId="27" fillId="25" borderId="10" xfId="39" applyFont="1" applyFill="1" applyBorder="1" applyAlignment="1" applyProtection="1">
      <alignment horizontal="center" wrapText="1"/>
    </xf>
    <xf numFmtId="0" fontId="27" fillId="25" borderId="19" xfId="39" applyFont="1" applyFill="1" applyBorder="1" applyAlignment="1" applyProtection="1">
      <alignment horizontal="center" wrapText="1"/>
    </xf>
    <xf numFmtId="0" fontId="4" fillId="25" borderId="27" xfId="39" applyFont="1" applyFill="1" applyBorder="1" applyAlignment="1" applyProtection="1">
      <alignment horizontal="center" wrapText="1"/>
    </xf>
    <xf numFmtId="0" fontId="3" fillId="25" borderId="10" xfId="39" applyFont="1" applyFill="1" applyBorder="1" applyAlignment="1" applyProtection="1">
      <alignment horizontal="center" wrapText="1"/>
    </xf>
    <xf numFmtId="0" fontId="3" fillId="25" borderId="19" xfId="39" applyFont="1" applyFill="1" applyBorder="1" applyAlignment="1" applyProtection="1">
      <alignment horizontal="center" wrapText="1"/>
    </xf>
    <xf numFmtId="0" fontId="26" fillId="25" borderId="89" xfId="0" applyFont="1" applyFill="1" applyBorder="1" applyAlignment="1" applyProtection="1">
      <alignment horizontal="center" vertical="center" wrapText="1"/>
    </xf>
    <xf numFmtId="0" fontId="26" fillId="25" borderId="59" xfId="0" applyFont="1" applyFill="1" applyBorder="1" applyAlignment="1" applyProtection="1">
      <alignment horizontal="center" vertical="center" wrapText="1"/>
    </xf>
    <xf numFmtId="0" fontId="26" fillId="25" borderId="82" xfId="0" applyFont="1" applyFill="1" applyBorder="1" applyAlignment="1" applyProtection="1">
      <alignment horizontal="center" vertical="center" wrapText="1"/>
    </xf>
    <xf numFmtId="0" fontId="15" fillId="0" borderId="51" xfId="37" applyFont="1" applyFill="1" applyBorder="1" applyAlignment="1" applyProtection="1">
      <alignment horizontal="center"/>
    </xf>
    <xf numFmtId="0" fontId="15" fillId="0" borderId="26" xfId="37" applyFont="1" applyFill="1" applyBorder="1" applyAlignment="1" applyProtection="1">
      <alignment horizontal="center"/>
    </xf>
    <xf numFmtId="0" fontId="15" fillId="0" borderId="57" xfId="37" applyFont="1" applyFill="1" applyBorder="1" applyAlignment="1" applyProtection="1">
      <alignment horizontal="center"/>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6" fillId="25" borderId="21" xfId="38" applyFont="1" applyFill="1" applyBorder="1" applyAlignment="1" applyProtection="1">
      <alignment horizontal="center" vertical="center" wrapText="1"/>
    </xf>
    <xf numFmtId="0" fontId="6" fillId="25" borderId="23" xfId="38" applyFont="1" applyFill="1" applyBorder="1" applyAlignment="1" applyProtection="1">
      <alignment horizontal="center" vertical="center" wrapText="1"/>
    </xf>
    <xf numFmtId="0" fontId="4" fillId="25" borderId="10" xfId="0" applyFont="1" applyFill="1" applyBorder="1" applyAlignment="1" applyProtection="1">
      <alignment horizontal="center" vertical="center" wrapText="1"/>
    </xf>
    <xf numFmtId="0" fontId="4" fillId="25" borderId="34" xfId="37" applyFont="1" applyFill="1" applyBorder="1" applyAlignment="1" applyProtection="1">
      <alignment horizontal="center" vertical="center" wrapText="1"/>
    </xf>
    <xf numFmtId="0" fontId="4" fillId="25" borderId="59" xfId="37" applyFont="1" applyFill="1" applyBorder="1" applyAlignment="1" applyProtection="1">
      <alignment horizontal="center" vertical="center" wrapText="1"/>
    </xf>
    <xf numFmtId="0" fontId="66" fillId="0" borderId="0" xfId="57" applyFill="1" applyAlignment="1">
      <alignment vertical="center"/>
    </xf>
    <xf numFmtId="0" fontId="134" fillId="41" borderId="0" xfId="57" applyFont="1" applyFill="1" applyAlignment="1">
      <alignment horizontal="lef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8"/>
    <cellStyle name="Normal 2 2" xfId="49"/>
    <cellStyle name="Normal 2 2 2" xfId="51"/>
    <cellStyle name="Normal 2 2 3" xfId="53"/>
    <cellStyle name="Normal 3" xfId="54"/>
    <cellStyle name="Normal_KVALITET RADA" xfId="47"/>
    <cellStyle name="Normal_KVALITET RADA 2" xfId="56"/>
    <cellStyle name="Normal_OPŠTI PODACI" xfId="37"/>
    <cellStyle name="Normal_OSTALI PODACI" xfId="38"/>
    <cellStyle name="Normal_Sheet1" xfId="39"/>
    <cellStyle name="Normal_Sheet1 2" xfId="52"/>
    <cellStyle name="Normal_Sheet2" xfId="40"/>
    <cellStyle name="Normal_Sheet2 2" xfId="55"/>
    <cellStyle name="Note" xfId="41" builtinId="10" customBuiltin="1"/>
    <cellStyle name="Output" xfId="42" builtinId="21" customBuiltin="1"/>
    <cellStyle name="Percent" xfId="43" builtinId="5"/>
    <cellStyle name="Percent 2" xfId="50"/>
    <cellStyle name="Title" xfId="44" builtinId="15" customBuiltin="1"/>
    <cellStyle name="Total" xfId="45" builtinId="25" customBuiltin="1"/>
    <cellStyle name="Warning Text" xfId="46" builtinId="11" customBuiltin="1"/>
  </cellStyles>
  <dxfs count="81">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0639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91"/>
  <sheetViews>
    <sheetView tabSelected="1" view="pageBreakPreview" zoomScaleNormal="100" zoomScaleSheetLayoutView="100" workbookViewId="0">
      <selection activeCell="B2" sqref="B2"/>
    </sheetView>
  </sheetViews>
  <sheetFormatPr defaultRowHeight="15.75" x14ac:dyDescent="0.25"/>
  <cols>
    <col min="1" max="1" width="3.85546875" style="355" customWidth="1"/>
    <col min="2" max="12" width="9.140625" style="355"/>
    <col min="13" max="13" width="22.7109375" style="355" customWidth="1"/>
    <col min="14" max="14" width="3.85546875" style="355" customWidth="1"/>
    <col min="15" max="16384" width="9.140625" style="355"/>
  </cols>
  <sheetData>
    <row r="1" spans="2:13" ht="18.75" customHeight="1" x14ac:dyDescent="0.25"/>
    <row r="2" spans="2:13" ht="30.75" customHeight="1" x14ac:dyDescent="0.35">
      <c r="B2" s="660" t="s">
        <v>255</v>
      </c>
      <c r="C2" s="351"/>
      <c r="D2" s="351"/>
      <c r="E2" s="351"/>
      <c r="F2" s="351"/>
      <c r="G2" s="351"/>
      <c r="H2" s="351"/>
      <c r="I2" s="351"/>
      <c r="J2" s="351"/>
      <c r="K2" s="351"/>
      <c r="L2" s="351"/>
      <c r="M2" s="351"/>
    </row>
    <row r="3" spans="2:13" ht="14.25" customHeight="1" x14ac:dyDescent="0.35">
      <c r="B3" s="660"/>
      <c r="C3" s="351"/>
      <c r="D3" s="351"/>
      <c r="E3" s="351"/>
      <c r="F3" s="351"/>
      <c r="G3" s="351"/>
      <c r="H3" s="351"/>
      <c r="I3" s="351"/>
      <c r="J3" s="351"/>
      <c r="K3" s="351"/>
      <c r="L3" s="351"/>
      <c r="M3" s="351"/>
    </row>
    <row r="4" spans="2:13" s="663" customFormat="1" ht="21" customHeight="1" x14ac:dyDescent="0.25">
      <c r="B4" s="661" t="s">
        <v>306</v>
      </c>
      <c r="C4" s="662"/>
      <c r="D4" s="662"/>
      <c r="E4" s="662"/>
      <c r="F4" s="662"/>
      <c r="G4" s="662"/>
      <c r="H4" s="662"/>
      <c r="I4" s="662"/>
      <c r="J4" s="662"/>
      <c r="K4" s="662"/>
      <c r="L4" s="662"/>
      <c r="M4" s="662"/>
    </row>
    <row r="5" spans="2:13" s="663" customFormat="1" ht="21" customHeight="1" x14ac:dyDescent="0.25">
      <c r="B5" s="871" t="s">
        <v>294</v>
      </c>
      <c r="C5" s="871"/>
      <c r="D5" s="871"/>
      <c r="E5" s="871"/>
      <c r="F5" s="871"/>
      <c r="G5" s="871"/>
      <c r="H5" s="871"/>
      <c r="I5" s="871"/>
      <c r="J5" s="871"/>
      <c r="K5" s="871"/>
      <c r="L5" s="871"/>
      <c r="M5" s="871"/>
    </row>
    <row r="6" spans="2:13" s="664" customFormat="1" ht="29.25" customHeight="1" x14ac:dyDescent="0.25">
      <c r="B6" s="710" t="s">
        <v>12</v>
      </c>
      <c r="C6" s="710"/>
      <c r="D6" s="710"/>
      <c r="E6" s="710"/>
      <c r="F6" s="710"/>
      <c r="G6" s="710"/>
      <c r="H6" s="710"/>
      <c r="I6" s="710"/>
      <c r="J6" s="710"/>
      <c r="K6" s="710"/>
      <c r="L6" s="710"/>
      <c r="M6" s="710"/>
    </row>
    <row r="7" spans="2:13" s="664" customFormat="1" ht="16.5" customHeight="1" x14ac:dyDescent="0.25">
      <c r="B7" s="710" t="s">
        <v>235</v>
      </c>
      <c r="C7" s="710"/>
      <c r="D7" s="710"/>
      <c r="E7" s="710"/>
      <c r="F7" s="710"/>
      <c r="G7" s="710"/>
      <c r="H7" s="710"/>
      <c r="I7" s="710"/>
      <c r="J7" s="710"/>
      <c r="K7" s="710"/>
      <c r="L7" s="710"/>
      <c r="M7" s="710"/>
    </row>
    <row r="8" spans="2:13" s="664" customFormat="1" ht="16.5" customHeight="1" x14ac:dyDescent="0.25">
      <c r="B8" s="710"/>
      <c r="C8" s="710"/>
      <c r="D8" s="710"/>
      <c r="E8" s="710"/>
      <c r="F8" s="710"/>
      <c r="G8" s="710"/>
      <c r="H8" s="710"/>
      <c r="I8" s="710"/>
      <c r="J8" s="710"/>
      <c r="K8" s="710"/>
      <c r="L8" s="710"/>
      <c r="M8" s="710"/>
    </row>
    <row r="9" spans="2:13" s="664" customFormat="1" ht="16.5" customHeight="1" x14ac:dyDescent="0.25">
      <c r="B9" s="552"/>
      <c r="C9" s="552"/>
      <c r="D9" s="552"/>
      <c r="E9" s="552"/>
      <c r="F9" s="552"/>
      <c r="G9" s="552"/>
      <c r="H9" s="552"/>
      <c r="I9" s="552"/>
      <c r="J9" s="552"/>
      <c r="K9" s="552"/>
      <c r="L9" s="552"/>
      <c r="M9" s="552"/>
    </row>
    <row r="10" spans="2:13" s="664" customFormat="1" x14ac:dyDescent="0.25">
      <c r="B10" s="352" t="s">
        <v>236</v>
      </c>
      <c r="C10" s="352"/>
      <c r="D10" s="352"/>
      <c r="E10" s="352"/>
      <c r="F10" s="352"/>
      <c r="G10" s="352"/>
      <c r="H10" s="352"/>
      <c r="I10" s="352"/>
      <c r="J10" s="352"/>
      <c r="K10" s="352"/>
      <c r="L10" s="352"/>
      <c r="M10" s="352"/>
    </row>
    <row r="11" spans="2:13" s="664" customFormat="1" ht="30" customHeight="1" x14ac:dyDescent="0.25">
      <c r="B11" s="352" t="s">
        <v>237</v>
      </c>
      <c r="C11" s="352"/>
      <c r="D11" s="352"/>
      <c r="E11" s="352"/>
      <c r="F11" s="352"/>
      <c r="G11" s="352"/>
      <c r="H11" s="352"/>
      <c r="I11" s="352"/>
      <c r="J11" s="352"/>
      <c r="K11" s="352"/>
      <c r="L11" s="352"/>
      <c r="M11" s="352"/>
    </row>
    <row r="12" spans="2:13" s="664" customFormat="1" ht="9" customHeight="1" x14ac:dyDescent="0.25">
      <c r="B12" s="710" t="s">
        <v>238</v>
      </c>
      <c r="C12" s="710"/>
      <c r="D12" s="710"/>
      <c r="E12" s="710"/>
      <c r="F12" s="710"/>
      <c r="G12" s="710"/>
      <c r="H12" s="710"/>
      <c r="I12" s="710"/>
      <c r="J12" s="710"/>
      <c r="K12" s="710"/>
      <c r="L12" s="710"/>
      <c r="M12" s="710"/>
    </row>
    <row r="13" spans="2:13" s="664" customFormat="1" x14ac:dyDescent="0.25">
      <c r="B13" s="710"/>
      <c r="C13" s="710"/>
      <c r="D13" s="710"/>
      <c r="E13" s="710"/>
      <c r="F13" s="710"/>
      <c r="G13" s="710"/>
      <c r="H13" s="710"/>
      <c r="I13" s="710"/>
      <c r="J13" s="710"/>
      <c r="K13" s="710"/>
      <c r="L13" s="710"/>
      <c r="M13" s="710"/>
    </row>
    <row r="14" spans="2:13" s="664" customFormat="1" x14ac:dyDescent="0.25">
      <c r="B14" s="352"/>
      <c r="C14" s="352"/>
      <c r="D14" s="352"/>
      <c r="E14" s="352"/>
      <c r="F14" s="352"/>
      <c r="G14" s="352"/>
      <c r="H14" s="352"/>
      <c r="I14" s="352"/>
      <c r="J14" s="352"/>
      <c r="K14" s="352"/>
      <c r="L14" s="352"/>
      <c r="M14" s="352"/>
    </row>
    <row r="15" spans="2:13" s="664" customFormat="1" x14ac:dyDescent="0.25">
      <c r="B15" s="352" t="s">
        <v>307</v>
      </c>
      <c r="C15" s="352"/>
      <c r="D15" s="352"/>
      <c r="E15" s="352"/>
      <c r="F15" s="352"/>
      <c r="G15" s="352"/>
      <c r="H15" s="352"/>
      <c r="I15" s="352"/>
      <c r="J15" s="352"/>
      <c r="K15" s="352"/>
      <c r="L15" s="352"/>
      <c r="M15" s="352"/>
    </row>
    <row r="16" spans="2:13" s="664" customFormat="1" x14ac:dyDescent="0.25">
      <c r="B16" s="352"/>
      <c r="C16" s="352"/>
      <c r="D16" s="352"/>
      <c r="E16" s="352"/>
      <c r="F16" s="352"/>
      <c r="G16" s="352"/>
      <c r="H16" s="352"/>
      <c r="I16" s="352"/>
      <c r="J16" s="352"/>
      <c r="K16" s="352"/>
      <c r="L16" s="352"/>
      <c r="M16" s="352"/>
    </row>
    <row r="17" spans="2:13" s="664" customFormat="1" x14ac:dyDescent="0.25">
      <c r="B17" s="352" t="s">
        <v>68</v>
      </c>
      <c r="C17" s="352"/>
      <c r="D17" s="352"/>
      <c r="E17" s="352"/>
      <c r="F17" s="352"/>
      <c r="G17" s="352"/>
      <c r="H17" s="352"/>
      <c r="I17" s="352"/>
      <c r="J17" s="352"/>
      <c r="K17" s="352"/>
      <c r="L17" s="352"/>
      <c r="M17" s="352"/>
    </row>
    <row r="18" spans="2:13" s="664" customFormat="1" x14ac:dyDescent="0.25">
      <c r="B18" s="352" t="s">
        <v>277</v>
      </c>
      <c r="C18" s="352"/>
      <c r="D18" s="352"/>
      <c r="E18" s="352"/>
      <c r="F18" s="352"/>
      <c r="G18" s="352"/>
      <c r="H18" s="352"/>
      <c r="I18" s="352"/>
      <c r="J18" s="352"/>
      <c r="K18" s="352"/>
      <c r="L18" s="352"/>
      <c r="M18" s="352"/>
    </row>
    <row r="19" spans="2:13" s="664" customFormat="1" ht="9" customHeight="1" x14ac:dyDescent="0.25">
      <c r="B19" s="352"/>
      <c r="C19" s="352"/>
      <c r="D19" s="352"/>
      <c r="E19" s="352"/>
      <c r="F19" s="352"/>
      <c r="G19" s="352"/>
      <c r="H19" s="352"/>
      <c r="I19" s="352"/>
      <c r="J19" s="352"/>
      <c r="K19" s="352"/>
      <c r="L19" s="352"/>
      <c r="M19" s="352"/>
    </row>
    <row r="20" spans="2:13" s="664" customFormat="1" ht="29.25" customHeight="1" x14ac:dyDescent="0.25">
      <c r="B20" s="711" t="s">
        <v>280</v>
      </c>
      <c r="C20" s="711"/>
      <c r="D20" s="711"/>
      <c r="E20" s="711"/>
      <c r="F20" s="711"/>
      <c r="G20" s="711"/>
      <c r="H20" s="711"/>
      <c r="I20" s="711"/>
      <c r="J20" s="711"/>
      <c r="K20" s="711"/>
      <c r="L20" s="711"/>
      <c r="M20" s="711"/>
    </row>
    <row r="21" spans="2:13" s="664" customFormat="1" ht="31.5" customHeight="1" x14ac:dyDescent="0.35">
      <c r="B21" s="353" t="s">
        <v>241</v>
      </c>
      <c r="C21" s="352"/>
      <c r="D21" s="352"/>
      <c r="E21" s="352"/>
      <c r="F21" s="352"/>
      <c r="G21" s="352"/>
      <c r="H21" s="352"/>
      <c r="I21" s="352"/>
      <c r="J21" s="352"/>
      <c r="K21" s="352"/>
      <c r="L21" s="352"/>
      <c r="M21" s="352"/>
    </row>
    <row r="22" spans="2:13" s="664" customFormat="1" ht="15.75" hidden="1" customHeight="1" x14ac:dyDescent="0.25">
      <c r="B22" s="354"/>
      <c r="C22" s="354"/>
      <c r="D22" s="354"/>
      <c r="E22" s="354"/>
      <c r="F22" s="354"/>
      <c r="G22" s="354"/>
      <c r="H22" s="354"/>
      <c r="I22" s="354"/>
      <c r="J22" s="354"/>
      <c r="K22" s="354"/>
      <c r="L22" s="354"/>
      <c r="M22" s="354"/>
    </row>
    <row r="23" spans="2:13" s="664" customFormat="1" ht="15.75" hidden="1" customHeight="1" x14ac:dyDescent="0.25">
      <c r="B23" s="354"/>
      <c r="C23" s="354"/>
      <c r="D23" s="354"/>
      <c r="E23" s="354"/>
      <c r="F23" s="354"/>
      <c r="G23" s="354"/>
      <c r="H23" s="354"/>
      <c r="I23" s="354"/>
      <c r="J23" s="354"/>
      <c r="K23" s="354"/>
      <c r="L23" s="354"/>
      <c r="M23" s="354"/>
    </row>
    <row r="24" spans="2:13" x14ac:dyDescent="0.25">
      <c r="B24" s="351" t="s">
        <v>275</v>
      </c>
      <c r="C24" s="351"/>
      <c r="D24" s="351"/>
      <c r="E24" s="351"/>
      <c r="F24" s="351"/>
      <c r="G24" s="351"/>
      <c r="H24" s="351"/>
      <c r="I24" s="351"/>
      <c r="J24" s="351"/>
      <c r="K24" s="351"/>
      <c r="L24" s="351"/>
      <c r="M24" s="351"/>
    </row>
    <row r="25" spans="2:13" x14ac:dyDescent="0.25">
      <c r="B25" s="356" t="s">
        <v>276</v>
      </c>
      <c r="C25" s="351"/>
      <c r="D25" s="351"/>
      <c r="E25" s="351"/>
      <c r="F25" s="351"/>
      <c r="G25" s="351"/>
      <c r="H25" s="351"/>
      <c r="I25" s="351"/>
      <c r="J25" s="351"/>
      <c r="K25" s="351"/>
      <c r="L25" s="351"/>
      <c r="M25" s="351"/>
    </row>
    <row r="26" spans="2:13" s="665" customFormat="1" ht="25.5" customHeight="1" x14ac:dyDescent="0.25">
      <c r="B26" s="357" t="s">
        <v>69</v>
      </c>
      <c r="C26" s="358"/>
      <c r="D26" s="358"/>
      <c r="E26" s="358"/>
      <c r="F26" s="358"/>
      <c r="G26" s="358"/>
      <c r="H26" s="358"/>
      <c r="I26" s="358"/>
      <c r="J26" s="358"/>
      <c r="K26" s="358"/>
      <c r="L26" s="358"/>
      <c r="M26" s="358"/>
    </row>
    <row r="27" spans="2:13" x14ac:dyDescent="0.25">
      <c r="B27" s="351" t="s">
        <v>71</v>
      </c>
      <c r="C27" s="351"/>
      <c r="D27" s="351"/>
      <c r="E27" s="351"/>
      <c r="F27" s="351"/>
      <c r="G27" s="351"/>
      <c r="H27" s="351"/>
      <c r="I27" s="351"/>
      <c r="J27" s="351"/>
      <c r="K27" s="351"/>
      <c r="L27" s="351"/>
      <c r="M27" s="351"/>
    </row>
    <row r="28" spans="2:13" x14ac:dyDescent="0.25">
      <c r="B28" s="351" t="s">
        <v>70</v>
      </c>
      <c r="C28" s="351"/>
      <c r="D28" s="351"/>
      <c r="E28" s="351"/>
      <c r="F28" s="351"/>
      <c r="G28" s="351"/>
      <c r="H28" s="351"/>
      <c r="I28" s="351"/>
      <c r="J28" s="351"/>
      <c r="K28" s="351"/>
      <c r="L28" s="351"/>
      <c r="M28" s="351"/>
    </row>
    <row r="29" spans="2:13" x14ac:dyDescent="0.25">
      <c r="B29" s="351"/>
      <c r="C29" s="351"/>
      <c r="D29" s="351"/>
      <c r="E29" s="351"/>
      <c r="F29" s="351"/>
      <c r="G29" s="351"/>
      <c r="H29" s="351"/>
      <c r="I29" s="351"/>
      <c r="J29" s="351"/>
      <c r="K29" s="351"/>
      <c r="L29" s="351"/>
      <c r="M29" s="351"/>
    </row>
    <row r="30" spans="2:13" ht="13.5" customHeight="1" x14ac:dyDescent="0.25">
      <c r="B30" s="351" t="s">
        <v>72</v>
      </c>
      <c r="C30" s="351"/>
      <c r="D30" s="351"/>
      <c r="E30" s="351"/>
      <c r="F30" s="351"/>
      <c r="G30" s="351"/>
      <c r="H30" s="351"/>
      <c r="I30" s="351"/>
      <c r="J30" s="351"/>
      <c r="K30" s="351"/>
      <c r="L30" s="351"/>
      <c r="M30" s="351"/>
    </row>
    <row r="31" spans="2:13" x14ac:dyDescent="0.25">
      <c r="B31" s="351" t="s">
        <v>73</v>
      </c>
      <c r="C31" s="351"/>
      <c r="D31" s="351"/>
      <c r="E31" s="351"/>
      <c r="F31" s="351"/>
      <c r="G31" s="351"/>
      <c r="H31" s="351"/>
      <c r="I31" s="351"/>
      <c r="J31" s="351"/>
      <c r="K31" s="351"/>
      <c r="L31" s="351"/>
      <c r="M31" s="351"/>
    </row>
    <row r="32" spans="2:13" ht="8.25" customHeight="1" x14ac:dyDescent="0.25">
      <c r="B32" s="351"/>
      <c r="C32" s="351"/>
      <c r="D32" s="351"/>
      <c r="E32" s="351"/>
      <c r="F32" s="351"/>
      <c r="G32" s="351"/>
      <c r="H32" s="351"/>
      <c r="I32" s="351"/>
      <c r="J32" s="351"/>
      <c r="K32" s="351"/>
      <c r="L32" s="351"/>
      <c r="M32" s="351"/>
    </row>
    <row r="33" spans="2:13" ht="41.25" customHeight="1" x14ac:dyDescent="0.25">
      <c r="B33" s="709" t="s">
        <v>178</v>
      </c>
      <c r="C33" s="709"/>
      <c r="D33" s="709"/>
      <c r="E33" s="709"/>
      <c r="F33" s="709"/>
      <c r="G33" s="709"/>
      <c r="H33" s="709"/>
      <c r="I33" s="709"/>
      <c r="J33" s="709"/>
      <c r="K33" s="709"/>
      <c r="L33" s="709"/>
      <c r="M33" s="709"/>
    </row>
    <row r="34" spans="2:13" ht="58.5" customHeight="1" x14ac:dyDescent="0.25">
      <c r="B34" s="709" t="s">
        <v>295</v>
      </c>
      <c r="C34" s="709"/>
      <c r="D34" s="709"/>
      <c r="E34" s="709"/>
      <c r="F34" s="709"/>
      <c r="G34" s="709"/>
      <c r="H34" s="709"/>
      <c r="I34" s="709"/>
      <c r="J34" s="709"/>
      <c r="K34" s="709"/>
      <c r="L34" s="709"/>
      <c r="M34" s="709"/>
    </row>
    <row r="35" spans="2:13" ht="82.5" customHeight="1" x14ac:dyDescent="0.25">
      <c r="B35" s="709" t="s">
        <v>308</v>
      </c>
      <c r="C35" s="709"/>
      <c r="D35" s="709"/>
      <c r="E35" s="709"/>
      <c r="F35" s="709"/>
      <c r="G35" s="709"/>
      <c r="H35" s="709"/>
      <c r="I35" s="709"/>
      <c r="J35" s="709"/>
      <c r="K35" s="709"/>
      <c r="L35" s="709"/>
      <c r="M35" s="709"/>
    </row>
    <row r="36" spans="2:13" ht="15.75" hidden="1" customHeight="1" x14ac:dyDescent="0.25">
      <c r="B36" s="709" t="s">
        <v>287</v>
      </c>
      <c r="C36" s="709"/>
      <c r="D36" s="709"/>
      <c r="E36" s="709"/>
      <c r="F36" s="709"/>
      <c r="G36" s="709"/>
      <c r="H36" s="709"/>
      <c r="I36" s="709"/>
      <c r="J36" s="709"/>
      <c r="K36" s="709"/>
      <c r="L36" s="709"/>
      <c r="M36" s="709"/>
    </row>
    <row r="37" spans="2:13" hidden="1" x14ac:dyDescent="0.25">
      <c r="B37" s="709"/>
      <c r="C37" s="709"/>
      <c r="D37" s="709"/>
      <c r="E37" s="709"/>
      <c r="F37" s="709"/>
      <c r="G37" s="709"/>
      <c r="H37" s="709"/>
      <c r="I37" s="709"/>
      <c r="J37" s="709"/>
      <c r="K37" s="709"/>
      <c r="L37" s="709"/>
      <c r="M37" s="709"/>
    </row>
    <row r="38" spans="2:13" ht="15.75" hidden="1" customHeight="1" x14ac:dyDescent="0.25">
      <c r="B38" s="709"/>
      <c r="C38" s="709"/>
      <c r="D38" s="709"/>
      <c r="E38" s="709"/>
      <c r="F38" s="709"/>
      <c r="G38" s="709"/>
      <c r="H38" s="709"/>
      <c r="I38" s="709"/>
      <c r="J38" s="709"/>
      <c r="K38" s="709"/>
      <c r="L38" s="709"/>
      <c r="M38" s="709"/>
    </row>
    <row r="39" spans="2:13" hidden="1" x14ac:dyDescent="0.25">
      <c r="B39" s="709"/>
      <c r="C39" s="709"/>
      <c r="D39" s="709"/>
      <c r="E39" s="709"/>
      <c r="F39" s="709"/>
      <c r="G39" s="709"/>
      <c r="H39" s="709"/>
      <c r="I39" s="709"/>
      <c r="J39" s="709"/>
      <c r="K39" s="709"/>
      <c r="L39" s="709"/>
      <c r="M39" s="709"/>
    </row>
    <row r="40" spans="2:13" hidden="1" x14ac:dyDescent="0.25">
      <c r="B40" s="709"/>
      <c r="C40" s="709"/>
      <c r="D40" s="709"/>
      <c r="E40" s="709"/>
      <c r="F40" s="709"/>
      <c r="G40" s="709"/>
      <c r="H40" s="709"/>
      <c r="I40" s="709"/>
      <c r="J40" s="709"/>
      <c r="K40" s="709"/>
      <c r="L40" s="709"/>
      <c r="M40" s="709"/>
    </row>
    <row r="41" spans="2:13" hidden="1" x14ac:dyDescent="0.25">
      <c r="B41" s="709"/>
      <c r="C41" s="709"/>
      <c r="D41" s="709"/>
      <c r="E41" s="709"/>
      <c r="F41" s="709"/>
      <c r="G41" s="709"/>
      <c r="H41" s="709"/>
      <c r="I41" s="709"/>
      <c r="J41" s="709"/>
      <c r="K41" s="709"/>
      <c r="L41" s="709"/>
      <c r="M41" s="709"/>
    </row>
    <row r="42" spans="2:13" hidden="1" x14ac:dyDescent="0.25">
      <c r="B42" s="709"/>
      <c r="C42" s="709"/>
      <c r="D42" s="709"/>
      <c r="E42" s="709"/>
      <c r="F42" s="709"/>
      <c r="G42" s="709"/>
      <c r="H42" s="709"/>
      <c r="I42" s="709"/>
      <c r="J42" s="709"/>
      <c r="K42" s="709"/>
      <c r="L42" s="709"/>
      <c r="M42" s="709"/>
    </row>
    <row r="43" spans="2:13" hidden="1" x14ac:dyDescent="0.25">
      <c r="B43" s="709"/>
      <c r="C43" s="709"/>
      <c r="D43" s="709"/>
      <c r="E43" s="709"/>
      <c r="F43" s="709"/>
      <c r="G43" s="709"/>
      <c r="H43" s="709"/>
      <c r="I43" s="709"/>
      <c r="J43" s="709"/>
      <c r="K43" s="709"/>
      <c r="L43" s="709"/>
      <c r="M43" s="709"/>
    </row>
    <row r="44" spans="2:13" hidden="1" x14ac:dyDescent="0.25">
      <c r="B44" s="709"/>
      <c r="C44" s="709"/>
      <c r="D44" s="709"/>
      <c r="E44" s="709"/>
      <c r="F44" s="709"/>
      <c r="G44" s="709"/>
      <c r="H44" s="709"/>
      <c r="I44" s="709"/>
      <c r="J44" s="709"/>
      <c r="K44" s="709"/>
      <c r="L44" s="709"/>
      <c r="M44" s="709"/>
    </row>
    <row r="45" spans="2:13" x14ac:dyDescent="0.25">
      <c r="B45" s="359"/>
      <c r="C45" s="359"/>
      <c r="D45" s="359"/>
      <c r="E45" s="359"/>
      <c r="F45" s="359"/>
      <c r="G45" s="359"/>
      <c r="H45" s="359"/>
      <c r="I45" s="359"/>
      <c r="J45" s="359"/>
      <c r="K45" s="359"/>
      <c r="L45" s="359"/>
      <c r="M45" s="359"/>
    </row>
    <row r="46" spans="2:13" x14ac:dyDescent="0.25">
      <c r="B46" s="359"/>
      <c r="C46" s="359"/>
      <c r="D46" s="359"/>
      <c r="E46" s="359"/>
      <c r="F46" s="359"/>
      <c r="G46" s="359"/>
      <c r="H46" s="359"/>
      <c r="I46" s="359"/>
      <c r="J46" s="359"/>
      <c r="K46" s="359"/>
      <c r="L46" s="359"/>
      <c r="M46" s="359"/>
    </row>
    <row r="47" spans="2:13" x14ac:dyDescent="0.25">
      <c r="B47" s="359"/>
      <c r="C47" s="359"/>
      <c r="D47" s="359"/>
      <c r="E47" s="359"/>
      <c r="F47" s="359"/>
      <c r="G47" s="359"/>
      <c r="H47" s="359"/>
      <c r="I47" s="359"/>
      <c r="J47" s="359"/>
      <c r="K47" s="359"/>
      <c r="L47" s="359"/>
      <c r="M47" s="359"/>
    </row>
    <row r="48" spans="2:13" x14ac:dyDescent="0.25">
      <c r="B48" s="359"/>
      <c r="C48" s="359"/>
      <c r="D48" s="359"/>
      <c r="E48" s="359"/>
      <c r="F48" s="359"/>
      <c r="G48" s="359"/>
      <c r="H48" s="359"/>
      <c r="I48" s="359"/>
      <c r="J48" s="359"/>
      <c r="K48" s="359"/>
      <c r="L48" s="359"/>
      <c r="M48" s="359"/>
    </row>
    <row r="49" spans="2:13" x14ac:dyDescent="0.25">
      <c r="B49" s="359"/>
      <c r="C49" s="359"/>
      <c r="D49" s="359"/>
      <c r="E49" s="359"/>
      <c r="F49" s="359"/>
      <c r="G49" s="359"/>
      <c r="H49" s="359"/>
      <c r="I49" s="359"/>
      <c r="J49" s="359"/>
      <c r="K49" s="359"/>
      <c r="L49" s="359"/>
      <c r="M49" s="359"/>
    </row>
    <row r="50" spans="2:13" x14ac:dyDescent="0.25">
      <c r="B50" s="359"/>
      <c r="C50" s="359"/>
      <c r="D50" s="359"/>
      <c r="E50" s="359"/>
      <c r="F50" s="359"/>
      <c r="G50" s="359"/>
      <c r="H50" s="359"/>
      <c r="I50" s="359"/>
      <c r="J50" s="359"/>
      <c r="K50" s="359"/>
      <c r="L50" s="359"/>
      <c r="M50" s="359"/>
    </row>
    <row r="51" spans="2:13" x14ac:dyDescent="0.25">
      <c r="B51" s="359"/>
      <c r="C51" s="359"/>
      <c r="D51" s="359"/>
      <c r="E51" s="359"/>
      <c r="F51" s="359"/>
      <c r="G51" s="359"/>
      <c r="H51" s="359"/>
      <c r="I51" s="359"/>
      <c r="J51" s="359"/>
      <c r="K51" s="359"/>
      <c r="L51" s="359"/>
      <c r="M51" s="359"/>
    </row>
    <row r="52" spans="2:13" x14ac:dyDescent="0.25">
      <c r="B52" s="359"/>
      <c r="C52" s="359"/>
      <c r="D52" s="359"/>
      <c r="E52" s="359"/>
      <c r="F52" s="359"/>
      <c r="G52" s="359"/>
      <c r="H52" s="359"/>
      <c r="I52" s="359"/>
      <c r="J52" s="359"/>
      <c r="K52" s="359"/>
      <c r="L52" s="359"/>
      <c r="M52" s="359"/>
    </row>
    <row r="53" spans="2:13" x14ac:dyDescent="0.25">
      <c r="B53" s="359"/>
      <c r="C53" s="359"/>
      <c r="D53" s="359"/>
      <c r="E53" s="359"/>
      <c r="F53" s="359"/>
      <c r="G53" s="359"/>
      <c r="H53" s="359"/>
      <c r="I53" s="359"/>
      <c r="J53" s="359"/>
      <c r="K53" s="359"/>
      <c r="L53" s="359"/>
      <c r="M53" s="359"/>
    </row>
    <row r="54" spans="2:13" x14ac:dyDescent="0.25">
      <c r="B54" s="359"/>
      <c r="C54" s="359"/>
      <c r="D54" s="359"/>
      <c r="E54" s="359"/>
      <c r="F54" s="359"/>
      <c r="G54" s="359"/>
      <c r="H54" s="359"/>
      <c r="I54" s="359"/>
      <c r="J54" s="359"/>
      <c r="K54" s="359"/>
      <c r="L54" s="359"/>
      <c r="M54" s="359"/>
    </row>
    <row r="55" spans="2:13" x14ac:dyDescent="0.25">
      <c r="B55" s="359"/>
      <c r="C55" s="359"/>
      <c r="D55" s="359"/>
      <c r="E55" s="359"/>
      <c r="F55" s="359"/>
      <c r="G55" s="359"/>
      <c r="H55" s="359"/>
      <c r="I55" s="359"/>
      <c r="J55" s="359"/>
      <c r="K55" s="359"/>
      <c r="L55" s="359"/>
      <c r="M55" s="359"/>
    </row>
    <row r="56" spans="2:13" x14ac:dyDescent="0.25">
      <c r="B56" s="359"/>
      <c r="C56" s="359"/>
      <c r="D56" s="359"/>
      <c r="E56" s="359"/>
      <c r="F56" s="359"/>
      <c r="G56" s="359"/>
      <c r="H56" s="359"/>
      <c r="I56" s="359"/>
      <c r="J56" s="359"/>
      <c r="K56" s="359"/>
      <c r="L56" s="359"/>
      <c r="M56" s="359"/>
    </row>
    <row r="57" spans="2:13" x14ac:dyDescent="0.25">
      <c r="B57" s="359"/>
      <c r="C57" s="359"/>
      <c r="D57" s="359"/>
      <c r="E57" s="359"/>
      <c r="F57" s="359"/>
      <c r="G57" s="359"/>
      <c r="H57" s="359"/>
      <c r="I57" s="359"/>
      <c r="J57" s="359"/>
      <c r="K57" s="359"/>
      <c r="L57" s="359"/>
      <c r="M57" s="359"/>
    </row>
    <row r="58" spans="2:13" x14ac:dyDescent="0.25">
      <c r="B58" s="359"/>
      <c r="C58" s="359"/>
      <c r="D58" s="359"/>
      <c r="E58" s="359"/>
      <c r="F58" s="359"/>
      <c r="G58" s="359"/>
      <c r="H58" s="359"/>
      <c r="I58" s="359"/>
      <c r="J58" s="359"/>
      <c r="K58" s="359"/>
      <c r="L58" s="359"/>
      <c r="M58" s="359"/>
    </row>
    <row r="59" spans="2:13" x14ac:dyDescent="0.25">
      <c r="B59" s="359"/>
      <c r="C59" s="359"/>
      <c r="D59" s="359"/>
      <c r="E59" s="359"/>
      <c r="F59" s="359"/>
      <c r="G59" s="359"/>
      <c r="H59" s="359"/>
      <c r="I59" s="359"/>
      <c r="J59" s="359"/>
      <c r="K59" s="359"/>
      <c r="L59" s="359"/>
      <c r="M59" s="359"/>
    </row>
    <row r="60" spans="2:13" x14ac:dyDescent="0.25">
      <c r="B60" s="359"/>
      <c r="C60" s="359"/>
      <c r="D60" s="359"/>
      <c r="E60" s="359"/>
      <c r="F60" s="359"/>
      <c r="G60" s="359"/>
      <c r="H60" s="359"/>
      <c r="I60" s="359"/>
      <c r="J60" s="359"/>
      <c r="K60" s="359"/>
      <c r="L60" s="359"/>
      <c r="M60" s="359"/>
    </row>
    <row r="61" spans="2:13" x14ac:dyDescent="0.25">
      <c r="B61" s="359"/>
      <c r="C61" s="359"/>
      <c r="D61" s="359"/>
      <c r="E61" s="359"/>
      <c r="F61" s="359"/>
      <c r="G61" s="359"/>
      <c r="H61" s="359"/>
      <c r="I61" s="359"/>
      <c r="J61" s="359"/>
      <c r="K61" s="359"/>
      <c r="L61" s="359"/>
      <c r="M61" s="359"/>
    </row>
    <row r="62" spans="2:13" x14ac:dyDescent="0.25">
      <c r="B62" s="359"/>
      <c r="C62" s="359"/>
      <c r="D62" s="359"/>
      <c r="E62" s="359"/>
      <c r="F62" s="359"/>
      <c r="G62" s="359"/>
      <c r="H62" s="359"/>
      <c r="I62" s="359"/>
      <c r="J62" s="359"/>
      <c r="K62" s="359"/>
      <c r="L62" s="359"/>
      <c r="M62" s="359"/>
    </row>
    <row r="63" spans="2:13" x14ac:dyDescent="0.25">
      <c r="B63" s="359"/>
      <c r="C63" s="359"/>
      <c r="D63" s="359"/>
      <c r="E63" s="359"/>
      <c r="F63" s="359"/>
      <c r="G63" s="359"/>
      <c r="H63" s="359"/>
      <c r="I63" s="359"/>
      <c r="J63" s="359"/>
      <c r="K63" s="359"/>
      <c r="L63" s="359"/>
      <c r="M63" s="359"/>
    </row>
    <row r="64" spans="2:13" x14ac:dyDescent="0.25">
      <c r="B64" s="359"/>
      <c r="C64" s="359"/>
      <c r="D64" s="359"/>
      <c r="E64" s="359"/>
      <c r="F64" s="359"/>
      <c r="G64" s="359"/>
      <c r="H64" s="359"/>
      <c r="I64" s="359"/>
      <c r="J64" s="359"/>
      <c r="K64" s="359"/>
      <c r="L64" s="359"/>
      <c r="M64" s="359"/>
    </row>
    <row r="65" spans="2:13" x14ac:dyDescent="0.25">
      <c r="B65" s="359"/>
      <c r="C65" s="359"/>
      <c r="D65" s="359"/>
      <c r="E65" s="359"/>
      <c r="F65" s="359"/>
      <c r="G65" s="359"/>
      <c r="H65" s="359"/>
      <c r="I65" s="359"/>
      <c r="J65" s="359"/>
      <c r="K65" s="359"/>
      <c r="L65" s="359"/>
      <c r="M65" s="359"/>
    </row>
    <row r="66" spans="2:13" x14ac:dyDescent="0.25">
      <c r="B66" s="359"/>
      <c r="C66" s="359"/>
      <c r="D66" s="359"/>
      <c r="E66" s="359"/>
      <c r="F66" s="359"/>
      <c r="G66" s="359"/>
      <c r="H66" s="359"/>
      <c r="I66" s="359"/>
      <c r="J66" s="359"/>
      <c r="K66" s="359"/>
      <c r="L66" s="359"/>
      <c r="M66" s="359"/>
    </row>
    <row r="67" spans="2:13" x14ac:dyDescent="0.25">
      <c r="B67" s="359"/>
      <c r="C67" s="359"/>
      <c r="D67" s="359"/>
      <c r="E67" s="359"/>
      <c r="F67" s="359"/>
      <c r="G67" s="359"/>
      <c r="H67" s="359"/>
      <c r="I67" s="359"/>
      <c r="J67" s="359"/>
      <c r="K67" s="359"/>
      <c r="L67" s="359"/>
      <c r="M67" s="359"/>
    </row>
    <row r="68" spans="2:13" x14ac:dyDescent="0.25">
      <c r="B68" s="359"/>
      <c r="C68" s="359"/>
      <c r="D68" s="359"/>
      <c r="E68" s="359"/>
      <c r="F68" s="359"/>
      <c r="G68" s="359"/>
      <c r="H68" s="359"/>
      <c r="I68" s="359"/>
      <c r="J68" s="359"/>
      <c r="K68" s="359"/>
      <c r="L68" s="359"/>
      <c r="M68" s="359"/>
    </row>
    <row r="69" spans="2:13" x14ac:dyDescent="0.25">
      <c r="B69" s="359"/>
      <c r="C69" s="359"/>
      <c r="D69" s="359"/>
      <c r="E69" s="359"/>
      <c r="F69" s="359"/>
      <c r="G69" s="359"/>
      <c r="H69" s="359"/>
      <c r="I69" s="359"/>
      <c r="J69" s="359"/>
      <c r="K69" s="359"/>
      <c r="L69" s="359"/>
      <c r="M69" s="359"/>
    </row>
    <row r="70" spans="2:13" x14ac:dyDescent="0.25">
      <c r="B70" s="359"/>
      <c r="C70" s="359"/>
      <c r="D70" s="359"/>
      <c r="E70" s="359"/>
      <c r="F70" s="359"/>
      <c r="G70" s="359"/>
      <c r="H70" s="359"/>
      <c r="I70" s="359"/>
      <c r="J70" s="359"/>
      <c r="K70" s="359"/>
      <c r="L70" s="359"/>
      <c r="M70" s="359"/>
    </row>
    <row r="71" spans="2:13" x14ac:dyDescent="0.25">
      <c r="B71" s="359"/>
      <c r="C71" s="359"/>
      <c r="D71" s="359"/>
      <c r="E71" s="359"/>
      <c r="F71" s="359"/>
      <c r="G71" s="359"/>
      <c r="H71" s="359"/>
      <c r="I71" s="359"/>
      <c r="J71" s="359"/>
      <c r="K71" s="359"/>
      <c r="L71" s="359"/>
      <c r="M71" s="359"/>
    </row>
    <row r="72" spans="2:13" x14ac:dyDescent="0.25">
      <c r="B72" s="359"/>
      <c r="C72" s="359"/>
      <c r="D72" s="359"/>
      <c r="E72" s="359"/>
      <c r="F72" s="359"/>
      <c r="G72" s="359"/>
      <c r="H72" s="359"/>
      <c r="I72" s="359"/>
      <c r="J72" s="359"/>
      <c r="K72" s="359"/>
      <c r="L72" s="359"/>
      <c r="M72" s="359"/>
    </row>
    <row r="73" spans="2:13" x14ac:dyDescent="0.25">
      <c r="B73" s="359"/>
      <c r="C73" s="359"/>
      <c r="D73" s="359"/>
      <c r="E73" s="359"/>
      <c r="F73" s="359"/>
      <c r="G73" s="359"/>
      <c r="H73" s="359"/>
      <c r="I73" s="359"/>
      <c r="J73" s="359"/>
      <c r="K73" s="359"/>
      <c r="L73" s="359"/>
      <c r="M73" s="359"/>
    </row>
    <row r="74" spans="2:13" x14ac:dyDescent="0.25">
      <c r="B74" s="359"/>
      <c r="C74" s="359"/>
      <c r="D74" s="359"/>
      <c r="E74" s="359"/>
      <c r="F74" s="359"/>
      <c r="G74" s="359"/>
      <c r="H74" s="359"/>
      <c r="I74" s="359"/>
      <c r="J74" s="359"/>
      <c r="K74" s="359"/>
      <c r="L74" s="359"/>
      <c r="M74" s="359"/>
    </row>
    <row r="75" spans="2:13" x14ac:dyDescent="0.25">
      <c r="B75" s="359"/>
      <c r="C75" s="359"/>
      <c r="D75" s="359"/>
      <c r="E75" s="359"/>
      <c r="F75" s="359"/>
      <c r="G75" s="359"/>
      <c r="H75" s="359"/>
      <c r="I75" s="359"/>
      <c r="J75" s="359"/>
      <c r="K75" s="359"/>
      <c r="L75" s="359"/>
      <c r="M75" s="359"/>
    </row>
    <row r="76" spans="2:13" x14ac:dyDescent="0.25">
      <c r="B76" s="359"/>
      <c r="C76" s="359"/>
      <c r="D76" s="359"/>
      <c r="E76" s="359"/>
      <c r="F76" s="359"/>
      <c r="G76" s="359"/>
      <c r="H76" s="359"/>
      <c r="I76" s="359"/>
      <c r="J76" s="359"/>
      <c r="K76" s="359"/>
      <c r="L76" s="359"/>
      <c r="M76" s="359"/>
    </row>
    <row r="77" spans="2:13" x14ac:dyDescent="0.25">
      <c r="B77" s="359"/>
      <c r="C77" s="359"/>
      <c r="D77" s="359"/>
      <c r="E77" s="359"/>
      <c r="F77" s="359"/>
      <c r="G77" s="359"/>
      <c r="H77" s="359"/>
      <c r="I77" s="359"/>
      <c r="J77" s="359"/>
      <c r="K77" s="359"/>
      <c r="L77" s="359"/>
      <c r="M77" s="359"/>
    </row>
    <row r="78" spans="2:13" x14ac:dyDescent="0.25">
      <c r="B78" s="359"/>
      <c r="C78" s="359"/>
      <c r="D78" s="359"/>
      <c r="E78" s="359"/>
      <c r="F78" s="359"/>
      <c r="G78" s="359"/>
      <c r="H78" s="359"/>
      <c r="I78" s="359"/>
      <c r="J78" s="359"/>
      <c r="K78" s="359"/>
      <c r="L78" s="359"/>
      <c r="M78" s="359"/>
    </row>
    <row r="79" spans="2:13" x14ac:dyDescent="0.25">
      <c r="B79" s="359"/>
      <c r="C79" s="359"/>
      <c r="D79" s="359"/>
      <c r="E79" s="359"/>
      <c r="F79" s="359"/>
      <c r="G79" s="359"/>
      <c r="H79" s="359"/>
      <c r="I79" s="359"/>
      <c r="J79" s="359"/>
      <c r="K79" s="359"/>
      <c r="L79" s="359"/>
      <c r="M79" s="359"/>
    </row>
    <row r="80" spans="2:13" x14ac:dyDescent="0.25">
      <c r="B80" s="359"/>
      <c r="C80" s="359"/>
      <c r="D80" s="359"/>
      <c r="E80" s="359"/>
      <c r="F80" s="359"/>
      <c r="G80" s="359"/>
      <c r="H80" s="359"/>
      <c r="I80" s="359"/>
      <c r="J80" s="359"/>
      <c r="K80" s="359"/>
      <c r="L80" s="359"/>
      <c r="M80" s="359"/>
    </row>
    <row r="81" spans="2:13" x14ac:dyDescent="0.25">
      <c r="B81" s="359"/>
      <c r="C81" s="359"/>
      <c r="D81" s="359"/>
      <c r="E81" s="359"/>
      <c r="F81" s="359"/>
      <c r="G81" s="359"/>
      <c r="H81" s="359"/>
      <c r="I81" s="359"/>
      <c r="J81" s="359"/>
      <c r="K81" s="359"/>
      <c r="L81" s="359"/>
      <c r="M81" s="359"/>
    </row>
    <row r="82" spans="2:13" x14ac:dyDescent="0.25">
      <c r="B82" s="359"/>
      <c r="C82" s="359"/>
      <c r="D82" s="359"/>
      <c r="E82" s="359"/>
      <c r="F82" s="359"/>
      <c r="G82" s="359"/>
      <c r="H82" s="359"/>
      <c r="I82" s="359"/>
      <c r="J82" s="359"/>
      <c r="K82" s="359"/>
      <c r="L82" s="359"/>
      <c r="M82" s="359"/>
    </row>
    <row r="83" spans="2:13" x14ac:dyDescent="0.25">
      <c r="B83" s="359"/>
      <c r="C83" s="359"/>
      <c r="D83" s="359"/>
      <c r="E83" s="359"/>
      <c r="F83" s="359"/>
      <c r="G83" s="359"/>
      <c r="H83" s="359"/>
      <c r="I83" s="359"/>
      <c r="J83" s="359"/>
      <c r="K83" s="359"/>
      <c r="L83" s="359"/>
      <c r="M83" s="359"/>
    </row>
    <row r="84" spans="2:13" x14ac:dyDescent="0.25">
      <c r="B84" s="359"/>
      <c r="C84" s="359"/>
      <c r="D84" s="359"/>
      <c r="E84" s="359"/>
      <c r="F84" s="359"/>
      <c r="G84" s="359"/>
      <c r="H84" s="359"/>
      <c r="I84" s="359"/>
      <c r="J84" s="359"/>
      <c r="K84" s="359"/>
      <c r="L84" s="359"/>
      <c r="M84" s="359"/>
    </row>
    <row r="85" spans="2:13" x14ac:dyDescent="0.25">
      <c r="B85" s="359"/>
      <c r="C85" s="359"/>
      <c r="D85" s="359"/>
      <c r="E85" s="359"/>
      <c r="F85" s="359"/>
      <c r="G85" s="359"/>
      <c r="H85" s="359"/>
      <c r="I85" s="359"/>
      <c r="J85" s="359"/>
      <c r="K85" s="359"/>
      <c r="L85" s="359"/>
      <c r="M85" s="359"/>
    </row>
    <row r="86" spans="2:13" x14ac:dyDescent="0.25">
      <c r="B86" s="359"/>
      <c r="C86" s="359"/>
      <c r="D86" s="359"/>
      <c r="E86" s="359"/>
      <c r="F86" s="359"/>
      <c r="G86" s="359"/>
      <c r="H86" s="359"/>
      <c r="I86" s="359"/>
      <c r="J86" s="359"/>
      <c r="K86" s="359"/>
      <c r="L86" s="359"/>
      <c r="M86" s="359"/>
    </row>
    <row r="87" spans="2:13" x14ac:dyDescent="0.25">
      <c r="B87" s="359"/>
      <c r="C87" s="359"/>
      <c r="D87" s="359"/>
      <c r="E87" s="359"/>
      <c r="F87" s="359"/>
      <c r="G87" s="359"/>
      <c r="H87" s="359"/>
      <c r="I87" s="359"/>
      <c r="J87" s="359"/>
      <c r="K87" s="359"/>
      <c r="L87" s="359"/>
      <c r="M87" s="359"/>
    </row>
    <row r="88" spans="2:13" x14ac:dyDescent="0.25">
      <c r="B88" s="359"/>
      <c r="C88" s="359"/>
      <c r="D88" s="359"/>
      <c r="E88" s="359"/>
      <c r="F88" s="359"/>
      <c r="G88" s="359"/>
      <c r="H88" s="359"/>
      <c r="I88" s="359"/>
      <c r="J88" s="359"/>
      <c r="K88" s="359"/>
      <c r="L88" s="359"/>
      <c r="M88" s="359"/>
    </row>
    <row r="89" spans="2:13" x14ac:dyDescent="0.25">
      <c r="B89" s="359"/>
      <c r="C89" s="359"/>
      <c r="D89" s="359"/>
      <c r="E89" s="359"/>
      <c r="F89" s="359"/>
      <c r="G89" s="359"/>
      <c r="H89" s="359"/>
      <c r="I89" s="359"/>
      <c r="J89" s="359"/>
      <c r="K89" s="359"/>
      <c r="L89" s="359"/>
      <c r="M89" s="359"/>
    </row>
    <row r="90" spans="2:13" x14ac:dyDescent="0.25">
      <c r="B90" s="359"/>
      <c r="C90" s="359"/>
      <c r="D90" s="359"/>
      <c r="E90" s="359"/>
      <c r="F90" s="359"/>
      <c r="G90" s="359"/>
      <c r="H90" s="359"/>
      <c r="I90" s="359"/>
      <c r="J90" s="359"/>
      <c r="K90" s="359"/>
      <c r="L90" s="359"/>
      <c r="M90" s="359"/>
    </row>
    <row r="91" spans="2:13" x14ac:dyDescent="0.25">
      <c r="B91" s="359"/>
      <c r="C91" s="359"/>
      <c r="D91" s="359"/>
      <c r="E91" s="359"/>
      <c r="F91" s="359"/>
      <c r="G91" s="359"/>
      <c r="H91" s="359"/>
      <c r="I91" s="359"/>
      <c r="J91" s="359"/>
      <c r="K91" s="359"/>
      <c r="L91" s="359"/>
      <c r="M91" s="359"/>
    </row>
    <row r="92" spans="2:13" x14ac:dyDescent="0.25">
      <c r="B92" s="359"/>
      <c r="C92" s="359"/>
      <c r="D92" s="359"/>
      <c r="E92" s="359"/>
      <c r="F92" s="359"/>
      <c r="G92" s="359"/>
      <c r="H92" s="359"/>
      <c r="I92" s="359"/>
      <c r="J92" s="359"/>
      <c r="K92" s="359"/>
      <c r="L92" s="359"/>
      <c r="M92" s="359"/>
    </row>
    <row r="93" spans="2:13" x14ac:dyDescent="0.25">
      <c r="B93" s="359"/>
      <c r="C93" s="359"/>
      <c r="D93" s="359"/>
      <c r="E93" s="359"/>
      <c r="F93" s="359"/>
      <c r="G93" s="359"/>
      <c r="H93" s="359"/>
      <c r="I93" s="359"/>
      <c r="J93" s="359"/>
      <c r="K93" s="359"/>
      <c r="L93" s="359"/>
      <c r="M93" s="359"/>
    </row>
    <row r="94" spans="2:13" x14ac:dyDescent="0.25">
      <c r="B94" s="359"/>
      <c r="C94" s="359"/>
      <c r="D94" s="359"/>
      <c r="E94" s="359"/>
      <c r="F94" s="359"/>
      <c r="G94" s="359"/>
      <c r="H94" s="359"/>
      <c r="I94" s="359"/>
      <c r="J94" s="359"/>
      <c r="K94" s="359"/>
      <c r="L94" s="359"/>
      <c r="M94" s="359"/>
    </row>
    <row r="95" spans="2:13" x14ac:dyDescent="0.25">
      <c r="B95" s="359"/>
      <c r="C95" s="359"/>
      <c r="D95" s="359"/>
      <c r="E95" s="359"/>
      <c r="F95" s="359"/>
      <c r="G95" s="359"/>
      <c r="H95" s="359"/>
      <c r="I95" s="359"/>
      <c r="J95" s="359"/>
      <c r="K95" s="359"/>
      <c r="L95" s="359"/>
      <c r="M95" s="359"/>
    </row>
    <row r="96" spans="2:13" x14ac:dyDescent="0.25">
      <c r="B96" s="359"/>
      <c r="C96" s="359"/>
      <c r="D96" s="359"/>
      <c r="E96" s="359"/>
      <c r="F96" s="359"/>
      <c r="G96" s="359"/>
      <c r="H96" s="359"/>
      <c r="I96" s="359"/>
      <c r="J96" s="359"/>
      <c r="K96" s="359"/>
      <c r="L96" s="359"/>
      <c r="M96" s="359"/>
    </row>
    <row r="97" spans="1:14" x14ac:dyDescent="0.25">
      <c r="B97" s="359"/>
      <c r="C97" s="359"/>
      <c r="D97" s="359"/>
      <c r="E97" s="359"/>
      <c r="F97" s="359"/>
      <c r="G97" s="359"/>
      <c r="H97" s="359"/>
      <c r="I97" s="359"/>
      <c r="J97" s="359"/>
      <c r="K97" s="359"/>
      <c r="L97" s="359"/>
      <c r="M97" s="359"/>
    </row>
    <row r="98" spans="1:14" x14ac:dyDescent="0.25">
      <c r="B98" s="359"/>
      <c r="C98" s="359"/>
      <c r="D98" s="359"/>
      <c r="E98" s="359"/>
      <c r="F98" s="359"/>
      <c r="G98" s="359"/>
      <c r="H98" s="359"/>
      <c r="I98" s="359"/>
      <c r="J98" s="359"/>
      <c r="K98" s="359"/>
      <c r="L98" s="359"/>
      <c r="M98" s="359"/>
    </row>
    <row r="99" spans="1:14" x14ac:dyDescent="0.25">
      <c r="B99" s="359"/>
      <c r="C99" s="359"/>
      <c r="D99" s="359"/>
      <c r="E99" s="359"/>
      <c r="F99" s="359"/>
      <c r="G99" s="359"/>
      <c r="H99" s="359"/>
      <c r="I99" s="359"/>
      <c r="J99" s="359"/>
      <c r="K99" s="359"/>
      <c r="L99" s="359"/>
      <c r="M99" s="359"/>
    </row>
    <row r="100" spans="1:14" x14ac:dyDescent="0.25">
      <c r="B100" s="359"/>
      <c r="C100" s="359"/>
      <c r="D100" s="359"/>
      <c r="E100" s="359"/>
      <c r="F100" s="359"/>
      <c r="G100" s="359"/>
      <c r="H100" s="359"/>
      <c r="I100" s="359"/>
      <c r="J100" s="359"/>
      <c r="K100" s="359"/>
      <c r="L100" s="359"/>
      <c r="M100" s="359"/>
    </row>
    <row r="101" spans="1:14" x14ac:dyDescent="0.25">
      <c r="B101" s="359"/>
      <c r="C101" s="359"/>
      <c r="D101" s="359"/>
      <c r="E101" s="359"/>
      <c r="F101" s="359"/>
      <c r="G101" s="359"/>
      <c r="H101" s="359"/>
      <c r="I101" s="359"/>
      <c r="J101" s="359"/>
      <c r="K101" s="359"/>
      <c r="L101" s="359"/>
      <c r="M101" s="359"/>
    </row>
    <row r="102" spans="1:14" x14ac:dyDescent="0.25">
      <c r="B102" s="359"/>
      <c r="C102" s="359"/>
      <c r="D102" s="359"/>
      <c r="E102" s="359"/>
      <c r="F102" s="359"/>
      <c r="G102" s="359"/>
      <c r="H102" s="359"/>
      <c r="I102" s="359"/>
      <c r="J102" s="359"/>
      <c r="K102" s="359"/>
      <c r="L102" s="359"/>
      <c r="M102" s="359"/>
    </row>
    <row r="103" spans="1:14" x14ac:dyDescent="0.25">
      <c r="B103" s="359"/>
      <c r="C103" s="359"/>
      <c r="D103" s="359"/>
      <c r="E103" s="359"/>
      <c r="F103" s="359"/>
      <c r="G103" s="359"/>
      <c r="H103" s="359"/>
      <c r="I103" s="359"/>
      <c r="J103" s="359"/>
      <c r="K103" s="359"/>
      <c r="L103" s="359"/>
      <c r="M103" s="359"/>
    </row>
    <row r="104" spans="1:14" s="666" customFormat="1" x14ac:dyDescent="0.25">
      <c r="A104" s="355"/>
      <c r="B104" s="355"/>
      <c r="C104" s="355"/>
      <c r="D104" s="355"/>
      <c r="E104" s="355"/>
      <c r="F104" s="355"/>
      <c r="G104" s="355"/>
      <c r="H104" s="355"/>
      <c r="I104" s="355"/>
      <c r="J104" s="355"/>
      <c r="K104" s="355"/>
      <c r="L104" s="355"/>
      <c r="M104" s="355"/>
      <c r="N104" s="355"/>
    </row>
    <row r="105" spans="1:14" x14ac:dyDescent="0.25">
      <c r="B105" s="667"/>
      <c r="C105" s="667"/>
      <c r="D105" s="667"/>
      <c r="E105" s="667"/>
      <c r="F105" s="667"/>
      <c r="G105" s="667"/>
      <c r="H105" s="667"/>
      <c r="I105" s="667"/>
      <c r="J105" s="667"/>
      <c r="K105" s="667"/>
      <c r="L105" s="667"/>
      <c r="M105" s="667"/>
    </row>
    <row r="106" spans="1:14" x14ac:dyDescent="0.25">
      <c r="B106" s="667"/>
      <c r="C106" s="667"/>
      <c r="D106" s="667"/>
      <c r="E106" s="667"/>
      <c r="F106" s="667"/>
      <c r="G106" s="667"/>
      <c r="H106" s="667"/>
      <c r="I106" s="667"/>
      <c r="J106" s="667"/>
      <c r="K106" s="667"/>
      <c r="L106" s="667"/>
      <c r="M106" s="667"/>
    </row>
    <row r="107" spans="1:14" x14ac:dyDescent="0.25">
      <c r="B107" s="667"/>
      <c r="C107" s="667"/>
      <c r="D107" s="667"/>
      <c r="E107" s="667"/>
      <c r="F107" s="667"/>
      <c r="G107" s="667"/>
      <c r="H107" s="667"/>
      <c r="I107" s="667"/>
      <c r="J107" s="667"/>
      <c r="K107" s="667"/>
      <c r="L107" s="667"/>
      <c r="M107" s="667"/>
    </row>
    <row r="108" spans="1:14" x14ac:dyDescent="0.25">
      <c r="B108" s="667"/>
      <c r="C108" s="667"/>
      <c r="D108" s="667"/>
      <c r="E108" s="667"/>
      <c r="F108" s="667"/>
      <c r="G108" s="667"/>
      <c r="H108" s="667"/>
      <c r="I108" s="667"/>
      <c r="J108" s="667"/>
      <c r="K108" s="667"/>
      <c r="L108" s="667"/>
      <c r="M108" s="667"/>
    </row>
    <row r="109" spans="1:14" x14ac:dyDescent="0.25">
      <c r="B109" s="667"/>
      <c r="C109" s="667"/>
      <c r="D109" s="667"/>
      <c r="E109" s="667"/>
      <c r="F109" s="667"/>
      <c r="G109" s="667"/>
      <c r="H109" s="667"/>
      <c r="I109" s="667"/>
      <c r="J109" s="667"/>
      <c r="K109" s="667"/>
      <c r="L109" s="667"/>
      <c r="M109" s="667"/>
    </row>
    <row r="110" spans="1:14" x14ac:dyDescent="0.25">
      <c r="B110" s="667"/>
      <c r="C110" s="667"/>
      <c r="D110" s="667"/>
      <c r="E110" s="667"/>
      <c r="F110" s="667"/>
      <c r="G110" s="667"/>
      <c r="H110" s="667"/>
      <c r="I110" s="667"/>
      <c r="J110" s="667"/>
      <c r="K110" s="667"/>
      <c r="L110" s="667"/>
      <c r="M110" s="667"/>
    </row>
    <row r="111" spans="1:14" x14ac:dyDescent="0.25">
      <c r="B111" s="667"/>
      <c r="C111" s="667"/>
      <c r="D111" s="667"/>
      <c r="E111" s="667"/>
      <c r="F111" s="667"/>
      <c r="G111" s="667"/>
      <c r="H111" s="667"/>
      <c r="I111" s="667"/>
      <c r="J111" s="667"/>
      <c r="K111" s="667"/>
      <c r="L111" s="667"/>
      <c r="M111" s="667"/>
    </row>
    <row r="112" spans="1:14" x14ac:dyDescent="0.25">
      <c r="B112" s="667"/>
      <c r="C112" s="667"/>
      <c r="D112" s="667"/>
      <c r="E112" s="667"/>
      <c r="F112" s="667"/>
      <c r="G112" s="667"/>
      <c r="H112" s="667"/>
      <c r="I112" s="667"/>
      <c r="J112" s="667"/>
      <c r="K112" s="667"/>
      <c r="L112" s="667"/>
      <c r="M112" s="667"/>
    </row>
    <row r="113" spans="2:13" x14ac:dyDescent="0.25">
      <c r="B113" s="667"/>
      <c r="C113" s="667"/>
      <c r="D113" s="667"/>
      <c r="E113" s="667"/>
      <c r="F113" s="667"/>
      <c r="G113" s="667"/>
      <c r="H113" s="667"/>
      <c r="I113" s="667"/>
      <c r="J113" s="667"/>
      <c r="K113" s="667"/>
      <c r="L113" s="667"/>
      <c r="M113" s="667"/>
    </row>
    <row r="114" spans="2:13" x14ac:dyDescent="0.25">
      <c r="B114" s="667"/>
      <c r="C114" s="667"/>
      <c r="D114" s="667"/>
      <c r="E114" s="667"/>
      <c r="F114" s="667"/>
      <c r="G114" s="667"/>
      <c r="H114" s="667"/>
      <c r="I114" s="667"/>
      <c r="J114" s="667"/>
      <c r="K114" s="667"/>
      <c r="L114" s="667"/>
      <c r="M114" s="667"/>
    </row>
    <row r="115" spans="2:13" x14ac:dyDescent="0.25">
      <c r="B115" s="667"/>
      <c r="C115" s="667"/>
      <c r="D115" s="667"/>
      <c r="E115" s="667"/>
      <c r="F115" s="667"/>
      <c r="G115" s="667"/>
      <c r="H115" s="667"/>
      <c r="I115" s="667"/>
      <c r="J115" s="667"/>
      <c r="K115" s="667"/>
      <c r="L115" s="667"/>
      <c r="M115" s="667"/>
    </row>
    <row r="116" spans="2:13" x14ac:dyDescent="0.25">
      <c r="B116" s="667"/>
      <c r="C116" s="667"/>
      <c r="D116" s="667"/>
      <c r="E116" s="667"/>
      <c r="F116" s="667"/>
      <c r="G116" s="667"/>
      <c r="H116" s="667"/>
      <c r="I116" s="667"/>
      <c r="J116" s="667"/>
      <c r="K116" s="667"/>
      <c r="L116" s="667"/>
      <c r="M116" s="667"/>
    </row>
    <row r="117" spans="2:13" x14ac:dyDescent="0.25">
      <c r="B117" s="667"/>
      <c r="C117" s="667"/>
      <c r="D117" s="667"/>
      <c r="E117" s="667"/>
      <c r="F117" s="667"/>
      <c r="G117" s="667"/>
      <c r="H117" s="667"/>
      <c r="I117" s="667"/>
      <c r="J117" s="667"/>
      <c r="K117" s="667"/>
      <c r="L117" s="667"/>
      <c r="M117" s="667"/>
    </row>
    <row r="118" spans="2:13" x14ac:dyDescent="0.25">
      <c r="B118" s="667"/>
      <c r="C118" s="667"/>
      <c r="D118" s="667"/>
      <c r="E118" s="667"/>
      <c r="F118" s="667"/>
      <c r="G118" s="667"/>
      <c r="H118" s="667"/>
      <c r="I118" s="667"/>
      <c r="J118" s="667"/>
      <c r="K118" s="667"/>
      <c r="L118" s="667"/>
      <c r="M118" s="667"/>
    </row>
    <row r="119" spans="2:13" x14ac:dyDescent="0.25">
      <c r="B119" s="667"/>
      <c r="C119" s="667"/>
      <c r="D119" s="667"/>
      <c r="E119" s="667"/>
      <c r="F119" s="667"/>
      <c r="G119" s="667"/>
      <c r="H119" s="667"/>
      <c r="I119" s="667"/>
      <c r="J119" s="667"/>
      <c r="K119" s="667"/>
      <c r="L119" s="667"/>
      <c r="M119" s="667"/>
    </row>
    <row r="120" spans="2:13" x14ac:dyDescent="0.25">
      <c r="B120" s="667"/>
      <c r="C120" s="667"/>
      <c r="D120" s="667"/>
      <c r="E120" s="667"/>
      <c r="F120" s="667"/>
      <c r="G120" s="667"/>
      <c r="H120" s="667"/>
      <c r="I120" s="667"/>
      <c r="J120" s="667"/>
      <c r="K120" s="667"/>
      <c r="L120" s="667"/>
      <c r="M120" s="667"/>
    </row>
    <row r="121" spans="2:13" x14ac:dyDescent="0.25">
      <c r="B121" s="667"/>
      <c r="C121" s="667"/>
      <c r="D121" s="667"/>
      <c r="E121" s="667"/>
      <c r="F121" s="667"/>
      <c r="G121" s="667"/>
      <c r="H121" s="667"/>
      <c r="I121" s="667"/>
      <c r="J121" s="667"/>
      <c r="K121" s="667"/>
      <c r="L121" s="667"/>
      <c r="M121" s="667"/>
    </row>
    <row r="122" spans="2:13" x14ac:dyDescent="0.25">
      <c r="B122" s="667"/>
      <c r="C122" s="667"/>
      <c r="D122" s="667"/>
      <c r="E122" s="667"/>
      <c r="F122" s="667"/>
      <c r="G122" s="667"/>
      <c r="H122" s="667"/>
      <c r="I122" s="667"/>
      <c r="J122" s="667"/>
      <c r="K122" s="667"/>
      <c r="L122" s="667"/>
      <c r="M122" s="667"/>
    </row>
    <row r="123" spans="2:13" x14ac:dyDescent="0.25">
      <c r="B123" s="667"/>
      <c r="C123" s="667"/>
      <c r="D123" s="667"/>
      <c r="E123" s="667"/>
      <c r="F123" s="667"/>
      <c r="G123" s="667"/>
      <c r="H123" s="667"/>
      <c r="I123" s="667"/>
      <c r="J123" s="667"/>
      <c r="K123" s="667"/>
      <c r="L123" s="667"/>
      <c r="M123" s="667"/>
    </row>
    <row r="124" spans="2:13" x14ac:dyDescent="0.25">
      <c r="B124" s="667"/>
      <c r="C124" s="667"/>
      <c r="D124" s="667"/>
      <c r="E124" s="667"/>
      <c r="F124" s="667"/>
      <c r="G124" s="667"/>
      <c r="H124" s="667"/>
      <c r="I124" s="667"/>
      <c r="J124" s="667"/>
      <c r="K124" s="667"/>
      <c r="L124" s="667"/>
      <c r="M124" s="667"/>
    </row>
    <row r="125" spans="2:13" x14ac:dyDescent="0.25">
      <c r="B125" s="667"/>
      <c r="C125" s="667"/>
      <c r="D125" s="667"/>
      <c r="E125" s="667"/>
      <c r="F125" s="667"/>
      <c r="G125" s="667"/>
      <c r="H125" s="667"/>
      <c r="I125" s="667"/>
      <c r="J125" s="667"/>
      <c r="K125" s="667"/>
      <c r="L125" s="667"/>
      <c r="M125" s="667"/>
    </row>
    <row r="126" spans="2:13" x14ac:dyDescent="0.25">
      <c r="B126" s="667"/>
      <c r="C126" s="667"/>
      <c r="D126" s="667"/>
      <c r="E126" s="667"/>
      <c r="F126" s="667"/>
      <c r="G126" s="667"/>
      <c r="H126" s="667"/>
      <c r="I126" s="667"/>
      <c r="J126" s="667"/>
      <c r="K126" s="667"/>
      <c r="L126" s="667"/>
      <c r="M126" s="667"/>
    </row>
    <row r="127" spans="2:13" x14ac:dyDescent="0.25">
      <c r="B127" s="667"/>
      <c r="C127" s="667"/>
      <c r="D127" s="667"/>
      <c r="E127" s="667"/>
      <c r="F127" s="667"/>
      <c r="G127" s="667"/>
      <c r="H127" s="667"/>
      <c r="I127" s="667"/>
      <c r="J127" s="667"/>
      <c r="K127" s="667"/>
      <c r="L127" s="667"/>
      <c r="M127" s="667"/>
    </row>
    <row r="128" spans="2:13" x14ac:dyDescent="0.25">
      <c r="B128" s="667"/>
      <c r="C128" s="667"/>
      <c r="D128" s="667"/>
      <c r="E128" s="667"/>
      <c r="F128" s="667"/>
      <c r="G128" s="667"/>
      <c r="H128" s="667"/>
      <c r="I128" s="667"/>
      <c r="J128" s="667"/>
      <c r="K128" s="667"/>
      <c r="L128" s="667"/>
      <c r="M128" s="667"/>
    </row>
    <row r="129" spans="2:13" x14ac:dyDescent="0.25">
      <c r="B129" s="667"/>
      <c r="C129" s="667"/>
      <c r="D129" s="667"/>
      <c r="E129" s="667"/>
      <c r="F129" s="667"/>
      <c r="G129" s="667"/>
      <c r="H129" s="667"/>
      <c r="I129" s="667"/>
      <c r="J129" s="667"/>
      <c r="K129" s="667"/>
      <c r="L129" s="667"/>
      <c r="M129" s="667"/>
    </row>
    <row r="130" spans="2:13" x14ac:dyDescent="0.25">
      <c r="B130" s="667"/>
      <c r="C130" s="667"/>
      <c r="D130" s="667"/>
      <c r="E130" s="667"/>
      <c r="F130" s="667"/>
      <c r="G130" s="667"/>
      <c r="H130" s="667"/>
      <c r="I130" s="667"/>
      <c r="J130" s="667"/>
      <c r="K130" s="667"/>
      <c r="L130" s="667"/>
      <c r="M130" s="667"/>
    </row>
    <row r="131" spans="2:13" x14ac:dyDescent="0.25">
      <c r="B131" s="667"/>
      <c r="C131" s="667"/>
      <c r="D131" s="667"/>
      <c r="E131" s="667"/>
      <c r="F131" s="667"/>
      <c r="G131" s="667"/>
      <c r="H131" s="667"/>
      <c r="I131" s="667"/>
      <c r="J131" s="667"/>
      <c r="K131" s="667"/>
      <c r="L131" s="667"/>
      <c r="M131" s="667"/>
    </row>
    <row r="132" spans="2:13" x14ac:dyDescent="0.25">
      <c r="B132" s="667"/>
      <c r="C132" s="667"/>
      <c r="D132" s="667"/>
      <c r="E132" s="667"/>
      <c r="F132" s="667"/>
      <c r="G132" s="667"/>
      <c r="H132" s="667"/>
      <c r="I132" s="667"/>
      <c r="J132" s="667"/>
      <c r="K132" s="667"/>
      <c r="L132" s="667"/>
      <c r="M132" s="667"/>
    </row>
    <row r="133" spans="2:13" x14ac:dyDescent="0.25">
      <c r="B133" s="667"/>
      <c r="C133" s="667"/>
      <c r="D133" s="667"/>
      <c r="E133" s="667"/>
      <c r="F133" s="667"/>
      <c r="G133" s="667"/>
      <c r="H133" s="667"/>
      <c r="I133" s="667"/>
      <c r="J133" s="667"/>
      <c r="K133" s="667"/>
      <c r="L133" s="667"/>
      <c r="M133" s="667"/>
    </row>
    <row r="134" spans="2:13" x14ac:dyDescent="0.25">
      <c r="B134" s="667"/>
      <c r="C134" s="667"/>
      <c r="D134" s="667"/>
      <c r="E134" s="667"/>
      <c r="F134" s="667"/>
      <c r="G134" s="667"/>
      <c r="H134" s="667"/>
      <c r="I134" s="667"/>
      <c r="J134" s="667"/>
      <c r="K134" s="667"/>
      <c r="L134" s="667"/>
      <c r="M134" s="667"/>
    </row>
    <row r="135" spans="2:13" x14ac:dyDescent="0.25">
      <c r="B135" s="667"/>
      <c r="C135" s="667"/>
      <c r="D135" s="667"/>
      <c r="E135" s="667"/>
      <c r="F135" s="667"/>
      <c r="G135" s="667"/>
      <c r="H135" s="667"/>
      <c r="I135" s="667"/>
      <c r="J135" s="667"/>
      <c r="K135" s="667"/>
      <c r="L135" s="667"/>
      <c r="M135" s="667"/>
    </row>
    <row r="136" spans="2:13" x14ac:dyDescent="0.25">
      <c r="B136" s="667"/>
      <c r="C136" s="667"/>
      <c r="D136" s="667"/>
      <c r="E136" s="667"/>
      <c r="F136" s="667"/>
      <c r="G136" s="667"/>
      <c r="H136" s="667"/>
      <c r="I136" s="667"/>
      <c r="J136" s="667"/>
      <c r="K136" s="667"/>
      <c r="L136" s="667"/>
      <c r="M136" s="667"/>
    </row>
    <row r="137" spans="2:13" x14ac:dyDescent="0.25">
      <c r="B137" s="667"/>
      <c r="C137" s="667"/>
      <c r="D137" s="667"/>
      <c r="E137" s="667"/>
      <c r="F137" s="667"/>
      <c r="G137" s="667"/>
      <c r="H137" s="667"/>
      <c r="I137" s="667"/>
      <c r="J137" s="667"/>
      <c r="K137" s="667"/>
      <c r="L137" s="667"/>
      <c r="M137" s="667"/>
    </row>
    <row r="138" spans="2:13" x14ac:dyDescent="0.25">
      <c r="B138" s="667"/>
      <c r="C138" s="667"/>
      <c r="D138" s="667"/>
      <c r="E138" s="667"/>
      <c r="F138" s="667"/>
      <c r="G138" s="667"/>
      <c r="H138" s="667"/>
      <c r="I138" s="667"/>
      <c r="J138" s="667"/>
      <c r="K138" s="667"/>
      <c r="L138" s="667"/>
      <c r="M138" s="667"/>
    </row>
    <row r="139" spans="2:13" x14ac:dyDescent="0.25">
      <c r="B139" s="667"/>
      <c r="C139" s="667"/>
      <c r="D139" s="667"/>
      <c r="E139" s="667"/>
      <c r="F139" s="667"/>
      <c r="G139" s="667"/>
      <c r="H139" s="667"/>
      <c r="I139" s="667"/>
      <c r="J139" s="667"/>
      <c r="K139" s="667"/>
      <c r="L139" s="667"/>
      <c r="M139" s="667"/>
    </row>
    <row r="140" spans="2:13" x14ac:dyDescent="0.25">
      <c r="B140" s="667"/>
      <c r="C140" s="667"/>
      <c r="D140" s="667"/>
      <c r="E140" s="667"/>
      <c r="F140" s="667"/>
      <c r="G140" s="667"/>
      <c r="H140" s="667"/>
      <c r="I140" s="667"/>
      <c r="J140" s="667"/>
      <c r="K140" s="667"/>
      <c r="L140" s="667"/>
      <c r="M140" s="667"/>
    </row>
    <row r="141" spans="2:13" x14ac:dyDescent="0.25">
      <c r="B141" s="667"/>
      <c r="C141" s="667"/>
      <c r="D141" s="667"/>
      <c r="E141" s="667"/>
      <c r="F141" s="667"/>
      <c r="G141" s="667"/>
      <c r="H141" s="667"/>
      <c r="I141" s="667"/>
      <c r="J141" s="667"/>
      <c r="K141" s="667"/>
      <c r="L141" s="667"/>
      <c r="M141" s="667"/>
    </row>
    <row r="142" spans="2:13" x14ac:dyDescent="0.25">
      <c r="B142" s="667"/>
      <c r="C142" s="667"/>
      <c r="D142" s="667"/>
      <c r="E142" s="667"/>
      <c r="F142" s="667"/>
      <c r="G142" s="667"/>
      <c r="H142" s="667"/>
      <c r="I142" s="667"/>
      <c r="J142" s="667"/>
      <c r="K142" s="667"/>
      <c r="L142" s="667"/>
      <c r="M142" s="667"/>
    </row>
    <row r="143" spans="2:13" x14ac:dyDescent="0.25">
      <c r="B143" s="667"/>
      <c r="C143" s="667"/>
      <c r="D143" s="667"/>
      <c r="E143" s="667"/>
      <c r="F143" s="667"/>
      <c r="G143" s="667"/>
      <c r="H143" s="667"/>
      <c r="I143" s="667"/>
      <c r="J143" s="667"/>
      <c r="K143" s="667"/>
      <c r="L143" s="667"/>
      <c r="M143" s="667"/>
    </row>
    <row r="144" spans="2:13" x14ac:dyDescent="0.25">
      <c r="B144" s="667"/>
      <c r="C144" s="667"/>
      <c r="D144" s="667"/>
      <c r="E144" s="667"/>
      <c r="F144" s="667"/>
      <c r="G144" s="667"/>
      <c r="H144" s="667"/>
      <c r="I144" s="667"/>
      <c r="J144" s="667"/>
      <c r="K144" s="667"/>
      <c r="L144" s="667"/>
      <c r="M144" s="667"/>
    </row>
    <row r="145" spans="2:13" x14ac:dyDescent="0.25">
      <c r="B145" s="667"/>
      <c r="C145" s="667"/>
      <c r="D145" s="667"/>
      <c r="E145" s="667"/>
      <c r="F145" s="667"/>
      <c r="G145" s="667"/>
      <c r="H145" s="667"/>
      <c r="I145" s="667"/>
      <c r="J145" s="667"/>
      <c r="K145" s="667"/>
      <c r="L145" s="667"/>
      <c r="M145" s="667"/>
    </row>
    <row r="146" spans="2:13" x14ac:dyDescent="0.25">
      <c r="B146" s="667"/>
      <c r="C146" s="667"/>
      <c r="D146" s="667"/>
      <c r="E146" s="667"/>
      <c r="F146" s="667"/>
      <c r="G146" s="667"/>
      <c r="H146" s="667"/>
      <c r="I146" s="667"/>
      <c r="J146" s="667"/>
      <c r="K146" s="667"/>
      <c r="L146" s="667"/>
      <c r="M146" s="667"/>
    </row>
    <row r="147" spans="2:13" x14ac:dyDescent="0.25">
      <c r="B147" s="667"/>
      <c r="C147" s="667"/>
      <c r="D147" s="667"/>
      <c r="E147" s="667"/>
      <c r="F147" s="667"/>
      <c r="G147" s="667"/>
      <c r="H147" s="667"/>
      <c r="I147" s="667"/>
      <c r="J147" s="667"/>
      <c r="K147" s="667"/>
      <c r="L147" s="667"/>
      <c r="M147" s="667"/>
    </row>
    <row r="148" spans="2:13" x14ac:dyDescent="0.25">
      <c r="B148" s="667"/>
      <c r="C148" s="667"/>
      <c r="D148" s="667"/>
      <c r="E148" s="667"/>
      <c r="F148" s="667"/>
      <c r="G148" s="667"/>
      <c r="H148" s="667"/>
      <c r="I148" s="667"/>
      <c r="J148" s="667"/>
      <c r="K148" s="667"/>
      <c r="L148" s="667"/>
      <c r="M148" s="667"/>
    </row>
    <row r="149" spans="2:13" x14ac:dyDescent="0.25">
      <c r="B149" s="667"/>
      <c r="C149" s="667"/>
      <c r="D149" s="667"/>
      <c r="E149" s="667"/>
      <c r="F149" s="667"/>
      <c r="G149" s="667"/>
      <c r="H149" s="667"/>
      <c r="I149" s="667"/>
      <c r="J149" s="667"/>
      <c r="K149" s="667"/>
      <c r="L149" s="667"/>
      <c r="M149" s="667"/>
    </row>
    <row r="150" spans="2:13" x14ac:dyDescent="0.25">
      <c r="B150" s="667"/>
      <c r="C150" s="667"/>
      <c r="D150" s="667"/>
      <c r="E150" s="667"/>
      <c r="F150" s="667"/>
      <c r="G150" s="667"/>
      <c r="H150" s="667"/>
      <c r="I150" s="667"/>
      <c r="J150" s="667"/>
      <c r="K150" s="667"/>
      <c r="L150" s="667"/>
      <c r="M150" s="667"/>
    </row>
    <row r="151" spans="2:13" x14ac:dyDescent="0.25">
      <c r="B151" s="667"/>
      <c r="C151" s="667"/>
      <c r="D151" s="667"/>
      <c r="E151" s="667"/>
      <c r="F151" s="667"/>
      <c r="G151" s="667"/>
      <c r="H151" s="667"/>
      <c r="I151" s="667"/>
      <c r="J151" s="667"/>
      <c r="K151" s="667"/>
      <c r="L151" s="667"/>
      <c r="M151" s="667"/>
    </row>
    <row r="152" spans="2:13" x14ac:dyDescent="0.25">
      <c r="B152" s="667"/>
      <c r="C152" s="667"/>
      <c r="D152" s="667"/>
      <c r="E152" s="667"/>
      <c r="F152" s="667"/>
      <c r="G152" s="667"/>
      <c r="H152" s="667"/>
      <c r="I152" s="667"/>
      <c r="J152" s="667"/>
      <c r="K152" s="667"/>
      <c r="L152" s="667"/>
      <c r="M152" s="667"/>
    </row>
    <row r="153" spans="2:13" x14ac:dyDescent="0.25">
      <c r="B153" s="667"/>
      <c r="C153" s="667"/>
      <c r="D153" s="667"/>
      <c r="E153" s="667"/>
      <c r="F153" s="667"/>
      <c r="G153" s="667"/>
      <c r="H153" s="667"/>
      <c r="I153" s="667"/>
      <c r="J153" s="667"/>
      <c r="K153" s="667"/>
      <c r="L153" s="667"/>
      <c r="M153" s="667"/>
    </row>
    <row r="154" spans="2:13" x14ac:dyDescent="0.25">
      <c r="B154" s="667"/>
      <c r="C154" s="667"/>
      <c r="D154" s="667"/>
      <c r="E154" s="667"/>
      <c r="F154" s="667"/>
      <c r="G154" s="667"/>
      <c r="H154" s="667"/>
      <c r="I154" s="667"/>
      <c r="J154" s="667"/>
      <c r="K154" s="667"/>
      <c r="L154" s="667"/>
      <c r="M154" s="667"/>
    </row>
    <row r="155" spans="2:13" x14ac:dyDescent="0.25">
      <c r="B155" s="667"/>
      <c r="C155" s="667"/>
      <c r="D155" s="667"/>
      <c r="E155" s="667"/>
      <c r="F155" s="667"/>
      <c r="G155" s="667"/>
      <c r="H155" s="667"/>
      <c r="I155" s="667"/>
      <c r="J155" s="667"/>
      <c r="K155" s="667"/>
      <c r="L155" s="667"/>
      <c r="M155" s="667"/>
    </row>
    <row r="156" spans="2:13" x14ac:dyDescent="0.25">
      <c r="B156" s="667"/>
      <c r="C156" s="667"/>
      <c r="D156" s="667"/>
      <c r="E156" s="667"/>
      <c r="F156" s="667"/>
      <c r="G156" s="667"/>
      <c r="H156" s="667"/>
      <c r="I156" s="667"/>
      <c r="J156" s="667"/>
      <c r="K156" s="667"/>
      <c r="L156" s="667"/>
      <c r="M156" s="667"/>
    </row>
    <row r="157" spans="2:13" x14ac:dyDescent="0.25">
      <c r="B157" s="667"/>
      <c r="C157" s="667"/>
      <c r="D157" s="667"/>
      <c r="E157" s="667"/>
      <c r="F157" s="667"/>
      <c r="G157" s="667"/>
      <c r="H157" s="667"/>
      <c r="I157" s="667"/>
      <c r="J157" s="667"/>
      <c r="K157" s="667"/>
      <c r="L157" s="667"/>
      <c r="M157" s="667"/>
    </row>
    <row r="158" spans="2:13" x14ac:dyDescent="0.25">
      <c r="B158" s="667"/>
      <c r="C158" s="667"/>
      <c r="D158" s="667"/>
      <c r="E158" s="667"/>
      <c r="F158" s="667"/>
      <c r="G158" s="667"/>
      <c r="H158" s="667"/>
      <c r="I158" s="667"/>
      <c r="J158" s="667"/>
      <c r="K158" s="667"/>
      <c r="L158" s="667"/>
      <c r="M158" s="667"/>
    </row>
    <row r="159" spans="2:13" x14ac:dyDescent="0.25">
      <c r="B159" s="667"/>
      <c r="C159" s="667"/>
      <c r="D159" s="667"/>
      <c r="E159" s="667"/>
      <c r="F159" s="667"/>
      <c r="G159" s="667"/>
      <c r="H159" s="667"/>
      <c r="I159" s="667"/>
      <c r="J159" s="667"/>
      <c r="K159" s="667"/>
      <c r="L159" s="667"/>
      <c r="M159" s="667"/>
    </row>
    <row r="160" spans="2:13" x14ac:dyDescent="0.25">
      <c r="B160" s="667"/>
      <c r="C160" s="667"/>
      <c r="D160" s="667"/>
      <c r="E160" s="667"/>
      <c r="F160" s="667"/>
      <c r="G160" s="667"/>
      <c r="H160" s="667"/>
      <c r="I160" s="667"/>
      <c r="J160" s="667"/>
      <c r="K160" s="667"/>
      <c r="L160" s="667"/>
      <c r="M160" s="667"/>
    </row>
    <row r="161" spans="2:13" x14ac:dyDescent="0.25">
      <c r="B161" s="667"/>
      <c r="C161" s="667"/>
      <c r="D161" s="667"/>
      <c r="E161" s="667"/>
      <c r="F161" s="667"/>
      <c r="G161" s="667"/>
      <c r="H161" s="667"/>
      <c r="I161" s="667"/>
      <c r="J161" s="667"/>
      <c r="K161" s="667"/>
      <c r="L161" s="667"/>
      <c r="M161" s="667"/>
    </row>
    <row r="162" spans="2:13" x14ac:dyDescent="0.25">
      <c r="B162" s="667"/>
      <c r="C162" s="667"/>
      <c r="D162" s="667"/>
      <c r="E162" s="667"/>
      <c r="F162" s="667"/>
      <c r="G162" s="667"/>
      <c r="H162" s="667"/>
      <c r="I162" s="667"/>
      <c r="J162" s="667"/>
      <c r="K162" s="667"/>
      <c r="L162" s="667"/>
      <c r="M162" s="667"/>
    </row>
    <row r="163" spans="2:13" x14ac:dyDescent="0.25">
      <c r="B163" s="667"/>
      <c r="C163" s="667"/>
      <c r="D163" s="667"/>
      <c r="E163" s="667"/>
      <c r="F163" s="667"/>
      <c r="G163" s="667"/>
      <c r="H163" s="667"/>
      <c r="I163" s="667"/>
      <c r="J163" s="667"/>
      <c r="K163" s="667"/>
      <c r="L163" s="667"/>
      <c r="M163" s="667"/>
    </row>
    <row r="164" spans="2:13" x14ac:dyDescent="0.25">
      <c r="B164" s="667"/>
      <c r="C164" s="667"/>
      <c r="D164" s="667"/>
      <c r="E164" s="667"/>
      <c r="F164" s="667"/>
      <c r="G164" s="667"/>
      <c r="H164" s="667"/>
      <c r="I164" s="667"/>
      <c r="J164" s="667"/>
      <c r="K164" s="667"/>
      <c r="L164" s="667"/>
      <c r="M164" s="667"/>
    </row>
    <row r="165" spans="2:13" x14ac:dyDescent="0.25">
      <c r="B165" s="667"/>
      <c r="C165" s="667"/>
      <c r="D165" s="667"/>
      <c r="E165" s="667"/>
      <c r="F165" s="667"/>
      <c r="G165" s="667"/>
      <c r="H165" s="667"/>
      <c r="I165" s="667"/>
      <c r="J165" s="667"/>
      <c r="K165" s="667"/>
      <c r="L165" s="667"/>
      <c r="M165" s="667"/>
    </row>
    <row r="166" spans="2:13" x14ac:dyDescent="0.25">
      <c r="B166" s="667"/>
      <c r="C166" s="667"/>
      <c r="D166" s="667"/>
      <c r="E166" s="667"/>
      <c r="F166" s="667"/>
      <c r="G166" s="667"/>
      <c r="H166" s="667"/>
      <c r="I166" s="667"/>
      <c r="J166" s="667"/>
      <c r="K166" s="667"/>
      <c r="L166" s="667"/>
      <c r="M166" s="667"/>
    </row>
    <row r="167" spans="2:13" x14ac:dyDescent="0.25">
      <c r="B167" s="667"/>
      <c r="C167" s="667"/>
      <c r="D167" s="667"/>
      <c r="E167" s="667"/>
      <c r="F167" s="667"/>
      <c r="G167" s="667"/>
      <c r="H167" s="667"/>
      <c r="I167" s="667"/>
      <c r="J167" s="667"/>
      <c r="K167" s="667"/>
      <c r="L167" s="667"/>
      <c r="M167" s="667"/>
    </row>
    <row r="168" spans="2:13" x14ac:dyDescent="0.25">
      <c r="B168" s="667"/>
      <c r="C168" s="667"/>
      <c r="D168" s="667"/>
      <c r="E168" s="667"/>
      <c r="F168" s="667"/>
      <c r="G168" s="667"/>
      <c r="H168" s="667"/>
      <c r="I168" s="667"/>
      <c r="J168" s="667"/>
      <c r="K168" s="667"/>
      <c r="L168" s="667"/>
      <c r="M168" s="667"/>
    </row>
    <row r="169" spans="2:13" x14ac:dyDescent="0.25">
      <c r="B169" s="667"/>
      <c r="C169" s="667"/>
      <c r="D169" s="667"/>
      <c r="E169" s="667"/>
      <c r="F169" s="667"/>
      <c r="G169" s="667"/>
      <c r="H169" s="667"/>
      <c r="I169" s="667"/>
      <c r="J169" s="667"/>
      <c r="K169" s="667"/>
      <c r="L169" s="667"/>
      <c r="M169" s="667"/>
    </row>
    <row r="170" spans="2:13" x14ac:dyDescent="0.25">
      <c r="B170" s="667"/>
      <c r="C170" s="667"/>
      <c r="D170" s="667"/>
      <c r="E170" s="667"/>
      <c r="F170" s="667"/>
      <c r="G170" s="667"/>
      <c r="H170" s="667"/>
      <c r="I170" s="667"/>
      <c r="J170" s="667"/>
      <c r="K170" s="667"/>
      <c r="L170" s="667"/>
      <c r="M170" s="667"/>
    </row>
    <row r="171" spans="2:13" x14ac:dyDescent="0.25">
      <c r="B171" s="667"/>
      <c r="C171" s="667"/>
      <c r="D171" s="667"/>
      <c r="E171" s="667"/>
      <c r="F171" s="667"/>
      <c r="G171" s="667"/>
      <c r="H171" s="667"/>
      <c r="I171" s="667"/>
      <c r="J171" s="667"/>
      <c r="K171" s="667"/>
      <c r="L171" s="667"/>
      <c r="M171" s="667"/>
    </row>
    <row r="172" spans="2:13" x14ac:dyDescent="0.25">
      <c r="B172" s="667"/>
      <c r="C172" s="667"/>
      <c r="D172" s="667"/>
      <c r="E172" s="667"/>
      <c r="F172" s="667"/>
      <c r="G172" s="667"/>
      <c r="H172" s="667"/>
      <c r="I172" s="667"/>
      <c r="J172" s="667"/>
      <c r="K172" s="667"/>
      <c r="L172" s="667"/>
      <c r="M172" s="667"/>
    </row>
    <row r="173" spans="2:13" x14ac:dyDescent="0.25">
      <c r="B173" s="667"/>
      <c r="C173" s="667"/>
      <c r="D173" s="667"/>
      <c r="E173" s="667"/>
      <c r="F173" s="667"/>
      <c r="G173" s="667"/>
      <c r="H173" s="667"/>
      <c r="I173" s="667"/>
      <c r="J173" s="667"/>
      <c r="K173" s="667"/>
      <c r="L173" s="667"/>
      <c r="M173" s="667"/>
    </row>
    <row r="174" spans="2:13" x14ac:dyDescent="0.25">
      <c r="B174" s="667"/>
      <c r="C174" s="667"/>
      <c r="D174" s="667"/>
      <c r="E174" s="667"/>
      <c r="F174" s="667"/>
      <c r="G174" s="667"/>
      <c r="H174" s="667"/>
      <c r="I174" s="667"/>
      <c r="J174" s="667"/>
      <c r="K174" s="667"/>
      <c r="L174" s="667"/>
      <c r="M174" s="667"/>
    </row>
    <row r="175" spans="2:13" x14ac:dyDescent="0.25">
      <c r="B175" s="667"/>
      <c r="C175" s="667"/>
      <c r="D175" s="667"/>
      <c r="E175" s="667"/>
      <c r="F175" s="667"/>
      <c r="G175" s="667"/>
      <c r="H175" s="667"/>
      <c r="I175" s="667"/>
      <c r="J175" s="667"/>
      <c r="K175" s="667"/>
      <c r="L175" s="667"/>
      <c r="M175" s="667"/>
    </row>
    <row r="176" spans="2:13" x14ac:dyDescent="0.25">
      <c r="B176" s="667"/>
      <c r="C176" s="667"/>
      <c r="D176" s="667"/>
      <c r="E176" s="667"/>
      <c r="F176" s="667"/>
      <c r="G176" s="667"/>
      <c r="H176" s="667"/>
      <c r="I176" s="667"/>
      <c r="J176" s="667"/>
      <c r="K176" s="667"/>
      <c r="L176" s="667"/>
      <c r="M176" s="667"/>
    </row>
    <row r="177" spans="2:13" x14ac:dyDescent="0.25">
      <c r="B177" s="667"/>
      <c r="C177" s="667"/>
      <c r="D177" s="667"/>
      <c r="E177" s="667"/>
      <c r="F177" s="667"/>
      <c r="G177" s="667"/>
      <c r="H177" s="667"/>
      <c r="I177" s="667"/>
      <c r="J177" s="667"/>
      <c r="K177" s="667"/>
      <c r="L177" s="667"/>
      <c r="M177" s="667"/>
    </row>
    <row r="178" spans="2:13" x14ac:dyDescent="0.25">
      <c r="B178" s="667"/>
      <c r="C178" s="667"/>
      <c r="D178" s="667"/>
      <c r="E178" s="667"/>
      <c r="F178" s="667"/>
      <c r="G178" s="667"/>
      <c r="H178" s="667"/>
      <c r="I178" s="667"/>
      <c r="J178" s="667"/>
      <c r="K178" s="667"/>
      <c r="L178" s="667"/>
      <c r="M178" s="667"/>
    </row>
    <row r="179" spans="2:13" x14ac:dyDescent="0.25">
      <c r="B179" s="667"/>
      <c r="C179" s="667"/>
      <c r="D179" s="667"/>
      <c r="E179" s="667"/>
      <c r="F179" s="667"/>
      <c r="G179" s="667"/>
      <c r="H179" s="667"/>
      <c r="I179" s="667"/>
      <c r="J179" s="667"/>
      <c r="K179" s="667"/>
      <c r="L179" s="667"/>
      <c r="M179" s="667"/>
    </row>
    <row r="180" spans="2:13" x14ac:dyDescent="0.25">
      <c r="B180" s="667"/>
      <c r="C180" s="667"/>
      <c r="D180" s="667"/>
      <c r="E180" s="667"/>
      <c r="F180" s="667"/>
      <c r="G180" s="667"/>
      <c r="H180" s="667"/>
      <c r="I180" s="667"/>
      <c r="J180" s="667"/>
      <c r="K180" s="667"/>
      <c r="L180" s="667"/>
      <c r="M180" s="667"/>
    </row>
    <row r="181" spans="2:13" x14ac:dyDescent="0.25">
      <c r="B181" s="667"/>
      <c r="C181" s="667"/>
      <c r="D181" s="667"/>
      <c r="E181" s="667"/>
      <c r="F181" s="667"/>
      <c r="G181" s="667"/>
      <c r="H181" s="667"/>
      <c r="I181" s="667"/>
      <c r="J181" s="667"/>
      <c r="K181" s="667"/>
      <c r="L181" s="667"/>
      <c r="M181" s="667"/>
    </row>
    <row r="182" spans="2:13" x14ac:dyDescent="0.25">
      <c r="B182" s="667"/>
      <c r="C182" s="667"/>
      <c r="D182" s="667"/>
      <c r="E182" s="667"/>
      <c r="F182" s="667"/>
      <c r="G182" s="667"/>
      <c r="H182" s="667"/>
      <c r="I182" s="667"/>
      <c r="J182" s="667"/>
      <c r="K182" s="667"/>
      <c r="L182" s="667"/>
      <c r="M182" s="667"/>
    </row>
    <row r="183" spans="2:13" x14ac:dyDescent="0.25">
      <c r="B183" s="667"/>
      <c r="C183" s="667"/>
      <c r="D183" s="667"/>
      <c r="E183" s="667"/>
      <c r="F183" s="667"/>
      <c r="G183" s="667"/>
      <c r="H183" s="667"/>
      <c r="I183" s="667"/>
      <c r="J183" s="667"/>
      <c r="K183" s="667"/>
      <c r="L183" s="667"/>
      <c r="M183" s="667"/>
    </row>
    <row r="184" spans="2:13" x14ac:dyDescent="0.25">
      <c r="B184" s="667"/>
      <c r="C184" s="667"/>
      <c r="D184" s="667"/>
      <c r="E184" s="667"/>
      <c r="F184" s="667"/>
      <c r="G184" s="667"/>
      <c r="H184" s="667"/>
      <c r="I184" s="667"/>
      <c r="J184" s="667"/>
      <c r="K184" s="667"/>
      <c r="L184" s="667"/>
      <c r="M184" s="667"/>
    </row>
    <row r="185" spans="2:13" x14ac:dyDescent="0.25">
      <c r="B185" s="667"/>
      <c r="C185" s="667"/>
      <c r="D185" s="667"/>
      <c r="E185" s="667"/>
      <c r="F185" s="667"/>
      <c r="G185" s="667"/>
      <c r="H185" s="667"/>
      <c r="I185" s="667"/>
      <c r="J185" s="667"/>
      <c r="K185" s="667"/>
      <c r="L185" s="667"/>
      <c r="M185" s="667"/>
    </row>
    <row r="186" spans="2:13" x14ac:dyDescent="0.25">
      <c r="B186" s="667"/>
      <c r="C186" s="667"/>
      <c r="D186" s="667"/>
      <c r="E186" s="667"/>
      <c r="F186" s="667"/>
      <c r="G186" s="667"/>
      <c r="H186" s="667"/>
      <c r="I186" s="667"/>
      <c r="J186" s="667"/>
      <c r="K186" s="667"/>
      <c r="L186" s="667"/>
      <c r="M186" s="667"/>
    </row>
    <row r="187" spans="2:13" x14ac:dyDescent="0.25">
      <c r="B187" s="667"/>
      <c r="C187" s="667"/>
      <c r="D187" s="667"/>
      <c r="E187" s="667"/>
      <c r="F187" s="667"/>
      <c r="G187" s="667"/>
      <c r="H187" s="667"/>
      <c r="I187" s="667"/>
      <c r="J187" s="667"/>
      <c r="K187" s="667"/>
      <c r="L187" s="667"/>
      <c r="M187" s="667"/>
    </row>
    <row r="188" spans="2:13" x14ac:dyDescent="0.25">
      <c r="B188" s="667"/>
      <c r="C188" s="667"/>
      <c r="D188" s="667"/>
      <c r="E188" s="667"/>
      <c r="F188" s="667"/>
      <c r="G188" s="667"/>
      <c r="H188" s="667"/>
      <c r="I188" s="667"/>
      <c r="J188" s="667"/>
      <c r="K188" s="667"/>
      <c r="L188" s="667"/>
      <c r="M188" s="667"/>
    </row>
    <row r="189" spans="2:13" x14ac:dyDescent="0.25">
      <c r="B189" s="667"/>
      <c r="C189" s="667"/>
      <c r="D189" s="667"/>
      <c r="E189" s="667"/>
      <c r="F189" s="667"/>
      <c r="G189" s="667"/>
      <c r="H189" s="667"/>
      <c r="I189" s="667"/>
      <c r="J189" s="667"/>
      <c r="K189" s="667"/>
      <c r="L189" s="667"/>
      <c r="M189" s="667"/>
    </row>
    <row r="190" spans="2:13" x14ac:dyDescent="0.25">
      <c r="B190" s="667"/>
      <c r="C190" s="667"/>
      <c r="D190" s="667"/>
      <c r="E190" s="667"/>
      <c r="F190" s="667"/>
      <c r="G190" s="667"/>
      <c r="H190" s="667"/>
      <c r="I190" s="667"/>
      <c r="J190" s="667"/>
      <c r="K190" s="667"/>
      <c r="L190" s="667"/>
      <c r="M190" s="667"/>
    </row>
    <row r="191" spans="2:13" x14ac:dyDescent="0.25">
      <c r="B191" s="667"/>
      <c r="C191" s="667"/>
      <c r="D191" s="667"/>
      <c r="E191" s="667"/>
      <c r="F191" s="667"/>
      <c r="G191" s="667"/>
      <c r="H191" s="667"/>
      <c r="I191" s="667"/>
      <c r="J191" s="667"/>
      <c r="K191" s="667"/>
      <c r="L191" s="667"/>
      <c r="M191" s="667"/>
    </row>
  </sheetData>
  <sheetProtection password="CCF6" sheet="1" objects="1" scenarios="1"/>
  <mergeCells count="9">
    <mergeCell ref="B5:M5"/>
    <mergeCell ref="B35:M35"/>
    <mergeCell ref="B36:M44"/>
    <mergeCell ref="B6:M6"/>
    <mergeCell ref="B7:M8"/>
    <mergeCell ref="B12:M13"/>
    <mergeCell ref="B20:M20"/>
    <mergeCell ref="B33:M33"/>
    <mergeCell ref="B34:M34"/>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B9" sqref="B9"/>
    </sheetView>
  </sheetViews>
  <sheetFormatPr defaultColWidth="19" defaultRowHeight="12.75" x14ac:dyDescent="0.2"/>
  <cols>
    <col min="1" max="16384" width="19" style="4"/>
  </cols>
  <sheetData>
    <row r="1" spans="1:6" s="5" customFormat="1" ht="25.5" customHeight="1" x14ac:dyDescent="0.25">
      <c r="A1" s="17" t="s">
        <v>256</v>
      </c>
      <c r="B1" s="18"/>
      <c r="C1" s="348"/>
      <c r="D1" s="18"/>
      <c r="E1" s="18"/>
      <c r="F1" s="59">
        <v>2022</v>
      </c>
    </row>
    <row r="2" spans="1:6" s="5" customFormat="1" ht="18" customHeight="1" x14ac:dyDescent="0.25">
      <c r="A2" s="57" t="s">
        <v>67</v>
      </c>
      <c r="B2" s="18"/>
      <c r="C2" s="55" t="s">
        <v>309</v>
      </c>
      <c r="D2" s="18"/>
      <c r="E2" s="18"/>
      <c r="F2" s="349">
        <v>116</v>
      </c>
    </row>
    <row r="3" spans="1:6" s="5" customFormat="1" ht="18" customHeight="1" x14ac:dyDescent="0.25">
      <c r="A3" s="714" t="s">
        <v>310</v>
      </c>
      <c r="B3" s="714"/>
      <c r="C3" s="714"/>
      <c r="D3" s="714"/>
      <c r="E3" s="171" t="str">
        <f>+'Tabela II'!P79</f>
        <v/>
      </c>
      <c r="F3" s="58"/>
    </row>
    <row r="4" spans="1:6" ht="18" customHeight="1" x14ac:dyDescent="0.25">
      <c r="A4" s="714" t="s">
        <v>90</v>
      </c>
      <c r="B4" s="714"/>
      <c r="C4" s="166" t="str">
        <f>'Tabela III'!J51</f>
        <v/>
      </c>
      <c r="D4" s="56"/>
      <c r="E4" s="13"/>
      <c r="F4" s="60"/>
    </row>
    <row r="5" spans="1:6" ht="21" customHeight="1" thickBot="1" x14ac:dyDescent="0.3">
      <c r="A5" s="8" t="s">
        <v>273</v>
      </c>
      <c r="B5" s="7"/>
      <c r="C5" s="7"/>
      <c r="D5" s="7"/>
      <c r="E5" s="7"/>
      <c r="F5" s="61"/>
    </row>
    <row r="6" spans="1:6" ht="96" customHeight="1" x14ac:dyDescent="0.2">
      <c r="A6" s="712" t="s">
        <v>28</v>
      </c>
      <c r="B6" s="19" t="s">
        <v>63</v>
      </c>
      <c r="C6" s="19" t="s">
        <v>65</v>
      </c>
      <c r="D6" s="19" t="s">
        <v>66</v>
      </c>
      <c r="E6" s="19" t="s">
        <v>74</v>
      </c>
      <c r="F6" s="20" t="s">
        <v>64</v>
      </c>
    </row>
    <row r="7" spans="1:6" ht="13.5" thickBot="1" x14ac:dyDescent="0.25">
      <c r="A7" s="713"/>
      <c r="B7" s="21" t="s">
        <v>17</v>
      </c>
      <c r="C7" s="21" t="s">
        <v>18</v>
      </c>
      <c r="D7" s="22" t="s">
        <v>46</v>
      </c>
      <c r="E7" s="23" t="s">
        <v>27</v>
      </c>
      <c r="F7" s="24" t="s">
        <v>50</v>
      </c>
    </row>
    <row r="8" spans="1:6" s="5" customFormat="1" ht="15" customHeight="1" thickBot="1" x14ac:dyDescent="0.25">
      <c r="A8" s="25" t="s">
        <v>125</v>
      </c>
      <c r="B8" s="26"/>
      <c r="C8" s="26"/>
      <c r="D8" s="26"/>
      <c r="E8" s="27"/>
      <c r="F8" s="27"/>
    </row>
    <row r="9" spans="1:6" ht="15" customHeight="1" x14ac:dyDescent="0.2">
      <c r="A9" s="126" t="s">
        <v>24</v>
      </c>
      <c r="B9" s="1"/>
      <c r="C9" s="1"/>
      <c r="D9" s="28" t="str">
        <f>IF((B9+C9)=0," ",(B9+C9))</f>
        <v xml:space="preserve"> </v>
      </c>
      <c r="E9" s="671"/>
      <c r="F9" s="44" t="str">
        <f>IF((B9+C9-E9)=0," ",(B9+C9-E9))</f>
        <v xml:space="preserve"> </v>
      </c>
    </row>
    <row r="10" spans="1:6" ht="15" customHeight="1" x14ac:dyDescent="0.2">
      <c r="A10" s="33" t="s">
        <v>25</v>
      </c>
      <c r="B10" s="2"/>
      <c r="C10" s="2"/>
      <c r="D10" s="30" t="str">
        <f>IF((B10+C10)=0," ",(B10+C10))</f>
        <v xml:space="preserve"> </v>
      </c>
      <c r="E10" s="31"/>
      <c r="F10" s="32" t="str">
        <f>IF((B10+C10-E10)=0," ",(B10+C10-E10))</f>
        <v xml:space="preserve"> </v>
      </c>
    </row>
    <row r="11" spans="1:6" ht="15" customHeight="1" x14ac:dyDescent="0.2">
      <c r="A11" s="33" t="s">
        <v>17</v>
      </c>
      <c r="B11" s="2"/>
      <c r="C11" s="2"/>
      <c r="D11" s="30" t="str">
        <f>IF((B11+C11)=0," ",(B11+C11))</f>
        <v xml:space="preserve"> </v>
      </c>
      <c r="E11" s="31"/>
      <c r="F11" s="32" t="str">
        <f>IF((B11+C11-E11)=0," ",(B11+C11-E11))</f>
        <v xml:space="preserve"> </v>
      </c>
    </row>
    <row r="12" spans="1:6" ht="15" customHeight="1" x14ac:dyDescent="0.2">
      <c r="A12" s="33" t="s">
        <v>23</v>
      </c>
      <c r="B12" s="2"/>
      <c r="C12" s="2"/>
      <c r="D12" s="30" t="str">
        <f>IF((B12+C12)=0," ",(B12+C12))</f>
        <v xml:space="preserve"> </v>
      </c>
      <c r="E12" s="31"/>
      <c r="F12" s="32" t="str">
        <f>IF((B12+C12-E12)=0," ",(B12+C12-E12))</f>
        <v xml:space="preserve"> </v>
      </c>
    </row>
    <row r="13" spans="1:6" ht="15" customHeight="1" thickBot="1" x14ac:dyDescent="0.25">
      <c r="A13" s="34" t="s">
        <v>58</v>
      </c>
      <c r="B13" s="35">
        <f>SUM(B9:B12)</f>
        <v>0</v>
      </c>
      <c r="C13" s="35">
        <f>SUM(C9:C12)</f>
        <v>0</v>
      </c>
      <c r="D13" s="35">
        <f>SUM(D9:D12)</f>
        <v>0</v>
      </c>
      <c r="E13" s="35">
        <f>SUM(E9:E12)</f>
        <v>0</v>
      </c>
      <c r="F13" s="35">
        <f>SUM(F9:F12)</f>
        <v>0</v>
      </c>
    </row>
    <row r="14" spans="1:6" ht="15" customHeight="1" thickBot="1" x14ac:dyDescent="0.25">
      <c r="A14" s="152" t="s">
        <v>135</v>
      </c>
      <c r="B14" s="151"/>
      <c r="C14" s="46"/>
      <c r="D14" s="39"/>
      <c r="E14" s="46"/>
      <c r="F14" s="46"/>
    </row>
    <row r="15" spans="1:6" ht="15" customHeight="1" x14ac:dyDescent="0.2">
      <c r="A15" s="36" t="s">
        <v>80</v>
      </c>
      <c r="B15" s="1"/>
      <c r="C15" s="1"/>
      <c r="D15" s="37" t="str">
        <f t="shared" ref="D15:D20" si="0">IF((B15+C15)=0," ",(B15+C15))</f>
        <v xml:space="preserve"> </v>
      </c>
      <c r="E15" s="672"/>
      <c r="F15" s="29" t="str">
        <f t="shared" ref="F15:F20" si="1">IF((B15+C15-E15)=0," ",(B15+C15-E15))</f>
        <v xml:space="preserve"> </v>
      </c>
    </row>
    <row r="16" spans="1:6" ht="15" customHeight="1" x14ac:dyDescent="0.2">
      <c r="A16" s="38" t="s">
        <v>81</v>
      </c>
      <c r="B16" s="2"/>
      <c r="C16" s="2"/>
      <c r="D16" s="30" t="str">
        <f t="shared" si="0"/>
        <v xml:space="preserve"> </v>
      </c>
      <c r="E16" s="45"/>
      <c r="F16" s="32" t="str">
        <f t="shared" si="1"/>
        <v xml:space="preserve"> </v>
      </c>
    </row>
    <row r="17" spans="1:6" ht="15" customHeight="1" x14ac:dyDescent="0.2">
      <c r="A17" s="42" t="s">
        <v>82</v>
      </c>
      <c r="B17" s="43"/>
      <c r="C17" s="43"/>
      <c r="D17" s="30" t="str">
        <f t="shared" si="0"/>
        <v xml:space="preserve"> </v>
      </c>
      <c r="E17" s="45"/>
      <c r="F17" s="32" t="str">
        <f t="shared" si="1"/>
        <v xml:space="preserve"> </v>
      </c>
    </row>
    <row r="18" spans="1:6" s="5" customFormat="1" ht="15" customHeight="1" x14ac:dyDescent="0.2">
      <c r="A18" s="42" t="s">
        <v>83</v>
      </c>
      <c r="B18" s="681"/>
      <c r="C18" s="43"/>
      <c r="D18" s="30" t="str">
        <f t="shared" si="0"/>
        <v xml:space="preserve"> </v>
      </c>
      <c r="E18" s="45"/>
      <c r="F18" s="32" t="str">
        <f>IF((B18+C18-E18)=0," ",(B18+C18-E18))</f>
        <v xml:space="preserve"> </v>
      </c>
    </row>
    <row r="19" spans="1:6" ht="15" customHeight="1" x14ac:dyDescent="0.2">
      <c r="A19" s="42" t="s">
        <v>84</v>
      </c>
      <c r="B19" s="2"/>
      <c r="C19" s="2"/>
      <c r="D19" s="30" t="str">
        <f t="shared" si="0"/>
        <v xml:space="preserve"> </v>
      </c>
      <c r="E19" s="45"/>
      <c r="F19" s="32" t="str">
        <f t="shared" si="1"/>
        <v xml:space="preserve"> </v>
      </c>
    </row>
    <row r="20" spans="1:6" ht="15" customHeight="1" x14ac:dyDescent="0.2">
      <c r="A20" s="42" t="s">
        <v>91</v>
      </c>
      <c r="B20" s="2"/>
      <c r="C20" s="2"/>
      <c r="D20" s="30" t="str">
        <f t="shared" si="0"/>
        <v xml:space="preserve"> </v>
      </c>
      <c r="E20" s="43"/>
      <c r="F20" s="44" t="str">
        <f t="shared" si="1"/>
        <v xml:space="preserve"> </v>
      </c>
    </row>
    <row r="21" spans="1:6" ht="15" customHeight="1" thickBot="1" x14ac:dyDescent="0.25">
      <c r="A21" s="47" t="s">
        <v>58</v>
      </c>
      <c r="B21" s="35">
        <f>SUM(B15:B20)</f>
        <v>0</v>
      </c>
      <c r="C21" s="35">
        <f>SUM(C15:C20)</f>
        <v>0</v>
      </c>
      <c r="D21" s="35">
        <f>SUM(D15:D20)</f>
        <v>0</v>
      </c>
      <c r="E21" s="35">
        <f>SUM(E15:E20)</f>
        <v>0</v>
      </c>
      <c r="F21" s="35">
        <f>SUM(F15:F20)</f>
        <v>0</v>
      </c>
    </row>
    <row r="22" spans="1:6" ht="15" customHeight="1" thickBot="1" x14ac:dyDescent="0.25">
      <c r="A22" s="48" t="s">
        <v>39</v>
      </c>
      <c r="B22" s="46"/>
      <c r="C22" s="15"/>
      <c r="D22" s="46"/>
      <c r="E22" s="15"/>
      <c r="F22" s="15"/>
    </row>
    <row r="23" spans="1:6" ht="15" customHeight="1" x14ac:dyDescent="0.2">
      <c r="A23" s="40" t="s">
        <v>85</v>
      </c>
      <c r="B23" s="1"/>
      <c r="C23" s="1"/>
      <c r="D23" s="28" t="str">
        <f>IF((B23+C23)=0," ",(B23+C23))</f>
        <v xml:space="preserve"> </v>
      </c>
      <c r="E23" s="1"/>
      <c r="F23" s="41" t="str">
        <f>IF((B23+C23-E23)=0," ",(B23+C23-E23))</f>
        <v xml:space="preserve"> </v>
      </c>
    </row>
    <row r="24" spans="1:6" ht="15" customHeight="1" x14ac:dyDescent="0.2">
      <c r="A24" s="42" t="s">
        <v>86</v>
      </c>
      <c r="B24" s="2"/>
      <c r="C24" s="49"/>
      <c r="D24" s="30" t="str">
        <f>IF((B24+C24)=0," ",(B24+C24))</f>
        <v xml:space="preserve"> </v>
      </c>
      <c r="E24" s="2"/>
      <c r="F24" s="32" t="str">
        <f>IF((B24+C24-E24)=0," ",(B24+C24-E24))</f>
        <v xml:space="preserve"> </v>
      </c>
    </row>
    <row r="25" spans="1:6" ht="15" customHeight="1" x14ac:dyDescent="0.2">
      <c r="A25" s="42" t="s">
        <v>87</v>
      </c>
      <c r="B25" s="2"/>
      <c r="C25" s="49"/>
      <c r="D25" s="30" t="str">
        <f>IF((B25+C25)=0," ",(B25+C25))</f>
        <v xml:space="preserve"> </v>
      </c>
      <c r="E25" s="673"/>
      <c r="F25" s="32" t="str">
        <f>IF((B25+C25-E25)=0," ",(B25+C25-E25))</f>
        <v xml:space="preserve"> </v>
      </c>
    </row>
    <row r="26" spans="1:6" ht="15" customHeight="1" x14ac:dyDescent="0.2">
      <c r="A26" s="42" t="s">
        <v>88</v>
      </c>
      <c r="B26" s="2"/>
      <c r="C26" s="2"/>
      <c r="D26" s="30" t="str">
        <f>IF((B26+C26)=0," ",(B26+C26))</f>
        <v xml:space="preserve"> </v>
      </c>
      <c r="E26" s="43"/>
      <c r="F26" s="44" t="str">
        <f>IF((B26+C26-E26)=0," ",(B26+C26-E26))</f>
        <v xml:space="preserve"> </v>
      </c>
    </row>
    <row r="27" spans="1:6" ht="15" customHeight="1" x14ac:dyDescent="0.2">
      <c r="A27" s="42" t="s">
        <v>91</v>
      </c>
      <c r="B27" s="2"/>
      <c r="C27" s="2"/>
      <c r="D27" s="30" t="str">
        <f>IF((B27+C27)=0," ",(B27+C27))</f>
        <v xml:space="preserve"> </v>
      </c>
      <c r="E27" s="43"/>
      <c r="F27" s="44" t="str">
        <f>IF((B27+C27-E27)=0," ",(B27+C27-E27))</f>
        <v xml:space="preserve"> </v>
      </c>
    </row>
    <row r="28" spans="1:6" ht="15" customHeight="1" thickBot="1" x14ac:dyDescent="0.25">
      <c r="A28" s="47" t="s">
        <v>58</v>
      </c>
      <c r="B28" s="35">
        <f>SUM(B23:B27)</f>
        <v>0</v>
      </c>
      <c r="C28" s="35">
        <f>SUM(C23:C27)</f>
        <v>0</v>
      </c>
      <c r="D28" s="35">
        <f>SUM(D23:D27)</f>
        <v>0</v>
      </c>
      <c r="E28" s="35">
        <f>SUM(E23:E27)</f>
        <v>0</v>
      </c>
      <c r="F28" s="64">
        <f>SUM(F23:F27)</f>
        <v>0</v>
      </c>
    </row>
    <row r="29" spans="1:6" ht="3" customHeight="1" thickBot="1" x14ac:dyDescent="0.25">
      <c r="A29" s="153"/>
      <c r="B29" s="15"/>
      <c r="C29" s="15"/>
      <c r="D29" s="15"/>
      <c r="E29" s="15"/>
      <c r="F29" s="15"/>
    </row>
    <row r="30" spans="1:6" ht="15" customHeight="1" thickBot="1" x14ac:dyDescent="0.25">
      <c r="A30" s="154" t="s">
        <v>136</v>
      </c>
      <c r="B30" s="674"/>
      <c r="C30" s="674"/>
      <c r="D30" s="155">
        <f>B30+C30</f>
        <v>0</v>
      </c>
      <c r="E30" s="674"/>
      <c r="F30" s="156">
        <f>D30-E30</f>
        <v>0</v>
      </c>
    </row>
    <row r="31" spans="1:6" s="5" customFormat="1" ht="3" customHeight="1" thickBot="1" x14ac:dyDescent="0.25">
      <c r="A31" s="50"/>
      <c r="B31" s="15"/>
      <c r="C31" s="15"/>
      <c r="D31" s="15"/>
      <c r="E31" s="15"/>
      <c r="F31" s="15"/>
    </row>
    <row r="32" spans="1:6" ht="15" customHeight="1" thickBot="1" x14ac:dyDescent="0.3">
      <c r="A32" s="51" t="s">
        <v>62</v>
      </c>
      <c r="B32" s="52">
        <f>B13+B21+B28+B30</f>
        <v>0</v>
      </c>
      <c r="C32" s="52">
        <f>C13+C21+C28+C30</f>
        <v>0</v>
      </c>
      <c r="D32" s="52">
        <f>D13+D21+D28+D30</f>
        <v>0</v>
      </c>
      <c r="E32" s="52">
        <f>E13+E21+E28+E30</f>
        <v>0</v>
      </c>
      <c r="F32" s="52">
        <f>F13+F21+F28+F30</f>
        <v>0</v>
      </c>
    </row>
    <row r="34" spans="1:6" ht="83.25" customHeight="1" x14ac:dyDescent="0.2">
      <c r="A34" s="715" t="s">
        <v>322</v>
      </c>
      <c r="B34" s="715"/>
      <c r="C34" s="716"/>
      <c r="D34" s="717" t="s">
        <v>323</v>
      </c>
      <c r="E34" s="718"/>
      <c r="F34" s="718"/>
    </row>
    <row r="35" spans="1:6" ht="28.5" customHeight="1" x14ac:dyDescent="0.2">
      <c r="A35" s="715"/>
      <c r="B35" s="715"/>
      <c r="C35" s="716"/>
      <c r="D35" s="719"/>
      <c r="E35" s="720"/>
      <c r="F35" s="721"/>
    </row>
    <row r="36" spans="1:6" ht="105.75" customHeight="1" x14ac:dyDescent="0.2">
      <c r="A36" s="715" t="s">
        <v>324</v>
      </c>
      <c r="B36" s="715"/>
      <c r="C36" s="716"/>
      <c r="D36" s="722"/>
      <c r="E36" s="723"/>
      <c r="F36" s="724"/>
    </row>
  </sheetData>
  <sheetProtection password="CCF6" sheet="1" objects="1" scenarios="1"/>
  <mergeCells count="7">
    <mergeCell ref="A6:A7"/>
    <mergeCell ref="A3:D3"/>
    <mergeCell ref="A4:B4"/>
    <mergeCell ref="A34:C35"/>
    <mergeCell ref="D34:F34"/>
    <mergeCell ref="D35:F36"/>
    <mergeCell ref="A36:C36"/>
  </mergeCells>
  <phoneticPr fontId="7" type="noConversion"/>
  <pageMargins left="0.47" right="0.56000000000000005" top="0.23" bottom="0.17" header="0.25" footer="0.17"/>
  <pageSetup paperSize="9" scale="82"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tr">
        <f>+'Tabela I'!A1</f>
        <v>Osnovni sud Brčko Distrikta</v>
      </c>
      <c r="B1" s="167"/>
      <c r="C1" s="13"/>
      <c r="D1" s="13"/>
      <c r="E1" s="13"/>
      <c r="F1" s="65"/>
      <c r="G1" s="7"/>
      <c r="H1" s="7"/>
    </row>
    <row r="2" spans="1:8" ht="18" customHeight="1" x14ac:dyDescent="0.25">
      <c r="A2" s="66" t="s">
        <v>67</v>
      </c>
      <c r="B2" s="54" t="str">
        <f>'Tabela I'!C2</f>
        <v>1.1.2022.- 31.12.2022.</v>
      </c>
      <c r="C2" s="67"/>
      <c r="D2" s="13"/>
      <c r="E2" s="13"/>
      <c r="F2" s="6"/>
      <c r="G2" s="7"/>
      <c r="H2" s="7"/>
    </row>
    <row r="3" spans="1:8" ht="21" customHeight="1" thickBot="1" x14ac:dyDescent="0.3">
      <c r="A3" s="8" t="s">
        <v>126</v>
      </c>
      <c r="B3" s="7"/>
      <c r="C3" s="7"/>
      <c r="D3" s="7"/>
      <c r="E3" s="7"/>
      <c r="F3" s="7"/>
      <c r="G3" s="7"/>
      <c r="H3" s="7"/>
    </row>
    <row r="4" spans="1:8" ht="66.75" customHeight="1" x14ac:dyDescent="0.2">
      <c r="A4" s="725" t="s">
        <v>57</v>
      </c>
      <c r="B4" s="19" t="s">
        <v>63</v>
      </c>
      <c r="C4" s="19" t="s">
        <v>65</v>
      </c>
      <c r="D4" s="19" t="s">
        <v>66</v>
      </c>
      <c r="E4" s="19" t="s">
        <v>74</v>
      </c>
      <c r="F4" s="20" t="s">
        <v>64</v>
      </c>
      <c r="G4" s="7"/>
    </row>
    <row r="5" spans="1:8" ht="13.5" thickBot="1" x14ac:dyDescent="0.25">
      <c r="A5" s="726"/>
      <c r="B5" s="165" t="s">
        <v>17</v>
      </c>
      <c r="C5" s="21" t="s">
        <v>18</v>
      </c>
      <c r="D5" s="22" t="s">
        <v>46</v>
      </c>
      <c r="E5" s="23" t="s">
        <v>27</v>
      </c>
      <c r="F5" s="24" t="s">
        <v>50</v>
      </c>
      <c r="G5" s="7"/>
    </row>
    <row r="6" spans="1:8" s="5" customFormat="1" ht="15.75" customHeight="1" thickBot="1" x14ac:dyDescent="0.25">
      <c r="A6" s="25" t="s">
        <v>39</v>
      </c>
      <c r="B6" s="26"/>
      <c r="C6" s="26"/>
      <c r="D6" s="26"/>
      <c r="E6" s="26"/>
      <c r="F6" s="26"/>
      <c r="G6" s="6"/>
    </row>
    <row r="7" spans="1:8" ht="20.100000000000001" customHeight="1" x14ac:dyDescent="0.2">
      <c r="A7" s="68" t="s">
        <v>13</v>
      </c>
      <c r="B7" s="1"/>
      <c r="C7" s="1"/>
      <c r="D7" s="28" t="str">
        <f>IF(B7+C7=0," ",(B7+C7))</f>
        <v xml:space="preserve"> </v>
      </c>
      <c r="E7" s="1"/>
      <c r="F7" s="29" t="str">
        <f>IF((B7+C7-E7)=0," ",(B7+C7-E7))</f>
        <v xml:space="preserve"> </v>
      </c>
      <c r="G7" s="7"/>
    </row>
    <row r="8" spans="1:8" ht="20.100000000000001" customHeight="1" x14ac:dyDescent="0.2">
      <c r="A8" s="69" t="s">
        <v>14</v>
      </c>
      <c r="B8" s="2"/>
      <c r="C8" s="2"/>
      <c r="D8" s="30" t="str">
        <f>IF(B8+C8=0," ",(B8+C8))</f>
        <v xml:space="preserve"> </v>
      </c>
      <c r="E8" s="2"/>
      <c r="F8" s="32" t="str">
        <f>IF((B8+C8-E8)=0," ",(B8+C8-E8))</f>
        <v xml:space="preserve"> </v>
      </c>
      <c r="G8" s="7"/>
    </row>
    <row r="9" spans="1:8" ht="20.100000000000001" customHeight="1" x14ac:dyDescent="0.2">
      <c r="A9" s="69" t="s">
        <v>15</v>
      </c>
      <c r="B9" s="2"/>
      <c r="C9" s="2"/>
      <c r="D9" s="30" t="str">
        <f>IF(B9+C9=0," ",(B9+C9))</f>
        <v xml:space="preserve"> </v>
      </c>
      <c r="E9" s="2"/>
      <c r="F9" s="32" t="str">
        <f>IF((B9+C9-E9)=0," ",(B9+C9-E9))</f>
        <v xml:space="preserve"> </v>
      </c>
      <c r="G9" s="7"/>
    </row>
    <row r="10" spans="1:8" ht="20.100000000000001" customHeight="1" x14ac:dyDescent="0.2">
      <c r="A10" s="69" t="s">
        <v>16</v>
      </c>
      <c r="B10" s="2"/>
      <c r="C10" s="2"/>
      <c r="D10" s="30" t="str">
        <f>IF(B10+C10=0," ",(B10+C10))</f>
        <v xml:space="preserve"> </v>
      </c>
      <c r="E10" s="2"/>
      <c r="F10" s="32" t="str">
        <f>IF((B10+C10-E10)=0," ",(B10+C10-E10))</f>
        <v xml:space="preserve"> </v>
      </c>
      <c r="G10" s="7"/>
    </row>
    <row r="11" spans="1:8" ht="20.100000000000001" customHeight="1" thickBot="1" x14ac:dyDescent="0.25">
      <c r="A11" s="677" t="s">
        <v>58</v>
      </c>
      <c r="B11" s="675">
        <f>(B7+B8+B9+B10)</f>
        <v>0</v>
      </c>
      <c r="C11" s="675">
        <f>(C7+C8+C9+C10)</f>
        <v>0</v>
      </c>
      <c r="D11" s="675">
        <f>SUM(B7:C10)</f>
        <v>0</v>
      </c>
      <c r="E11" s="675">
        <f>(E7+E8+E9+E10)</f>
        <v>0</v>
      </c>
      <c r="F11" s="676">
        <f>(SUM(B7:C10)-SUM(E7:E10))</f>
        <v>0</v>
      </c>
      <c r="G11" s="678"/>
    </row>
    <row r="12" spans="1:8" x14ac:dyDescent="0.2">
      <c r="A12" s="70"/>
    </row>
  </sheetData>
  <sheetProtection password="CCF6" sheet="1" objects="1" scenarios="1"/>
  <mergeCells count="1">
    <mergeCell ref="A4:A5"/>
  </mergeCells>
  <phoneticPr fontId="7" type="noConversion"/>
  <conditionalFormatting sqref="E7">
    <cfRule type="cellIs" dxfId="80" priority="11" stopIfTrue="1" operator="greaterThan">
      <formula>$D$7</formula>
    </cfRule>
  </conditionalFormatting>
  <conditionalFormatting sqref="E8">
    <cfRule type="cellIs" dxfId="79" priority="12" stopIfTrue="1" operator="greaterThan">
      <formula>$D$8</formula>
    </cfRule>
  </conditionalFormatting>
  <conditionalFormatting sqref="E9">
    <cfRule type="cellIs" dxfId="78" priority="13" stopIfTrue="1" operator="greaterThan">
      <formula>$D$9</formula>
    </cfRule>
  </conditionalFormatting>
  <conditionalFormatting sqref="E10">
    <cfRule type="cellIs" dxfId="77" priority="14"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5" id="{EBCCD5A4-0DD1-4FEC-BA66-17BAA6386451}">
            <xm:f>$B$11&lt;&gt;'Tabela I'!$B$28</xm:f>
            <x14:dxf>
              <fill>
                <patternFill>
                  <bgColor rgb="FFFF0000"/>
                </patternFill>
              </fill>
            </x14:dxf>
          </x14:cfRule>
          <xm:sqref>B11</xm:sqref>
        </x14:conditionalFormatting>
        <x14:conditionalFormatting xmlns:xm="http://schemas.microsoft.com/office/excel/2006/main">
          <x14:cfRule type="expression" priority="4" id="{EB1CEA52-3140-477D-8737-78E19752311C}">
            <xm:f>$C$11&lt;&gt;'Tabela I'!$C$28</xm:f>
            <x14:dxf>
              <fill>
                <patternFill>
                  <bgColor rgb="FFFF0000"/>
                </patternFill>
              </fill>
            </x14:dxf>
          </x14:cfRule>
          <xm:sqref>C11</xm:sqref>
        </x14:conditionalFormatting>
        <x14:conditionalFormatting xmlns:xm="http://schemas.microsoft.com/office/excel/2006/main">
          <x14:cfRule type="expression" priority="3" id="{416A83F5-B7F4-42EF-B860-44302158F7E4}">
            <xm:f>$D$11&lt;&gt;'Tabela I'!$D$28</xm:f>
            <x14:dxf>
              <fill>
                <patternFill>
                  <bgColor rgb="FFFF0000"/>
                </patternFill>
              </fill>
            </x14:dxf>
          </x14:cfRule>
          <xm:sqref>D11</xm:sqref>
        </x14:conditionalFormatting>
        <x14:conditionalFormatting xmlns:xm="http://schemas.microsoft.com/office/excel/2006/main">
          <x14:cfRule type="expression" priority="2" id="{19386699-F630-4E59-B8D4-2DAD8360F9B3}">
            <xm:f>$E$11&lt;&gt;'Tabela I'!$E$28</xm:f>
            <x14:dxf>
              <fill>
                <patternFill>
                  <bgColor rgb="FFFF0000"/>
                </patternFill>
              </fill>
            </x14:dxf>
          </x14:cfRule>
          <xm:sqref>E11</xm:sqref>
        </x14:conditionalFormatting>
        <x14:conditionalFormatting xmlns:xm="http://schemas.microsoft.com/office/excel/2006/main">
          <x14:cfRule type="expression" priority="1" id="{99F3212A-6918-4170-AF8B-42DC5D89F52E}">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5" zoomScaleNormal="100" zoomScaleSheetLayoutView="85" workbookViewId="0">
      <pane xSplit="4" ySplit="7" topLeftCell="E8" activePane="bottomRight" state="frozen"/>
      <selection pane="topRight" activeCell="E1" sqref="E1"/>
      <selection pane="bottomLeft" activeCell="A8" sqref="A8"/>
      <selection pane="bottomRight" activeCell="B8" sqref="B8:B9"/>
    </sheetView>
  </sheetViews>
  <sheetFormatPr defaultRowHeight="15" x14ac:dyDescent="0.25"/>
  <cols>
    <col min="1" max="1" width="6.28515625" style="542" customWidth="1"/>
    <col min="2" max="2" width="18.42578125" style="546" customWidth="1"/>
    <col min="3" max="3" width="11" style="546" customWidth="1"/>
    <col min="4" max="4" width="20.42578125" style="546" customWidth="1"/>
    <col min="5" max="5" width="22" style="547" customWidth="1"/>
    <col min="6" max="6" width="7.140625" style="547" hidden="1" customWidth="1"/>
    <col min="7" max="7" width="21.7109375" style="542" customWidth="1"/>
    <col min="8" max="8" width="11.42578125" style="548" customWidth="1"/>
    <col min="9" max="9" width="11" style="548" customWidth="1"/>
    <col min="10" max="10" width="12.140625" style="549" customWidth="1"/>
    <col min="11" max="11" width="13" style="542" customWidth="1"/>
    <col min="12" max="12" width="14.7109375" style="542" customWidth="1"/>
    <col min="13" max="13" width="13.5703125" style="542" customWidth="1"/>
    <col min="14" max="14" width="14.42578125" style="542" customWidth="1"/>
    <col min="15" max="15" width="14.7109375" style="542" customWidth="1"/>
    <col min="16" max="16" width="15.5703125" style="542" customWidth="1"/>
    <col min="17" max="17" width="10.42578125" style="542" customWidth="1"/>
    <col min="18" max="18" width="10.7109375" style="542" customWidth="1"/>
    <col min="19" max="20" width="15.5703125" style="542" customWidth="1"/>
    <col min="21" max="21" width="12.28515625" style="542" customWidth="1"/>
    <col min="22" max="22" width="12.85546875" style="542" customWidth="1"/>
    <col min="23" max="23" width="7.42578125" style="542" hidden="1" customWidth="1"/>
    <col min="24" max="24" width="6.85546875" style="542" hidden="1" customWidth="1"/>
    <col min="25" max="26" width="6.140625" style="542" hidden="1" customWidth="1"/>
    <col min="27" max="29" width="9.140625" style="542" hidden="1" customWidth="1"/>
    <col min="30" max="31" width="9.140625" style="542" customWidth="1"/>
    <col min="32" max="16384" width="9.140625" style="542"/>
  </cols>
  <sheetData>
    <row r="1" spans="1:31" s="361" customFormat="1" ht="21" customHeight="1" x14ac:dyDescent="0.25">
      <c r="A1" s="360" t="str">
        <f>'Tabela I'!A1</f>
        <v>Osnovni sud Brčko Distrikta</v>
      </c>
      <c r="C1" s="362"/>
      <c r="D1" s="363"/>
      <c r="E1" s="364"/>
      <c r="F1" s="365"/>
      <c r="G1" s="366"/>
      <c r="H1" s="367"/>
      <c r="I1" s="368"/>
      <c r="V1" s="369"/>
    </row>
    <row r="2" spans="1:31" s="361" customFormat="1" ht="18" customHeight="1" x14ac:dyDescent="0.25">
      <c r="A2" s="370" t="s">
        <v>67</v>
      </c>
      <c r="C2" s="668" t="s">
        <v>311</v>
      </c>
      <c r="E2" s="364"/>
      <c r="F2" s="371"/>
      <c r="G2" s="366"/>
      <c r="H2" s="367"/>
      <c r="I2" s="368"/>
    </row>
    <row r="3" spans="1:31" s="361" customFormat="1" ht="21" customHeight="1" x14ac:dyDescent="0.2">
      <c r="A3" s="372" t="s">
        <v>281</v>
      </c>
      <c r="B3" s="366"/>
      <c r="C3" s="373"/>
      <c r="D3" s="373"/>
      <c r="E3" s="373"/>
      <c r="F3" s="366"/>
      <c r="G3" s="366"/>
      <c r="H3" s="367"/>
      <c r="I3" s="368"/>
    </row>
    <row r="4" spans="1:31" s="361" customFormat="1" ht="4.5" customHeight="1" thickBot="1" x14ac:dyDescent="0.3">
      <c r="A4" s="374"/>
      <c r="B4" s="366"/>
      <c r="C4" s="373"/>
      <c r="D4" s="373"/>
      <c r="E4" s="373"/>
      <c r="F4" s="366"/>
      <c r="G4" s="366"/>
      <c r="H4" s="367"/>
      <c r="I4" s="368"/>
    </row>
    <row r="5" spans="1:31" s="378" customFormat="1" ht="83.25" customHeight="1" x14ac:dyDescent="0.25">
      <c r="A5" s="749" t="s">
        <v>149</v>
      </c>
      <c r="B5" s="751" t="s">
        <v>282</v>
      </c>
      <c r="C5" s="737" t="s">
        <v>160</v>
      </c>
      <c r="D5" s="737" t="s">
        <v>161</v>
      </c>
      <c r="E5" s="737" t="s">
        <v>151</v>
      </c>
      <c r="F5" s="737"/>
      <c r="G5" s="737" t="s">
        <v>262</v>
      </c>
      <c r="H5" s="753" t="s">
        <v>239</v>
      </c>
      <c r="I5" s="753"/>
      <c r="J5" s="737" t="s">
        <v>263</v>
      </c>
      <c r="K5" s="735" t="s">
        <v>297</v>
      </c>
      <c r="L5" s="737" t="s">
        <v>177</v>
      </c>
      <c r="M5" s="737" t="s">
        <v>264</v>
      </c>
      <c r="N5" s="737" t="s">
        <v>265</v>
      </c>
      <c r="O5" s="735" t="s">
        <v>313</v>
      </c>
      <c r="P5" s="735" t="s">
        <v>312</v>
      </c>
      <c r="Q5" s="738" t="s">
        <v>266</v>
      </c>
      <c r="R5" s="738"/>
      <c r="S5" s="738"/>
      <c r="T5" s="738"/>
      <c r="U5" s="738"/>
      <c r="V5" s="739" t="s">
        <v>162</v>
      </c>
      <c r="W5" s="375" t="s">
        <v>158</v>
      </c>
      <c r="X5" s="375" t="s">
        <v>159</v>
      </c>
      <c r="Y5" s="375" t="s">
        <v>163</v>
      </c>
      <c r="Z5" s="376" t="s">
        <v>164</v>
      </c>
      <c r="AA5" s="707" t="s">
        <v>327</v>
      </c>
      <c r="AB5" s="377"/>
      <c r="AC5" s="377"/>
      <c r="AD5" s="377"/>
    </row>
    <row r="6" spans="1:31" s="378" customFormat="1" ht="74.25" customHeight="1" x14ac:dyDescent="0.25">
      <c r="A6" s="750"/>
      <c r="B6" s="752"/>
      <c r="C6" s="736"/>
      <c r="D6" s="736"/>
      <c r="E6" s="736"/>
      <c r="F6" s="736"/>
      <c r="G6" s="736"/>
      <c r="H6" s="379" t="s">
        <v>165</v>
      </c>
      <c r="I6" s="379" t="s">
        <v>166</v>
      </c>
      <c r="J6" s="736"/>
      <c r="K6" s="736"/>
      <c r="L6" s="736"/>
      <c r="M6" s="736"/>
      <c r="N6" s="736"/>
      <c r="O6" s="736"/>
      <c r="P6" s="736"/>
      <c r="Q6" s="380" t="s">
        <v>184</v>
      </c>
      <c r="R6" s="380" t="s">
        <v>185</v>
      </c>
      <c r="S6" s="380" t="s">
        <v>283</v>
      </c>
      <c r="T6" s="380" t="s">
        <v>284</v>
      </c>
      <c r="U6" s="380" t="s">
        <v>186</v>
      </c>
      <c r="V6" s="740"/>
      <c r="W6" s="375"/>
      <c r="X6" s="375"/>
      <c r="Y6" s="375"/>
      <c r="Z6" s="376"/>
      <c r="AA6" s="377"/>
      <c r="AB6" s="377"/>
      <c r="AC6" s="377"/>
      <c r="AD6" s="377"/>
    </row>
    <row r="7" spans="1:31" s="389" customFormat="1" ht="13.5" customHeight="1" x14ac:dyDescent="0.25">
      <c r="A7" s="381" t="s">
        <v>17</v>
      </c>
      <c r="B7" s="382" t="s">
        <v>18</v>
      </c>
      <c r="C7" s="382" t="s">
        <v>19</v>
      </c>
      <c r="D7" s="382" t="s">
        <v>27</v>
      </c>
      <c r="E7" s="382" t="s">
        <v>43</v>
      </c>
      <c r="F7" s="382"/>
      <c r="G7" s="382" t="s">
        <v>45</v>
      </c>
      <c r="H7" s="382" t="s">
        <v>55</v>
      </c>
      <c r="I7" s="382" t="s">
        <v>145</v>
      </c>
      <c r="J7" s="382" t="s">
        <v>129</v>
      </c>
      <c r="K7" s="382" t="s">
        <v>130</v>
      </c>
      <c r="L7" s="382" t="s">
        <v>131</v>
      </c>
      <c r="M7" s="382" t="s">
        <v>152</v>
      </c>
      <c r="N7" s="382" t="s">
        <v>153</v>
      </c>
      <c r="O7" s="382" t="s">
        <v>154</v>
      </c>
      <c r="P7" s="383" t="s">
        <v>155</v>
      </c>
      <c r="Q7" s="384" t="s">
        <v>156</v>
      </c>
      <c r="R7" s="385" t="s">
        <v>157</v>
      </c>
      <c r="S7" s="385" t="s">
        <v>187</v>
      </c>
      <c r="T7" s="385" t="s">
        <v>188</v>
      </c>
      <c r="U7" s="383" t="s">
        <v>189</v>
      </c>
      <c r="V7" s="386" t="s">
        <v>190</v>
      </c>
      <c r="W7" s="387">
        <v>1</v>
      </c>
      <c r="X7" s="387">
        <v>0.9</v>
      </c>
      <c r="Y7" s="387">
        <v>0.8</v>
      </c>
      <c r="Z7" s="387">
        <v>0.5</v>
      </c>
      <c r="AA7" s="387">
        <v>0.25</v>
      </c>
      <c r="AB7" s="388" t="s">
        <v>167</v>
      </c>
      <c r="AC7" s="377"/>
      <c r="AD7" s="377"/>
      <c r="AE7" s="377"/>
    </row>
    <row r="8" spans="1:31" s="389" customFormat="1" x14ac:dyDescent="0.25">
      <c r="A8" s="741">
        <v>1</v>
      </c>
      <c r="B8" s="743"/>
      <c r="C8" s="745"/>
      <c r="D8" s="747"/>
      <c r="E8" s="379" t="s">
        <v>169</v>
      </c>
      <c r="F8" s="390"/>
      <c r="G8" s="391"/>
      <c r="H8" s="392"/>
      <c r="I8" s="392"/>
      <c r="J8" s="393">
        <v>260</v>
      </c>
      <c r="K8" s="394"/>
      <c r="L8" s="395"/>
      <c r="M8" s="395"/>
      <c r="N8" s="395"/>
      <c r="O8" s="396" t="str">
        <f t="shared" ref="O8:O10" si="0">IF(G8="","",IF(G8="Ne treba raditi na predm.",1+SUM(L8:N8),(SUM(L8:N8)/G8)))</f>
        <v/>
      </c>
      <c r="P8" s="688" t="str">
        <f>IF(K8&gt;0,IF(G8="Ne treba raditi na predm.",O8,O8*(J8/(J8-K8))),O8)</f>
        <v/>
      </c>
      <c r="Q8" s="398"/>
      <c r="R8" s="399"/>
      <c r="S8" s="399"/>
      <c r="T8" s="399"/>
      <c r="U8" s="400" t="str">
        <f>IF(Q8="","",R8/(Q8-S8))</f>
        <v/>
      </c>
      <c r="V8" s="682" t="str">
        <f>IF(P8="","",IF(C8="Ne","",IF(G8="Ne treba raditi na predm.","",IF(P8&gt;1,20,IF(U8="",IF(P8&gt;0.95,18,IF(P8&gt;0.9,15,IF(P8&gt;0.85,13,IF(P8&gt;0.8,10,IF(P8&gt;0.75,8,IF(P8&gt;0.7,5,IF(P8&gt;0.5,3,0))))))),IF(U8=1,20,IF(U8&gt;0.95,18,IF(U8&gt;0.9,15,IF(U8&gt;0.85,13,IF(U8&gt;0.8,10,IF(U8&gt;0.75,8,IF(U8&gt;0.7,5,IF(U8&gt;0.5,3,0)))))))))))))</f>
        <v/>
      </c>
      <c r="W8" s="401">
        <v>0.7</v>
      </c>
      <c r="X8" s="401">
        <v>0.5</v>
      </c>
      <c r="Y8" s="401">
        <v>0.4</v>
      </c>
      <c r="Z8" s="401">
        <v>0.3</v>
      </c>
      <c r="AA8" s="388" t="s">
        <v>167</v>
      </c>
      <c r="AB8" s="375"/>
      <c r="AC8" s="377"/>
      <c r="AD8" s="377"/>
      <c r="AE8" s="377"/>
    </row>
    <row r="9" spans="1:31" s="389" customFormat="1" ht="15.75" thickBot="1" x14ac:dyDescent="0.3">
      <c r="A9" s="742"/>
      <c r="B9" s="744"/>
      <c r="C9" s="746"/>
      <c r="D9" s="748"/>
      <c r="E9" s="402" t="s">
        <v>169</v>
      </c>
      <c r="F9" s="403"/>
      <c r="G9" s="404"/>
      <c r="H9" s="405"/>
      <c r="I9" s="405"/>
      <c r="J9" s="406">
        <v>260</v>
      </c>
      <c r="K9" s="407"/>
      <c r="L9" s="408"/>
      <c r="M9" s="408"/>
      <c r="N9" s="409"/>
      <c r="O9" s="410" t="str">
        <f t="shared" si="0"/>
        <v/>
      </c>
      <c r="P9" s="689" t="str">
        <f t="shared" ref="P9:P72" si="1">IF(K9&gt;0,IF(G9="Ne treba raditi na predm.",O9,O9*(J9/(J9-K9))),O9)</f>
        <v/>
      </c>
      <c r="Q9" s="412"/>
      <c r="R9" s="413"/>
      <c r="S9" s="413"/>
      <c r="T9" s="413"/>
      <c r="U9" s="411" t="str">
        <f t="shared" ref="U9:U72" si="2">IF(Q9="","",R9/(Q9-S9))</f>
        <v/>
      </c>
      <c r="V9" s="683" t="str">
        <f>IF(P9="","",IF(C9="Ne","",IF(G9="Ne treba raditi na predm.","",IF(P9&gt;1,20,IF(U9="",IF(P9&gt;0.95,18,IF(P9&gt;0.9,15,IF(P9&gt;0.85,13,IF(P9&gt;0.8,10,IF(P9&gt;0.75,8,IF(P9&gt;0.7,5,IF(P9&gt;0.5,3,0))))))),IF(U9=1,20,IF(U9&gt;0.95,18,IF(U9&gt;0.9,15,IF(U9&gt;0.85,13,IF(U9&gt;0.8,10,IF(U9&gt;0.75,8,IF(U9&gt;0.7,5,IF(U9&gt;0.5,3,0)))))))))))))</f>
        <v/>
      </c>
      <c r="W9" s="401"/>
      <c r="X9" s="401"/>
      <c r="Y9" s="401"/>
      <c r="Z9" s="401"/>
      <c r="AA9" s="388"/>
      <c r="AB9" s="375"/>
      <c r="AC9" s="377"/>
      <c r="AD9" s="377"/>
      <c r="AE9" s="377"/>
    </row>
    <row r="10" spans="1:31" s="375" customFormat="1" ht="15.75" thickTop="1" x14ac:dyDescent="0.2">
      <c r="A10" s="414">
        <v>2</v>
      </c>
      <c r="B10" s="415"/>
      <c r="C10" s="416"/>
      <c r="D10" s="417"/>
      <c r="E10" s="418"/>
      <c r="F10" s="708" t="str">
        <f t="shared" ref="F10:F11" si="3">IF(E10="Sudija",1,IF(E10="Stručni saradnik",1,IF(E10="Član VSTV-a",2,"")))</f>
        <v/>
      </c>
      <c r="G10" s="419"/>
      <c r="H10" s="420"/>
      <c r="I10" s="420"/>
      <c r="J10" s="421">
        <v>260</v>
      </c>
      <c r="K10" s="422"/>
      <c r="L10" s="423"/>
      <c r="M10" s="423"/>
      <c r="N10" s="423"/>
      <c r="O10" s="424" t="str">
        <f t="shared" si="0"/>
        <v/>
      </c>
      <c r="P10" s="688" t="str">
        <f t="shared" si="1"/>
        <v/>
      </c>
      <c r="Q10" s="425"/>
      <c r="R10" s="426"/>
      <c r="S10" s="426"/>
      <c r="T10" s="426"/>
      <c r="U10" s="397" t="str">
        <f t="shared" si="2"/>
        <v/>
      </c>
      <c r="V10" s="684" t="str">
        <f>IF(P10="","",IF(C10="Ne","",IF(G10="Ne treba raditi na predm.","",IF(P10&gt;1,40,IF(U10="",IF(P10&gt;0.95,35,IF(P10&gt;0.9,30,IF(P10&gt;0.85,25,IF(P10&gt;0.8,20,IF(P10&gt;0.75,15,IF(P10&gt;0.7,10,IF(P10&gt;0.5,5,0))))))),IF(U10=1,40,IF(U10&gt;0.95,35,IF(U10&gt;0.9,30,IF(U10&gt;0.85,25,IF(U10&gt;0.8,20,IF(U10&gt;0.75,15,IF(U10&gt;0.7,10,IF(U10&gt;0.5,5,0)))))))))))))</f>
        <v/>
      </c>
      <c r="W10" s="375" t="s">
        <v>168</v>
      </c>
      <c r="X10" s="375" t="s">
        <v>170</v>
      </c>
    </row>
    <row r="11" spans="1:31" s="375" customFormat="1" x14ac:dyDescent="0.2">
      <c r="A11" s="427">
        <v>3</v>
      </c>
      <c r="B11" s="428"/>
      <c r="C11" s="416"/>
      <c r="D11" s="415"/>
      <c r="E11" s="418"/>
      <c r="F11" s="708" t="str">
        <f t="shared" si="3"/>
        <v/>
      </c>
      <c r="G11" s="419"/>
      <c r="H11" s="392"/>
      <c r="I11" s="392"/>
      <c r="J11" s="393">
        <v>260</v>
      </c>
      <c r="K11" s="422"/>
      <c r="L11" s="423"/>
      <c r="M11" s="423"/>
      <c r="N11" s="423"/>
      <c r="O11" s="396" t="str">
        <f>IF(G11="","",IF(G11="Ne treba raditi na predm.",1+SUM(L11:N11),(SUM(L11:N11)/G11)))</f>
        <v/>
      </c>
      <c r="P11" s="688" t="str">
        <f t="shared" si="1"/>
        <v/>
      </c>
      <c r="Q11" s="398"/>
      <c r="R11" s="399"/>
      <c r="S11" s="399"/>
      <c r="T11" s="399"/>
      <c r="U11" s="400" t="str">
        <f t="shared" si="2"/>
        <v/>
      </c>
      <c r="V11" s="684"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375" customFormat="1" x14ac:dyDescent="0.2">
      <c r="A12" s="427">
        <v>4</v>
      </c>
      <c r="B12" s="428"/>
      <c r="C12" s="416"/>
      <c r="D12" s="415"/>
      <c r="E12" s="418"/>
      <c r="F12" s="708" t="str">
        <f>IF(E12="Sudija",1,IF(E12="Stručni saradnik",1,IF(E12="Član VSTV-a",2,"")))</f>
        <v/>
      </c>
      <c r="G12" s="419"/>
      <c r="H12" s="392"/>
      <c r="I12" s="392"/>
      <c r="J12" s="393">
        <v>260</v>
      </c>
      <c r="K12" s="422"/>
      <c r="L12" s="423"/>
      <c r="M12" s="423"/>
      <c r="N12" s="423"/>
      <c r="O12" s="396" t="str">
        <f t="shared" ref="O12:O75" si="5">IF(G12="","",IF(G12="Ne treba raditi na predm.",1+SUM(L12:N12),(SUM(L12:N12)/G12)))</f>
        <v/>
      </c>
      <c r="P12" s="688" t="str">
        <f t="shared" si="1"/>
        <v/>
      </c>
      <c r="Q12" s="398"/>
      <c r="R12" s="399"/>
      <c r="S12" s="399"/>
      <c r="T12" s="399"/>
      <c r="U12" s="400" t="str">
        <f t="shared" si="2"/>
        <v/>
      </c>
      <c r="V12" s="684" t="str">
        <f t="shared" si="4"/>
        <v/>
      </c>
    </row>
    <row r="13" spans="1:31" s="375" customFormat="1" x14ac:dyDescent="0.2">
      <c r="A13" s="427">
        <v>5</v>
      </c>
      <c r="B13" s="428"/>
      <c r="C13" s="416"/>
      <c r="D13" s="415"/>
      <c r="E13" s="418"/>
      <c r="F13" s="708" t="str">
        <f t="shared" ref="F13:F76" si="6">IF(E13="Sudija",1,IF(E13="Stručni saradnik",1,IF(E13="Član VSTV-a",2,"")))</f>
        <v/>
      </c>
      <c r="G13" s="419"/>
      <c r="H13" s="392"/>
      <c r="I13" s="392"/>
      <c r="J13" s="393">
        <v>260</v>
      </c>
      <c r="K13" s="422"/>
      <c r="L13" s="423"/>
      <c r="M13" s="423"/>
      <c r="N13" s="423"/>
      <c r="O13" s="396" t="str">
        <f>IF(G13="","",IF(G13="Ne treba raditi na predm.",1+SUM(L13:N13),(SUM(L13:N13)/G13)))</f>
        <v/>
      </c>
      <c r="P13" s="688" t="str">
        <f t="shared" si="1"/>
        <v/>
      </c>
      <c r="Q13" s="398"/>
      <c r="R13" s="399"/>
      <c r="S13" s="399"/>
      <c r="T13" s="399"/>
      <c r="U13" s="400" t="str">
        <f t="shared" si="2"/>
        <v/>
      </c>
      <c r="V13" s="684" t="str">
        <f t="shared" si="4"/>
        <v/>
      </c>
    </row>
    <row r="14" spans="1:31" s="375" customFormat="1" x14ac:dyDescent="0.2">
      <c r="A14" s="427">
        <v>6</v>
      </c>
      <c r="B14" s="428"/>
      <c r="C14" s="430"/>
      <c r="D14" s="415"/>
      <c r="E14" s="418"/>
      <c r="F14" s="708" t="str">
        <f t="shared" si="6"/>
        <v/>
      </c>
      <c r="G14" s="419"/>
      <c r="H14" s="392"/>
      <c r="I14" s="392"/>
      <c r="J14" s="393">
        <v>260</v>
      </c>
      <c r="K14" s="422"/>
      <c r="L14" s="423"/>
      <c r="M14" s="423"/>
      <c r="N14" s="423"/>
      <c r="O14" s="396" t="str">
        <f t="shared" si="5"/>
        <v/>
      </c>
      <c r="P14" s="688" t="str">
        <f t="shared" si="1"/>
        <v/>
      </c>
      <c r="Q14" s="398"/>
      <c r="R14" s="399"/>
      <c r="S14" s="399"/>
      <c r="T14" s="399"/>
      <c r="U14" s="400" t="str">
        <f t="shared" si="2"/>
        <v/>
      </c>
      <c r="V14" s="684" t="str">
        <f t="shared" si="4"/>
        <v/>
      </c>
    </row>
    <row r="15" spans="1:31" s="375" customFormat="1" x14ac:dyDescent="0.2">
      <c r="A15" s="427">
        <v>7</v>
      </c>
      <c r="B15" s="428"/>
      <c r="C15" s="430"/>
      <c r="D15" s="415"/>
      <c r="E15" s="418"/>
      <c r="F15" s="708" t="str">
        <f t="shared" si="6"/>
        <v/>
      </c>
      <c r="G15" s="419"/>
      <c r="H15" s="392"/>
      <c r="I15" s="392"/>
      <c r="J15" s="393">
        <v>260</v>
      </c>
      <c r="K15" s="422"/>
      <c r="L15" s="423"/>
      <c r="M15" s="423"/>
      <c r="N15" s="423"/>
      <c r="O15" s="396" t="str">
        <f t="shared" si="5"/>
        <v/>
      </c>
      <c r="P15" s="688" t="str">
        <f t="shared" si="1"/>
        <v/>
      </c>
      <c r="Q15" s="398"/>
      <c r="R15" s="399"/>
      <c r="S15" s="399"/>
      <c r="T15" s="399"/>
      <c r="U15" s="400" t="str">
        <f t="shared" si="2"/>
        <v/>
      </c>
      <c r="V15" s="684" t="str">
        <f t="shared" si="4"/>
        <v/>
      </c>
    </row>
    <row r="16" spans="1:31" s="375" customFormat="1" x14ac:dyDescent="0.2">
      <c r="A16" s="427">
        <v>8</v>
      </c>
      <c r="B16" s="428"/>
      <c r="C16" s="430"/>
      <c r="D16" s="415"/>
      <c r="E16" s="418"/>
      <c r="F16" s="708" t="str">
        <f t="shared" si="6"/>
        <v/>
      </c>
      <c r="G16" s="419"/>
      <c r="H16" s="392"/>
      <c r="I16" s="392"/>
      <c r="J16" s="393">
        <v>260</v>
      </c>
      <c r="K16" s="422"/>
      <c r="L16" s="423"/>
      <c r="M16" s="423"/>
      <c r="N16" s="423"/>
      <c r="O16" s="396" t="str">
        <f t="shared" si="5"/>
        <v/>
      </c>
      <c r="P16" s="688" t="str">
        <f t="shared" si="1"/>
        <v/>
      </c>
      <c r="Q16" s="398"/>
      <c r="R16" s="399"/>
      <c r="S16" s="399"/>
      <c r="T16" s="399"/>
      <c r="U16" s="400" t="str">
        <f t="shared" si="2"/>
        <v/>
      </c>
      <c r="V16" s="684" t="str">
        <f t="shared" si="4"/>
        <v/>
      </c>
    </row>
    <row r="17" spans="1:22" s="375" customFormat="1" x14ac:dyDescent="0.2">
      <c r="A17" s="427">
        <v>9</v>
      </c>
      <c r="B17" s="428"/>
      <c r="C17" s="430"/>
      <c r="D17" s="415"/>
      <c r="E17" s="418"/>
      <c r="F17" s="708" t="str">
        <f t="shared" si="6"/>
        <v/>
      </c>
      <c r="G17" s="419"/>
      <c r="H17" s="392"/>
      <c r="I17" s="392"/>
      <c r="J17" s="393">
        <v>260</v>
      </c>
      <c r="K17" s="422"/>
      <c r="L17" s="423"/>
      <c r="M17" s="423"/>
      <c r="N17" s="423"/>
      <c r="O17" s="396" t="str">
        <f t="shared" si="5"/>
        <v/>
      </c>
      <c r="P17" s="688" t="str">
        <f t="shared" si="1"/>
        <v/>
      </c>
      <c r="Q17" s="398"/>
      <c r="R17" s="399"/>
      <c r="S17" s="399"/>
      <c r="T17" s="399"/>
      <c r="U17" s="400" t="str">
        <f t="shared" si="2"/>
        <v/>
      </c>
      <c r="V17" s="684" t="str">
        <f t="shared" si="4"/>
        <v/>
      </c>
    </row>
    <row r="18" spans="1:22" s="375" customFormat="1" x14ac:dyDescent="0.2">
      <c r="A18" s="427">
        <v>10</v>
      </c>
      <c r="B18" s="428"/>
      <c r="C18" s="430"/>
      <c r="D18" s="415"/>
      <c r="E18" s="418"/>
      <c r="F18" s="708" t="str">
        <f t="shared" si="6"/>
        <v/>
      </c>
      <c r="G18" s="419"/>
      <c r="H18" s="392"/>
      <c r="I18" s="392"/>
      <c r="J18" s="393">
        <v>260</v>
      </c>
      <c r="K18" s="422"/>
      <c r="L18" s="423"/>
      <c r="M18" s="423"/>
      <c r="N18" s="423"/>
      <c r="O18" s="396" t="str">
        <f t="shared" si="5"/>
        <v/>
      </c>
      <c r="P18" s="688" t="str">
        <f t="shared" si="1"/>
        <v/>
      </c>
      <c r="Q18" s="398"/>
      <c r="R18" s="399"/>
      <c r="S18" s="399"/>
      <c r="T18" s="399"/>
      <c r="U18" s="400" t="str">
        <f t="shared" si="2"/>
        <v/>
      </c>
      <c r="V18" s="684" t="str">
        <f t="shared" si="4"/>
        <v/>
      </c>
    </row>
    <row r="19" spans="1:22" s="375" customFormat="1" x14ac:dyDescent="0.2">
      <c r="A19" s="427">
        <v>11</v>
      </c>
      <c r="B19" s="428"/>
      <c r="C19" s="430"/>
      <c r="D19" s="415"/>
      <c r="E19" s="418"/>
      <c r="F19" s="708" t="str">
        <f t="shared" si="6"/>
        <v/>
      </c>
      <c r="G19" s="419"/>
      <c r="H19" s="392"/>
      <c r="I19" s="392"/>
      <c r="J19" s="393">
        <v>260</v>
      </c>
      <c r="K19" s="422"/>
      <c r="L19" s="423"/>
      <c r="M19" s="423"/>
      <c r="N19" s="423"/>
      <c r="O19" s="396" t="str">
        <f t="shared" si="5"/>
        <v/>
      </c>
      <c r="P19" s="688" t="str">
        <f t="shared" si="1"/>
        <v/>
      </c>
      <c r="Q19" s="398"/>
      <c r="R19" s="399"/>
      <c r="S19" s="399"/>
      <c r="T19" s="399"/>
      <c r="U19" s="400" t="str">
        <f t="shared" si="2"/>
        <v/>
      </c>
      <c r="V19" s="684" t="str">
        <f t="shared" si="4"/>
        <v/>
      </c>
    </row>
    <row r="20" spans="1:22" s="375" customFormat="1" x14ac:dyDescent="0.2">
      <c r="A20" s="427">
        <v>12</v>
      </c>
      <c r="B20" s="428"/>
      <c r="C20" s="430"/>
      <c r="D20" s="415"/>
      <c r="E20" s="418"/>
      <c r="F20" s="708" t="str">
        <f t="shared" si="6"/>
        <v/>
      </c>
      <c r="G20" s="419"/>
      <c r="H20" s="392"/>
      <c r="I20" s="392"/>
      <c r="J20" s="393">
        <v>260</v>
      </c>
      <c r="K20" s="422"/>
      <c r="L20" s="423"/>
      <c r="M20" s="423"/>
      <c r="N20" s="423"/>
      <c r="O20" s="396" t="str">
        <f t="shared" si="5"/>
        <v/>
      </c>
      <c r="P20" s="688" t="str">
        <f t="shared" si="1"/>
        <v/>
      </c>
      <c r="Q20" s="398"/>
      <c r="R20" s="399"/>
      <c r="S20" s="399"/>
      <c r="T20" s="399"/>
      <c r="U20" s="400" t="str">
        <f t="shared" si="2"/>
        <v/>
      </c>
      <c r="V20" s="684" t="str">
        <f t="shared" si="4"/>
        <v/>
      </c>
    </row>
    <row r="21" spans="1:22" s="375" customFormat="1" x14ac:dyDescent="0.2">
      <c r="A21" s="427">
        <v>13</v>
      </c>
      <c r="B21" s="428"/>
      <c r="C21" s="430"/>
      <c r="D21" s="415"/>
      <c r="E21" s="418"/>
      <c r="F21" s="708" t="str">
        <f t="shared" si="6"/>
        <v/>
      </c>
      <c r="G21" s="419"/>
      <c r="H21" s="392"/>
      <c r="I21" s="392"/>
      <c r="J21" s="393">
        <v>260</v>
      </c>
      <c r="K21" s="422"/>
      <c r="L21" s="423"/>
      <c r="M21" s="423"/>
      <c r="N21" s="423"/>
      <c r="O21" s="396" t="str">
        <f t="shared" si="5"/>
        <v/>
      </c>
      <c r="P21" s="688" t="str">
        <f t="shared" si="1"/>
        <v/>
      </c>
      <c r="Q21" s="398"/>
      <c r="R21" s="399"/>
      <c r="S21" s="399"/>
      <c r="T21" s="399"/>
      <c r="U21" s="400" t="str">
        <f t="shared" si="2"/>
        <v/>
      </c>
      <c r="V21" s="684" t="str">
        <f t="shared" si="4"/>
        <v/>
      </c>
    </row>
    <row r="22" spans="1:22" s="375" customFormat="1" x14ac:dyDescent="0.2">
      <c r="A22" s="427">
        <v>14</v>
      </c>
      <c r="B22" s="428"/>
      <c r="C22" s="430"/>
      <c r="D22" s="415"/>
      <c r="E22" s="418"/>
      <c r="F22" s="708" t="str">
        <f t="shared" si="6"/>
        <v/>
      </c>
      <c r="G22" s="419"/>
      <c r="H22" s="392"/>
      <c r="I22" s="392"/>
      <c r="J22" s="393">
        <v>260</v>
      </c>
      <c r="K22" s="422"/>
      <c r="L22" s="423"/>
      <c r="M22" s="423"/>
      <c r="N22" s="423"/>
      <c r="O22" s="396" t="str">
        <f t="shared" si="5"/>
        <v/>
      </c>
      <c r="P22" s="688" t="str">
        <f t="shared" si="1"/>
        <v/>
      </c>
      <c r="Q22" s="398"/>
      <c r="R22" s="399"/>
      <c r="S22" s="399"/>
      <c r="T22" s="399"/>
      <c r="U22" s="400" t="str">
        <f t="shared" si="2"/>
        <v/>
      </c>
      <c r="V22" s="684" t="str">
        <f t="shared" si="4"/>
        <v/>
      </c>
    </row>
    <row r="23" spans="1:22" s="375" customFormat="1" x14ac:dyDescent="0.2">
      <c r="A23" s="427">
        <v>15</v>
      </c>
      <c r="B23" s="428"/>
      <c r="C23" s="430"/>
      <c r="D23" s="415"/>
      <c r="E23" s="418"/>
      <c r="F23" s="708" t="str">
        <f t="shared" si="6"/>
        <v/>
      </c>
      <c r="G23" s="419"/>
      <c r="H23" s="392"/>
      <c r="I23" s="392"/>
      <c r="J23" s="393">
        <v>260</v>
      </c>
      <c r="K23" s="422"/>
      <c r="L23" s="423"/>
      <c r="M23" s="423"/>
      <c r="N23" s="423"/>
      <c r="O23" s="396" t="str">
        <f t="shared" si="5"/>
        <v/>
      </c>
      <c r="P23" s="688" t="str">
        <f t="shared" si="1"/>
        <v/>
      </c>
      <c r="Q23" s="398"/>
      <c r="R23" s="399"/>
      <c r="S23" s="399"/>
      <c r="T23" s="399"/>
      <c r="U23" s="400" t="str">
        <f t="shared" si="2"/>
        <v/>
      </c>
      <c r="V23" s="684" t="str">
        <f t="shared" si="4"/>
        <v/>
      </c>
    </row>
    <row r="24" spans="1:22" s="375" customFormat="1" x14ac:dyDescent="0.2">
      <c r="A24" s="427">
        <v>16</v>
      </c>
      <c r="B24" s="428"/>
      <c r="C24" s="430"/>
      <c r="D24" s="415"/>
      <c r="E24" s="418"/>
      <c r="F24" s="708" t="str">
        <f t="shared" si="6"/>
        <v/>
      </c>
      <c r="G24" s="419"/>
      <c r="H24" s="392"/>
      <c r="I24" s="392"/>
      <c r="J24" s="393">
        <v>260</v>
      </c>
      <c r="K24" s="422"/>
      <c r="L24" s="423"/>
      <c r="M24" s="423"/>
      <c r="N24" s="423"/>
      <c r="O24" s="396" t="str">
        <f t="shared" si="5"/>
        <v/>
      </c>
      <c r="P24" s="688" t="str">
        <f t="shared" si="1"/>
        <v/>
      </c>
      <c r="Q24" s="398"/>
      <c r="R24" s="399"/>
      <c r="S24" s="399"/>
      <c r="T24" s="399"/>
      <c r="U24" s="400" t="str">
        <f t="shared" si="2"/>
        <v/>
      </c>
      <c r="V24" s="684" t="str">
        <f t="shared" si="4"/>
        <v/>
      </c>
    </row>
    <row r="25" spans="1:22" s="375" customFormat="1" x14ac:dyDescent="0.2">
      <c r="A25" s="427">
        <v>17</v>
      </c>
      <c r="B25" s="428"/>
      <c r="C25" s="430"/>
      <c r="D25" s="415"/>
      <c r="E25" s="418"/>
      <c r="F25" s="708" t="str">
        <f t="shared" si="6"/>
        <v/>
      </c>
      <c r="G25" s="419"/>
      <c r="H25" s="392"/>
      <c r="I25" s="392"/>
      <c r="J25" s="393">
        <v>260</v>
      </c>
      <c r="K25" s="422"/>
      <c r="L25" s="423"/>
      <c r="M25" s="423"/>
      <c r="N25" s="423"/>
      <c r="O25" s="396" t="str">
        <f t="shared" si="5"/>
        <v/>
      </c>
      <c r="P25" s="688" t="str">
        <f t="shared" si="1"/>
        <v/>
      </c>
      <c r="Q25" s="398"/>
      <c r="R25" s="399"/>
      <c r="S25" s="399"/>
      <c r="T25" s="399"/>
      <c r="U25" s="400" t="str">
        <f t="shared" si="2"/>
        <v/>
      </c>
      <c r="V25" s="684" t="str">
        <f t="shared" si="4"/>
        <v/>
      </c>
    </row>
    <row r="26" spans="1:22" s="375" customFormat="1" x14ac:dyDescent="0.2">
      <c r="A26" s="427">
        <v>18</v>
      </c>
      <c r="B26" s="428"/>
      <c r="C26" s="430"/>
      <c r="D26" s="415"/>
      <c r="E26" s="418"/>
      <c r="F26" s="708" t="str">
        <f t="shared" si="6"/>
        <v/>
      </c>
      <c r="G26" s="419"/>
      <c r="H26" s="392"/>
      <c r="I26" s="392"/>
      <c r="J26" s="393">
        <v>260</v>
      </c>
      <c r="K26" s="422"/>
      <c r="L26" s="423"/>
      <c r="M26" s="423"/>
      <c r="N26" s="423"/>
      <c r="O26" s="396" t="str">
        <f t="shared" si="5"/>
        <v/>
      </c>
      <c r="P26" s="688" t="str">
        <f t="shared" si="1"/>
        <v/>
      </c>
      <c r="Q26" s="398"/>
      <c r="R26" s="399"/>
      <c r="S26" s="399"/>
      <c r="T26" s="399"/>
      <c r="U26" s="400" t="str">
        <f t="shared" si="2"/>
        <v/>
      </c>
      <c r="V26" s="684" t="str">
        <f t="shared" si="4"/>
        <v/>
      </c>
    </row>
    <row r="27" spans="1:22" s="375" customFormat="1" x14ac:dyDescent="0.2">
      <c r="A27" s="427">
        <v>19</v>
      </c>
      <c r="B27" s="428"/>
      <c r="C27" s="430"/>
      <c r="D27" s="415"/>
      <c r="E27" s="418"/>
      <c r="F27" s="708" t="str">
        <f t="shared" si="6"/>
        <v/>
      </c>
      <c r="G27" s="419"/>
      <c r="H27" s="392"/>
      <c r="I27" s="392"/>
      <c r="J27" s="393">
        <v>260</v>
      </c>
      <c r="K27" s="422"/>
      <c r="L27" s="423"/>
      <c r="M27" s="423"/>
      <c r="N27" s="423"/>
      <c r="O27" s="396" t="str">
        <f t="shared" si="5"/>
        <v/>
      </c>
      <c r="P27" s="688" t="str">
        <f t="shared" si="1"/>
        <v/>
      </c>
      <c r="Q27" s="398"/>
      <c r="R27" s="399"/>
      <c r="S27" s="399"/>
      <c r="T27" s="399"/>
      <c r="U27" s="400" t="str">
        <f t="shared" si="2"/>
        <v/>
      </c>
      <c r="V27" s="684" t="str">
        <f t="shared" si="4"/>
        <v/>
      </c>
    </row>
    <row r="28" spans="1:22" s="375" customFormat="1" x14ac:dyDescent="0.2">
      <c r="A28" s="427">
        <v>20</v>
      </c>
      <c r="B28" s="428"/>
      <c r="C28" s="430"/>
      <c r="D28" s="415"/>
      <c r="E28" s="418"/>
      <c r="F28" s="708" t="str">
        <f t="shared" si="6"/>
        <v/>
      </c>
      <c r="G28" s="419"/>
      <c r="H28" s="392"/>
      <c r="I28" s="392"/>
      <c r="J28" s="393">
        <v>260</v>
      </c>
      <c r="K28" s="422"/>
      <c r="L28" s="423"/>
      <c r="M28" s="423"/>
      <c r="N28" s="423"/>
      <c r="O28" s="396" t="str">
        <f t="shared" si="5"/>
        <v/>
      </c>
      <c r="P28" s="688" t="str">
        <f t="shared" si="1"/>
        <v/>
      </c>
      <c r="Q28" s="398"/>
      <c r="R28" s="399"/>
      <c r="S28" s="399"/>
      <c r="T28" s="399"/>
      <c r="U28" s="400" t="str">
        <f t="shared" si="2"/>
        <v/>
      </c>
      <c r="V28" s="684" t="str">
        <f t="shared" si="4"/>
        <v/>
      </c>
    </row>
    <row r="29" spans="1:22" s="375" customFormat="1" x14ac:dyDescent="0.2">
      <c r="A29" s="427">
        <v>21</v>
      </c>
      <c r="B29" s="428"/>
      <c r="C29" s="430"/>
      <c r="D29" s="415"/>
      <c r="E29" s="418"/>
      <c r="F29" s="708" t="str">
        <f t="shared" si="6"/>
        <v/>
      </c>
      <c r="G29" s="419"/>
      <c r="H29" s="392"/>
      <c r="I29" s="392"/>
      <c r="J29" s="393">
        <v>260</v>
      </c>
      <c r="K29" s="422"/>
      <c r="L29" s="423"/>
      <c r="M29" s="423"/>
      <c r="N29" s="423"/>
      <c r="O29" s="396" t="str">
        <f t="shared" si="5"/>
        <v/>
      </c>
      <c r="P29" s="688" t="str">
        <f t="shared" si="1"/>
        <v/>
      </c>
      <c r="Q29" s="398"/>
      <c r="R29" s="399"/>
      <c r="S29" s="399"/>
      <c r="T29" s="399"/>
      <c r="U29" s="400" t="str">
        <f t="shared" si="2"/>
        <v/>
      </c>
      <c r="V29" s="684" t="str">
        <f t="shared" si="4"/>
        <v/>
      </c>
    </row>
    <row r="30" spans="1:22" s="375" customFormat="1" x14ac:dyDescent="0.2">
      <c r="A30" s="427">
        <v>22</v>
      </c>
      <c r="B30" s="428"/>
      <c r="C30" s="430"/>
      <c r="D30" s="415"/>
      <c r="E30" s="418"/>
      <c r="F30" s="708" t="str">
        <f t="shared" si="6"/>
        <v/>
      </c>
      <c r="G30" s="419"/>
      <c r="H30" s="392"/>
      <c r="I30" s="392"/>
      <c r="J30" s="393">
        <v>260</v>
      </c>
      <c r="K30" s="422"/>
      <c r="L30" s="423"/>
      <c r="M30" s="423"/>
      <c r="N30" s="423"/>
      <c r="O30" s="396" t="str">
        <f t="shared" si="5"/>
        <v/>
      </c>
      <c r="P30" s="688" t="str">
        <f t="shared" si="1"/>
        <v/>
      </c>
      <c r="Q30" s="398"/>
      <c r="R30" s="399"/>
      <c r="S30" s="399"/>
      <c r="T30" s="399"/>
      <c r="U30" s="400" t="str">
        <f t="shared" si="2"/>
        <v/>
      </c>
      <c r="V30" s="684" t="str">
        <f t="shared" si="4"/>
        <v/>
      </c>
    </row>
    <row r="31" spans="1:22" s="375" customFormat="1" x14ac:dyDescent="0.2">
      <c r="A31" s="427">
        <v>23</v>
      </c>
      <c r="B31" s="428"/>
      <c r="C31" s="430"/>
      <c r="D31" s="415"/>
      <c r="E31" s="418"/>
      <c r="F31" s="708" t="str">
        <f t="shared" si="6"/>
        <v/>
      </c>
      <c r="G31" s="419"/>
      <c r="H31" s="392"/>
      <c r="I31" s="392"/>
      <c r="J31" s="393">
        <v>260</v>
      </c>
      <c r="K31" s="422"/>
      <c r="L31" s="423"/>
      <c r="M31" s="423"/>
      <c r="N31" s="423"/>
      <c r="O31" s="396" t="str">
        <f t="shared" si="5"/>
        <v/>
      </c>
      <c r="P31" s="688" t="str">
        <f t="shared" si="1"/>
        <v/>
      </c>
      <c r="Q31" s="398"/>
      <c r="R31" s="399"/>
      <c r="S31" s="399"/>
      <c r="T31" s="399"/>
      <c r="U31" s="400" t="str">
        <f t="shared" si="2"/>
        <v/>
      </c>
      <c r="V31" s="684" t="str">
        <f t="shared" si="4"/>
        <v/>
      </c>
    </row>
    <row r="32" spans="1:22" s="375" customFormat="1" x14ac:dyDescent="0.2">
      <c r="A32" s="427">
        <v>24</v>
      </c>
      <c r="B32" s="428"/>
      <c r="C32" s="430"/>
      <c r="D32" s="415"/>
      <c r="E32" s="418"/>
      <c r="F32" s="708" t="str">
        <f t="shared" si="6"/>
        <v/>
      </c>
      <c r="G32" s="419"/>
      <c r="H32" s="392"/>
      <c r="I32" s="392"/>
      <c r="J32" s="393">
        <v>260</v>
      </c>
      <c r="K32" s="422"/>
      <c r="L32" s="423"/>
      <c r="M32" s="423"/>
      <c r="N32" s="423"/>
      <c r="O32" s="396" t="str">
        <f t="shared" si="5"/>
        <v/>
      </c>
      <c r="P32" s="688" t="str">
        <f t="shared" si="1"/>
        <v/>
      </c>
      <c r="Q32" s="398"/>
      <c r="R32" s="399"/>
      <c r="S32" s="399"/>
      <c r="T32" s="399"/>
      <c r="U32" s="400" t="str">
        <f t="shared" si="2"/>
        <v/>
      </c>
      <c r="V32" s="684" t="str">
        <f t="shared" si="4"/>
        <v/>
      </c>
    </row>
    <row r="33" spans="1:22" s="375" customFormat="1" x14ac:dyDescent="0.2">
      <c r="A33" s="427">
        <v>25</v>
      </c>
      <c r="B33" s="428"/>
      <c r="C33" s="430"/>
      <c r="D33" s="415"/>
      <c r="E33" s="418"/>
      <c r="F33" s="708" t="str">
        <f t="shared" si="6"/>
        <v/>
      </c>
      <c r="G33" s="419"/>
      <c r="H33" s="392"/>
      <c r="I33" s="392"/>
      <c r="J33" s="393">
        <v>260</v>
      </c>
      <c r="K33" s="422"/>
      <c r="L33" s="423"/>
      <c r="M33" s="423"/>
      <c r="N33" s="423"/>
      <c r="O33" s="396" t="str">
        <f t="shared" si="5"/>
        <v/>
      </c>
      <c r="P33" s="688" t="str">
        <f t="shared" si="1"/>
        <v/>
      </c>
      <c r="Q33" s="398"/>
      <c r="R33" s="399"/>
      <c r="S33" s="399"/>
      <c r="T33" s="399"/>
      <c r="U33" s="400" t="str">
        <f t="shared" si="2"/>
        <v/>
      </c>
      <c r="V33" s="684" t="str">
        <f t="shared" si="4"/>
        <v/>
      </c>
    </row>
    <row r="34" spans="1:22" s="375" customFormat="1" x14ac:dyDescent="0.2">
      <c r="A34" s="427">
        <v>26</v>
      </c>
      <c r="B34" s="428"/>
      <c r="C34" s="430"/>
      <c r="D34" s="415"/>
      <c r="E34" s="418"/>
      <c r="F34" s="708" t="str">
        <f t="shared" si="6"/>
        <v/>
      </c>
      <c r="G34" s="419"/>
      <c r="H34" s="392"/>
      <c r="I34" s="392"/>
      <c r="J34" s="393">
        <v>260</v>
      </c>
      <c r="K34" s="422"/>
      <c r="L34" s="423"/>
      <c r="M34" s="423"/>
      <c r="N34" s="423"/>
      <c r="O34" s="396" t="str">
        <f t="shared" si="5"/>
        <v/>
      </c>
      <c r="P34" s="688" t="str">
        <f t="shared" si="1"/>
        <v/>
      </c>
      <c r="Q34" s="398"/>
      <c r="R34" s="399"/>
      <c r="S34" s="399"/>
      <c r="T34" s="399"/>
      <c r="U34" s="400" t="str">
        <f t="shared" si="2"/>
        <v/>
      </c>
      <c r="V34" s="684" t="str">
        <f t="shared" si="4"/>
        <v/>
      </c>
    </row>
    <row r="35" spans="1:22" s="375" customFormat="1" x14ac:dyDescent="0.2">
      <c r="A35" s="427">
        <v>27</v>
      </c>
      <c r="B35" s="428"/>
      <c r="C35" s="430"/>
      <c r="D35" s="415"/>
      <c r="E35" s="418"/>
      <c r="F35" s="708" t="str">
        <f t="shared" si="6"/>
        <v/>
      </c>
      <c r="G35" s="419"/>
      <c r="H35" s="392"/>
      <c r="I35" s="392"/>
      <c r="J35" s="393">
        <v>260</v>
      </c>
      <c r="K35" s="422"/>
      <c r="L35" s="423"/>
      <c r="M35" s="423"/>
      <c r="N35" s="423"/>
      <c r="O35" s="396" t="str">
        <f t="shared" si="5"/>
        <v/>
      </c>
      <c r="P35" s="688" t="str">
        <f t="shared" si="1"/>
        <v/>
      </c>
      <c r="Q35" s="398"/>
      <c r="R35" s="399"/>
      <c r="S35" s="399"/>
      <c r="T35" s="399"/>
      <c r="U35" s="400" t="str">
        <f t="shared" si="2"/>
        <v/>
      </c>
      <c r="V35" s="684" t="str">
        <f t="shared" si="4"/>
        <v/>
      </c>
    </row>
    <row r="36" spans="1:22" s="375" customFormat="1" x14ac:dyDescent="0.2">
      <c r="A36" s="427">
        <v>28</v>
      </c>
      <c r="B36" s="428"/>
      <c r="C36" s="430"/>
      <c r="D36" s="415"/>
      <c r="E36" s="418"/>
      <c r="F36" s="708" t="str">
        <f t="shared" si="6"/>
        <v/>
      </c>
      <c r="G36" s="419"/>
      <c r="H36" s="392"/>
      <c r="I36" s="392"/>
      <c r="J36" s="393">
        <v>260</v>
      </c>
      <c r="K36" s="422"/>
      <c r="L36" s="423"/>
      <c r="M36" s="423"/>
      <c r="N36" s="423"/>
      <c r="O36" s="396" t="str">
        <f t="shared" si="5"/>
        <v/>
      </c>
      <c r="P36" s="688" t="str">
        <f t="shared" si="1"/>
        <v/>
      </c>
      <c r="Q36" s="398"/>
      <c r="R36" s="399"/>
      <c r="S36" s="399"/>
      <c r="T36" s="399"/>
      <c r="U36" s="400" t="str">
        <f t="shared" si="2"/>
        <v/>
      </c>
      <c r="V36" s="684" t="str">
        <f t="shared" si="4"/>
        <v/>
      </c>
    </row>
    <row r="37" spans="1:22" s="375" customFormat="1" x14ac:dyDescent="0.2">
      <c r="A37" s="427">
        <v>29</v>
      </c>
      <c r="B37" s="428"/>
      <c r="C37" s="430"/>
      <c r="D37" s="415"/>
      <c r="E37" s="418"/>
      <c r="F37" s="708" t="str">
        <f t="shared" si="6"/>
        <v/>
      </c>
      <c r="G37" s="419"/>
      <c r="H37" s="392"/>
      <c r="I37" s="392"/>
      <c r="J37" s="393">
        <v>260</v>
      </c>
      <c r="K37" s="422"/>
      <c r="L37" s="423"/>
      <c r="M37" s="423"/>
      <c r="N37" s="423"/>
      <c r="O37" s="396" t="str">
        <f t="shared" si="5"/>
        <v/>
      </c>
      <c r="P37" s="688" t="str">
        <f t="shared" si="1"/>
        <v/>
      </c>
      <c r="Q37" s="398"/>
      <c r="R37" s="399"/>
      <c r="S37" s="399"/>
      <c r="T37" s="399"/>
      <c r="U37" s="400" t="str">
        <f t="shared" si="2"/>
        <v/>
      </c>
      <c r="V37" s="684" t="str">
        <f t="shared" si="4"/>
        <v/>
      </c>
    </row>
    <row r="38" spans="1:22" s="375" customFormat="1" x14ac:dyDescent="0.2">
      <c r="A38" s="427">
        <v>30</v>
      </c>
      <c r="B38" s="428"/>
      <c r="C38" s="430"/>
      <c r="D38" s="415"/>
      <c r="E38" s="418"/>
      <c r="F38" s="708" t="str">
        <f t="shared" si="6"/>
        <v/>
      </c>
      <c r="G38" s="419"/>
      <c r="H38" s="392"/>
      <c r="I38" s="392"/>
      <c r="J38" s="393">
        <v>260</v>
      </c>
      <c r="K38" s="422"/>
      <c r="L38" s="423"/>
      <c r="M38" s="423"/>
      <c r="N38" s="423"/>
      <c r="O38" s="396" t="str">
        <f t="shared" si="5"/>
        <v/>
      </c>
      <c r="P38" s="688" t="str">
        <f t="shared" si="1"/>
        <v/>
      </c>
      <c r="Q38" s="398"/>
      <c r="R38" s="399"/>
      <c r="S38" s="399"/>
      <c r="T38" s="399"/>
      <c r="U38" s="400" t="str">
        <f t="shared" si="2"/>
        <v/>
      </c>
      <c r="V38" s="684" t="str">
        <f t="shared" si="4"/>
        <v/>
      </c>
    </row>
    <row r="39" spans="1:22" s="375" customFormat="1" x14ac:dyDescent="0.2">
      <c r="A39" s="427">
        <v>31</v>
      </c>
      <c r="B39" s="428"/>
      <c r="C39" s="430"/>
      <c r="D39" s="415"/>
      <c r="E39" s="418"/>
      <c r="F39" s="708" t="str">
        <f t="shared" si="6"/>
        <v/>
      </c>
      <c r="G39" s="419"/>
      <c r="H39" s="392"/>
      <c r="I39" s="392"/>
      <c r="J39" s="393">
        <v>260</v>
      </c>
      <c r="K39" s="422"/>
      <c r="L39" s="423"/>
      <c r="M39" s="423"/>
      <c r="N39" s="423"/>
      <c r="O39" s="396" t="str">
        <f t="shared" si="5"/>
        <v/>
      </c>
      <c r="P39" s="688" t="str">
        <f t="shared" si="1"/>
        <v/>
      </c>
      <c r="Q39" s="398"/>
      <c r="R39" s="399"/>
      <c r="S39" s="399"/>
      <c r="T39" s="399"/>
      <c r="U39" s="400" t="str">
        <f t="shared" si="2"/>
        <v/>
      </c>
      <c r="V39" s="684" t="str">
        <f t="shared" si="4"/>
        <v/>
      </c>
    </row>
    <row r="40" spans="1:22" s="375" customFormat="1" x14ac:dyDescent="0.2">
      <c r="A40" s="427">
        <v>32</v>
      </c>
      <c r="B40" s="428"/>
      <c r="C40" s="430"/>
      <c r="D40" s="415"/>
      <c r="E40" s="418"/>
      <c r="F40" s="708" t="str">
        <f t="shared" si="6"/>
        <v/>
      </c>
      <c r="G40" s="419"/>
      <c r="H40" s="392"/>
      <c r="I40" s="392"/>
      <c r="J40" s="393">
        <v>260</v>
      </c>
      <c r="K40" s="422"/>
      <c r="L40" s="423"/>
      <c r="M40" s="423"/>
      <c r="N40" s="423"/>
      <c r="O40" s="396" t="str">
        <f t="shared" si="5"/>
        <v/>
      </c>
      <c r="P40" s="688" t="str">
        <f t="shared" si="1"/>
        <v/>
      </c>
      <c r="Q40" s="398"/>
      <c r="R40" s="399"/>
      <c r="S40" s="399"/>
      <c r="T40" s="399"/>
      <c r="U40" s="400" t="str">
        <f t="shared" si="2"/>
        <v/>
      </c>
      <c r="V40" s="684" t="str">
        <f t="shared" si="4"/>
        <v/>
      </c>
    </row>
    <row r="41" spans="1:22" s="375" customFormat="1" x14ac:dyDescent="0.2">
      <c r="A41" s="427">
        <v>33</v>
      </c>
      <c r="B41" s="428"/>
      <c r="C41" s="430"/>
      <c r="D41" s="415"/>
      <c r="E41" s="418"/>
      <c r="F41" s="708" t="str">
        <f t="shared" si="6"/>
        <v/>
      </c>
      <c r="G41" s="419"/>
      <c r="H41" s="392"/>
      <c r="I41" s="392"/>
      <c r="J41" s="393">
        <v>260</v>
      </c>
      <c r="K41" s="422"/>
      <c r="L41" s="423"/>
      <c r="M41" s="423"/>
      <c r="N41" s="423"/>
      <c r="O41" s="396" t="str">
        <f t="shared" si="5"/>
        <v/>
      </c>
      <c r="P41" s="688" t="str">
        <f t="shared" si="1"/>
        <v/>
      </c>
      <c r="Q41" s="398"/>
      <c r="R41" s="399"/>
      <c r="S41" s="399"/>
      <c r="T41" s="399"/>
      <c r="U41" s="400" t="str">
        <f t="shared" si="2"/>
        <v/>
      </c>
      <c r="V41" s="684" t="str">
        <f t="shared" si="4"/>
        <v/>
      </c>
    </row>
    <row r="42" spans="1:22" s="375" customFormat="1" x14ac:dyDescent="0.2">
      <c r="A42" s="427">
        <v>34</v>
      </c>
      <c r="B42" s="428"/>
      <c r="C42" s="430"/>
      <c r="D42" s="415"/>
      <c r="E42" s="418"/>
      <c r="F42" s="708" t="str">
        <f t="shared" si="6"/>
        <v/>
      </c>
      <c r="G42" s="419"/>
      <c r="H42" s="392"/>
      <c r="I42" s="392"/>
      <c r="J42" s="393">
        <v>260</v>
      </c>
      <c r="K42" s="422"/>
      <c r="L42" s="423"/>
      <c r="M42" s="423"/>
      <c r="N42" s="423"/>
      <c r="O42" s="396" t="str">
        <f t="shared" si="5"/>
        <v/>
      </c>
      <c r="P42" s="688" t="str">
        <f t="shared" si="1"/>
        <v/>
      </c>
      <c r="Q42" s="398"/>
      <c r="R42" s="399"/>
      <c r="S42" s="399"/>
      <c r="T42" s="399"/>
      <c r="U42" s="400" t="str">
        <f t="shared" si="2"/>
        <v/>
      </c>
      <c r="V42" s="684" t="str">
        <f t="shared" si="4"/>
        <v/>
      </c>
    </row>
    <row r="43" spans="1:22" s="375" customFormat="1" x14ac:dyDescent="0.2">
      <c r="A43" s="427">
        <v>35</v>
      </c>
      <c r="B43" s="428"/>
      <c r="C43" s="430"/>
      <c r="D43" s="415"/>
      <c r="E43" s="418"/>
      <c r="F43" s="708" t="str">
        <f t="shared" si="6"/>
        <v/>
      </c>
      <c r="G43" s="419"/>
      <c r="H43" s="392"/>
      <c r="I43" s="392"/>
      <c r="J43" s="393">
        <v>260</v>
      </c>
      <c r="K43" s="422"/>
      <c r="L43" s="423"/>
      <c r="M43" s="423"/>
      <c r="N43" s="423"/>
      <c r="O43" s="396" t="str">
        <f t="shared" si="5"/>
        <v/>
      </c>
      <c r="P43" s="688" t="str">
        <f t="shared" si="1"/>
        <v/>
      </c>
      <c r="Q43" s="398"/>
      <c r="R43" s="399"/>
      <c r="S43" s="399"/>
      <c r="T43" s="399"/>
      <c r="U43" s="400" t="str">
        <f t="shared" si="2"/>
        <v/>
      </c>
      <c r="V43" s="684" t="str">
        <f t="shared" si="4"/>
        <v/>
      </c>
    </row>
    <row r="44" spans="1:22" s="375" customFormat="1" x14ac:dyDescent="0.2">
      <c r="A44" s="427">
        <v>36</v>
      </c>
      <c r="B44" s="428"/>
      <c r="C44" s="430"/>
      <c r="D44" s="415"/>
      <c r="E44" s="418"/>
      <c r="F44" s="708" t="str">
        <f t="shared" si="6"/>
        <v/>
      </c>
      <c r="G44" s="419"/>
      <c r="H44" s="392"/>
      <c r="I44" s="392"/>
      <c r="J44" s="393">
        <v>260</v>
      </c>
      <c r="K44" s="422"/>
      <c r="L44" s="423"/>
      <c r="M44" s="423"/>
      <c r="N44" s="423"/>
      <c r="O44" s="396" t="str">
        <f t="shared" si="5"/>
        <v/>
      </c>
      <c r="P44" s="688" t="str">
        <f t="shared" si="1"/>
        <v/>
      </c>
      <c r="Q44" s="398"/>
      <c r="R44" s="399"/>
      <c r="S44" s="399"/>
      <c r="T44" s="399"/>
      <c r="U44" s="400" t="str">
        <f t="shared" si="2"/>
        <v/>
      </c>
      <c r="V44" s="684" t="str">
        <f t="shared" si="4"/>
        <v/>
      </c>
    </row>
    <row r="45" spans="1:22" s="375" customFormat="1" x14ac:dyDescent="0.2">
      <c r="A45" s="427">
        <v>37</v>
      </c>
      <c r="B45" s="428"/>
      <c r="C45" s="430"/>
      <c r="D45" s="415"/>
      <c r="E45" s="418"/>
      <c r="F45" s="708" t="str">
        <f t="shared" si="6"/>
        <v/>
      </c>
      <c r="G45" s="419"/>
      <c r="H45" s="392"/>
      <c r="I45" s="392"/>
      <c r="J45" s="393">
        <v>260</v>
      </c>
      <c r="K45" s="422"/>
      <c r="L45" s="423"/>
      <c r="M45" s="423"/>
      <c r="N45" s="423"/>
      <c r="O45" s="396" t="str">
        <f t="shared" si="5"/>
        <v/>
      </c>
      <c r="P45" s="688" t="str">
        <f t="shared" si="1"/>
        <v/>
      </c>
      <c r="Q45" s="398"/>
      <c r="R45" s="399"/>
      <c r="S45" s="399"/>
      <c r="T45" s="399"/>
      <c r="U45" s="400" t="str">
        <f t="shared" si="2"/>
        <v/>
      </c>
      <c r="V45" s="684" t="str">
        <f t="shared" si="4"/>
        <v/>
      </c>
    </row>
    <row r="46" spans="1:22" s="375" customFormat="1" x14ac:dyDescent="0.2">
      <c r="A46" s="427">
        <v>38</v>
      </c>
      <c r="B46" s="428"/>
      <c r="C46" s="430"/>
      <c r="D46" s="415"/>
      <c r="E46" s="418"/>
      <c r="F46" s="708" t="str">
        <f t="shared" si="6"/>
        <v/>
      </c>
      <c r="G46" s="419"/>
      <c r="H46" s="392"/>
      <c r="I46" s="392"/>
      <c r="J46" s="393">
        <v>260</v>
      </c>
      <c r="K46" s="422"/>
      <c r="L46" s="423"/>
      <c r="M46" s="423"/>
      <c r="N46" s="423"/>
      <c r="O46" s="396" t="str">
        <f t="shared" si="5"/>
        <v/>
      </c>
      <c r="P46" s="688" t="str">
        <f t="shared" si="1"/>
        <v/>
      </c>
      <c r="Q46" s="398"/>
      <c r="R46" s="399"/>
      <c r="S46" s="399"/>
      <c r="T46" s="399"/>
      <c r="U46" s="400" t="str">
        <f t="shared" si="2"/>
        <v/>
      </c>
      <c r="V46" s="684" t="str">
        <f t="shared" si="4"/>
        <v/>
      </c>
    </row>
    <row r="47" spans="1:22" s="375" customFormat="1" x14ac:dyDescent="0.2">
      <c r="A47" s="427">
        <v>39</v>
      </c>
      <c r="B47" s="428"/>
      <c r="C47" s="430"/>
      <c r="D47" s="415"/>
      <c r="E47" s="418"/>
      <c r="F47" s="708" t="str">
        <f t="shared" si="6"/>
        <v/>
      </c>
      <c r="G47" s="419"/>
      <c r="H47" s="392"/>
      <c r="I47" s="392"/>
      <c r="J47" s="393">
        <v>260</v>
      </c>
      <c r="K47" s="422"/>
      <c r="L47" s="423"/>
      <c r="M47" s="423"/>
      <c r="N47" s="423"/>
      <c r="O47" s="396" t="str">
        <f t="shared" si="5"/>
        <v/>
      </c>
      <c r="P47" s="688" t="str">
        <f t="shared" si="1"/>
        <v/>
      </c>
      <c r="Q47" s="398"/>
      <c r="R47" s="399"/>
      <c r="S47" s="399"/>
      <c r="T47" s="399"/>
      <c r="U47" s="400" t="str">
        <f t="shared" si="2"/>
        <v/>
      </c>
      <c r="V47" s="684" t="str">
        <f t="shared" si="4"/>
        <v/>
      </c>
    </row>
    <row r="48" spans="1:22" s="375" customFormat="1" x14ac:dyDescent="0.2">
      <c r="A48" s="427">
        <v>40</v>
      </c>
      <c r="B48" s="428"/>
      <c r="C48" s="430"/>
      <c r="D48" s="415"/>
      <c r="E48" s="418"/>
      <c r="F48" s="708" t="str">
        <f t="shared" si="6"/>
        <v/>
      </c>
      <c r="G48" s="419"/>
      <c r="H48" s="392"/>
      <c r="I48" s="392"/>
      <c r="J48" s="393">
        <v>260</v>
      </c>
      <c r="K48" s="422"/>
      <c r="L48" s="423"/>
      <c r="M48" s="423"/>
      <c r="N48" s="423"/>
      <c r="O48" s="396" t="str">
        <f t="shared" si="5"/>
        <v/>
      </c>
      <c r="P48" s="688" t="str">
        <f t="shared" si="1"/>
        <v/>
      </c>
      <c r="Q48" s="398"/>
      <c r="R48" s="399"/>
      <c r="S48" s="399"/>
      <c r="T48" s="399"/>
      <c r="U48" s="400" t="str">
        <f t="shared" si="2"/>
        <v/>
      </c>
      <c r="V48" s="684" t="str">
        <f t="shared" si="4"/>
        <v/>
      </c>
    </row>
    <row r="49" spans="1:22" s="375" customFormat="1" x14ac:dyDescent="0.2">
      <c r="A49" s="427">
        <v>41</v>
      </c>
      <c r="B49" s="428"/>
      <c r="C49" s="430"/>
      <c r="D49" s="415"/>
      <c r="E49" s="418"/>
      <c r="F49" s="708" t="str">
        <f t="shared" si="6"/>
        <v/>
      </c>
      <c r="G49" s="419"/>
      <c r="H49" s="392"/>
      <c r="I49" s="392"/>
      <c r="J49" s="393">
        <v>260</v>
      </c>
      <c r="K49" s="422"/>
      <c r="L49" s="423"/>
      <c r="M49" s="423"/>
      <c r="N49" s="423"/>
      <c r="O49" s="396" t="str">
        <f t="shared" si="5"/>
        <v/>
      </c>
      <c r="P49" s="688" t="str">
        <f t="shared" si="1"/>
        <v/>
      </c>
      <c r="Q49" s="398"/>
      <c r="R49" s="399"/>
      <c r="S49" s="399"/>
      <c r="T49" s="399"/>
      <c r="U49" s="400" t="str">
        <f t="shared" si="2"/>
        <v/>
      </c>
      <c r="V49" s="684" t="str">
        <f t="shared" si="4"/>
        <v/>
      </c>
    </row>
    <row r="50" spans="1:22" s="375" customFormat="1" x14ac:dyDescent="0.2">
      <c r="A50" s="427">
        <v>42</v>
      </c>
      <c r="B50" s="428"/>
      <c r="C50" s="430"/>
      <c r="D50" s="415"/>
      <c r="E50" s="418"/>
      <c r="F50" s="708" t="str">
        <f t="shared" si="6"/>
        <v/>
      </c>
      <c r="G50" s="419"/>
      <c r="H50" s="392"/>
      <c r="I50" s="392"/>
      <c r="J50" s="393">
        <v>260</v>
      </c>
      <c r="K50" s="422"/>
      <c r="L50" s="423"/>
      <c r="M50" s="423"/>
      <c r="N50" s="423"/>
      <c r="O50" s="396" t="str">
        <f t="shared" si="5"/>
        <v/>
      </c>
      <c r="P50" s="688" t="str">
        <f t="shared" si="1"/>
        <v/>
      </c>
      <c r="Q50" s="398"/>
      <c r="R50" s="399"/>
      <c r="S50" s="399"/>
      <c r="T50" s="399"/>
      <c r="U50" s="400" t="str">
        <f t="shared" si="2"/>
        <v/>
      </c>
      <c r="V50" s="684" t="str">
        <f t="shared" si="4"/>
        <v/>
      </c>
    </row>
    <row r="51" spans="1:22" s="375" customFormat="1" x14ac:dyDescent="0.2">
      <c r="A51" s="427">
        <v>43</v>
      </c>
      <c r="B51" s="428"/>
      <c r="C51" s="430"/>
      <c r="D51" s="415"/>
      <c r="E51" s="418"/>
      <c r="F51" s="708" t="str">
        <f t="shared" si="6"/>
        <v/>
      </c>
      <c r="G51" s="419"/>
      <c r="H51" s="392"/>
      <c r="I51" s="392"/>
      <c r="J51" s="393">
        <v>260</v>
      </c>
      <c r="K51" s="422"/>
      <c r="L51" s="423"/>
      <c r="M51" s="423"/>
      <c r="N51" s="423"/>
      <c r="O51" s="396" t="str">
        <f t="shared" si="5"/>
        <v/>
      </c>
      <c r="P51" s="688" t="str">
        <f t="shared" si="1"/>
        <v/>
      </c>
      <c r="Q51" s="398"/>
      <c r="R51" s="399"/>
      <c r="S51" s="399"/>
      <c r="T51" s="399"/>
      <c r="U51" s="400" t="str">
        <f t="shared" si="2"/>
        <v/>
      </c>
      <c r="V51" s="684" t="str">
        <f t="shared" si="4"/>
        <v/>
      </c>
    </row>
    <row r="52" spans="1:22" s="375" customFormat="1" x14ac:dyDescent="0.2">
      <c r="A52" s="427">
        <v>44</v>
      </c>
      <c r="B52" s="428"/>
      <c r="C52" s="430"/>
      <c r="D52" s="415"/>
      <c r="E52" s="418"/>
      <c r="F52" s="708" t="str">
        <f t="shared" si="6"/>
        <v/>
      </c>
      <c r="G52" s="419"/>
      <c r="H52" s="392"/>
      <c r="I52" s="392"/>
      <c r="J52" s="393">
        <v>260</v>
      </c>
      <c r="K52" s="422"/>
      <c r="L52" s="423"/>
      <c r="M52" s="423"/>
      <c r="N52" s="423"/>
      <c r="O52" s="396" t="str">
        <f t="shared" si="5"/>
        <v/>
      </c>
      <c r="P52" s="688" t="str">
        <f t="shared" si="1"/>
        <v/>
      </c>
      <c r="Q52" s="398"/>
      <c r="R52" s="399"/>
      <c r="S52" s="399"/>
      <c r="T52" s="399"/>
      <c r="U52" s="400" t="str">
        <f t="shared" si="2"/>
        <v/>
      </c>
      <c r="V52" s="684" t="str">
        <f t="shared" si="4"/>
        <v/>
      </c>
    </row>
    <row r="53" spans="1:22" s="375" customFormat="1" x14ac:dyDescent="0.2">
      <c r="A53" s="427">
        <v>45</v>
      </c>
      <c r="B53" s="428"/>
      <c r="C53" s="430"/>
      <c r="D53" s="415"/>
      <c r="E53" s="418"/>
      <c r="F53" s="708" t="str">
        <f t="shared" si="6"/>
        <v/>
      </c>
      <c r="G53" s="419"/>
      <c r="H53" s="392"/>
      <c r="I53" s="392"/>
      <c r="J53" s="393">
        <v>260</v>
      </c>
      <c r="K53" s="422"/>
      <c r="L53" s="423"/>
      <c r="M53" s="423"/>
      <c r="N53" s="423"/>
      <c r="O53" s="396" t="str">
        <f t="shared" si="5"/>
        <v/>
      </c>
      <c r="P53" s="688" t="str">
        <f t="shared" si="1"/>
        <v/>
      </c>
      <c r="Q53" s="398"/>
      <c r="R53" s="399"/>
      <c r="S53" s="399"/>
      <c r="T53" s="399"/>
      <c r="U53" s="400" t="str">
        <f t="shared" si="2"/>
        <v/>
      </c>
      <c r="V53" s="684" t="str">
        <f t="shared" si="4"/>
        <v/>
      </c>
    </row>
    <row r="54" spans="1:22" s="375" customFormat="1" x14ac:dyDescent="0.2">
      <c r="A54" s="427">
        <v>46</v>
      </c>
      <c r="B54" s="428"/>
      <c r="C54" s="430"/>
      <c r="D54" s="415"/>
      <c r="E54" s="418"/>
      <c r="F54" s="708" t="str">
        <f t="shared" si="6"/>
        <v/>
      </c>
      <c r="G54" s="419"/>
      <c r="H54" s="392"/>
      <c r="I54" s="392"/>
      <c r="J54" s="393">
        <v>260</v>
      </c>
      <c r="K54" s="422"/>
      <c r="L54" s="423"/>
      <c r="M54" s="423"/>
      <c r="N54" s="423"/>
      <c r="O54" s="396" t="str">
        <f t="shared" si="5"/>
        <v/>
      </c>
      <c r="P54" s="688" t="str">
        <f t="shared" si="1"/>
        <v/>
      </c>
      <c r="Q54" s="398"/>
      <c r="R54" s="399"/>
      <c r="S54" s="399"/>
      <c r="T54" s="399"/>
      <c r="U54" s="400" t="str">
        <f t="shared" si="2"/>
        <v/>
      </c>
      <c r="V54" s="684" t="str">
        <f t="shared" si="4"/>
        <v/>
      </c>
    </row>
    <row r="55" spans="1:22" s="375" customFormat="1" x14ac:dyDescent="0.2">
      <c r="A55" s="427">
        <v>47</v>
      </c>
      <c r="B55" s="428"/>
      <c r="C55" s="430"/>
      <c r="D55" s="415"/>
      <c r="E55" s="418"/>
      <c r="F55" s="708" t="str">
        <f t="shared" si="6"/>
        <v/>
      </c>
      <c r="G55" s="419"/>
      <c r="H55" s="392"/>
      <c r="I55" s="392"/>
      <c r="J55" s="393">
        <v>260</v>
      </c>
      <c r="K55" s="422"/>
      <c r="L55" s="423"/>
      <c r="M55" s="423"/>
      <c r="N55" s="423"/>
      <c r="O55" s="396" t="str">
        <f t="shared" si="5"/>
        <v/>
      </c>
      <c r="P55" s="688" t="str">
        <f t="shared" si="1"/>
        <v/>
      </c>
      <c r="Q55" s="398"/>
      <c r="R55" s="399"/>
      <c r="S55" s="399"/>
      <c r="T55" s="399"/>
      <c r="U55" s="400" t="str">
        <f t="shared" si="2"/>
        <v/>
      </c>
      <c r="V55" s="684" t="str">
        <f t="shared" si="4"/>
        <v/>
      </c>
    </row>
    <row r="56" spans="1:22" s="375" customFormat="1" x14ac:dyDescent="0.2">
      <c r="A56" s="427">
        <v>48</v>
      </c>
      <c r="B56" s="428"/>
      <c r="C56" s="430"/>
      <c r="D56" s="415"/>
      <c r="E56" s="418"/>
      <c r="F56" s="708" t="str">
        <f t="shared" si="6"/>
        <v/>
      </c>
      <c r="G56" s="419"/>
      <c r="H56" s="392"/>
      <c r="I56" s="392"/>
      <c r="J56" s="393">
        <v>260</v>
      </c>
      <c r="K56" s="422"/>
      <c r="L56" s="423"/>
      <c r="M56" s="423"/>
      <c r="N56" s="423"/>
      <c r="O56" s="396" t="str">
        <f t="shared" si="5"/>
        <v/>
      </c>
      <c r="P56" s="688" t="str">
        <f t="shared" si="1"/>
        <v/>
      </c>
      <c r="Q56" s="398"/>
      <c r="R56" s="399"/>
      <c r="S56" s="399"/>
      <c r="T56" s="399"/>
      <c r="U56" s="400" t="str">
        <f t="shared" si="2"/>
        <v/>
      </c>
      <c r="V56" s="684" t="str">
        <f t="shared" si="4"/>
        <v/>
      </c>
    </row>
    <row r="57" spans="1:22" s="375" customFormat="1" x14ac:dyDescent="0.2">
      <c r="A57" s="427">
        <v>49</v>
      </c>
      <c r="B57" s="428"/>
      <c r="C57" s="430"/>
      <c r="D57" s="415"/>
      <c r="E57" s="418"/>
      <c r="F57" s="708" t="str">
        <f t="shared" si="6"/>
        <v/>
      </c>
      <c r="G57" s="419"/>
      <c r="H57" s="392"/>
      <c r="I57" s="392"/>
      <c r="J57" s="393">
        <v>260</v>
      </c>
      <c r="K57" s="422"/>
      <c r="L57" s="423"/>
      <c r="M57" s="423"/>
      <c r="N57" s="423"/>
      <c r="O57" s="396" t="str">
        <f t="shared" si="5"/>
        <v/>
      </c>
      <c r="P57" s="688" t="str">
        <f t="shared" si="1"/>
        <v/>
      </c>
      <c r="Q57" s="398"/>
      <c r="R57" s="399"/>
      <c r="S57" s="399"/>
      <c r="T57" s="399"/>
      <c r="U57" s="400" t="str">
        <f t="shared" si="2"/>
        <v/>
      </c>
      <c r="V57" s="684" t="str">
        <f t="shared" si="4"/>
        <v/>
      </c>
    </row>
    <row r="58" spans="1:22" s="375" customFormat="1" x14ac:dyDescent="0.2">
      <c r="A58" s="427">
        <v>50</v>
      </c>
      <c r="B58" s="428"/>
      <c r="C58" s="430"/>
      <c r="D58" s="415"/>
      <c r="E58" s="418"/>
      <c r="F58" s="708" t="str">
        <f t="shared" si="6"/>
        <v/>
      </c>
      <c r="G58" s="419"/>
      <c r="H58" s="392"/>
      <c r="I58" s="392"/>
      <c r="J58" s="393">
        <v>260</v>
      </c>
      <c r="K58" s="422"/>
      <c r="L58" s="423"/>
      <c r="M58" s="423"/>
      <c r="N58" s="423"/>
      <c r="O58" s="396" t="str">
        <f t="shared" si="5"/>
        <v/>
      </c>
      <c r="P58" s="688" t="str">
        <f t="shared" si="1"/>
        <v/>
      </c>
      <c r="Q58" s="398"/>
      <c r="R58" s="399"/>
      <c r="S58" s="399"/>
      <c r="T58" s="399"/>
      <c r="U58" s="400" t="str">
        <f t="shared" si="2"/>
        <v/>
      </c>
      <c r="V58" s="684" t="str">
        <f t="shared" si="4"/>
        <v/>
      </c>
    </row>
    <row r="59" spans="1:22" s="375" customFormat="1" x14ac:dyDescent="0.2">
      <c r="A59" s="427">
        <v>51</v>
      </c>
      <c r="B59" s="428"/>
      <c r="C59" s="430"/>
      <c r="D59" s="415"/>
      <c r="E59" s="418"/>
      <c r="F59" s="708" t="str">
        <f t="shared" si="6"/>
        <v/>
      </c>
      <c r="G59" s="419"/>
      <c r="H59" s="392"/>
      <c r="I59" s="392"/>
      <c r="J59" s="393">
        <v>260</v>
      </c>
      <c r="K59" s="422"/>
      <c r="L59" s="423"/>
      <c r="M59" s="423"/>
      <c r="N59" s="423"/>
      <c r="O59" s="396" t="str">
        <f t="shared" si="5"/>
        <v/>
      </c>
      <c r="P59" s="688" t="str">
        <f t="shared" si="1"/>
        <v/>
      </c>
      <c r="Q59" s="398"/>
      <c r="R59" s="399"/>
      <c r="S59" s="399"/>
      <c r="T59" s="399"/>
      <c r="U59" s="400" t="str">
        <f t="shared" si="2"/>
        <v/>
      </c>
      <c r="V59" s="684" t="str">
        <f t="shared" si="4"/>
        <v/>
      </c>
    </row>
    <row r="60" spans="1:22" s="375" customFormat="1" x14ac:dyDescent="0.2">
      <c r="A60" s="427">
        <v>52</v>
      </c>
      <c r="B60" s="428"/>
      <c r="C60" s="430"/>
      <c r="D60" s="415"/>
      <c r="E60" s="418"/>
      <c r="F60" s="708" t="str">
        <f t="shared" si="6"/>
        <v/>
      </c>
      <c r="G60" s="419"/>
      <c r="H60" s="392"/>
      <c r="I60" s="392"/>
      <c r="J60" s="393">
        <v>260</v>
      </c>
      <c r="K60" s="422"/>
      <c r="L60" s="423"/>
      <c r="M60" s="423"/>
      <c r="N60" s="423"/>
      <c r="O60" s="396" t="str">
        <f t="shared" si="5"/>
        <v/>
      </c>
      <c r="P60" s="688" t="str">
        <f t="shared" si="1"/>
        <v/>
      </c>
      <c r="Q60" s="398"/>
      <c r="R60" s="399"/>
      <c r="S60" s="399"/>
      <c r="T60" s="399"/>
      <c r="U60" s="400" t="str">
        <f t="shared" si="2"/>
        <v/>
      </c>
      <c r="V60" s="684" t="str">
        <f t="shared" si="4"/>
        <v/>
      </c>
    </row>
    <row r="61" spans="1:22" s="375" customFormat="1" x14ac:dyDescent="0.2">
      <c r="A61" s="427">
        <v>53</v>
      </c>
      <c r="B61" s="428"/>
      <c r="C61" s="430"/>
      <c r="D61" s="415"/>
      <c r="E61" s="418"/>
      <c r="F61" s="708" t="str">
        <f t="shared" si="6"/>
        <v/>
      </c>
      <c r="G61" s="419"/>
      <c r="H61" s="392"/>
      <c r="I61" s="392"/>
      <c r="J61" s="393">
        <v>260</v>
      </c>
      <c r="K61" s="422"/>
      <c r="L61" s="423"/>
      <c r="M61" s="423"/>
      <c r="N61" s="423"/>
      <c r="O61" s="396" t="str">
        <f t="shared" si="5"/>
        <v/>
      </c>
      <c r="P61" s="688" t="str">
        <f t="shared" si="1"/>
        <v/>
      </c>
      <c r="Q61" s="398"/>
      <c r="R61" s="399"/>
      <c r="S61" s="399"/>
      <c r="T61" s="399"/>
      <c r="U61" s="400" t="str">
        <f t="shared" si="2"/>
        <v/>
      </c>
      <c r="V61" s="684" t="str">
        <f t="shared" si="4"/>
        <v/>
      </c>
    </row>
    <row r="62" spans="1:22" s="375" customFormat="1" x14ac:dyDescent="0.2">
      <c r="A62" s="427">
        <v>54</v>
      </c>
      <c r="B62" s="428"/>
      <c r="C62" s="430"/>
      <c r="D62" s="415"/>
      <c r="E62" s="418"/>
      <c r="F62" s="708" t="str">
        <f t="shared" si="6"/>
        <v/>
      </c>
      <c r="G62" s="419"/>
      <c r="H62" s="392"/>
      <c r="I62" s="392"/>
      <c r="J62" s="393">
        <v>260</v>
      </c>
      <c r="K62" s="422"/>
      <c r="L62" s="423"/>
      <c r="M62" s="423"/>
      <c r="N62" s="423"/>
      <c r="O62" s="396" t="str">
        <f t="shared" si="5"/>
        <v/>
      </c>
      <c r="P62" s="688" t="str">
        <f t="shared" si="1"/>
        <v/>
      </c>
      <c r="Q62" s="398"/>
      <c r="R62" s="399"/>
      <c r="S62" s="399"/>
      <c r="T62" s="399"/>
      <c r="U62" s="400" t="str">
        <f t="shared" si="2"/>
        <v/>
      </c>
      <c r="V62" s="684" t="str">
        <f t="shared" si="4"/>
        <v/>
      </c>
    </row>
    <row r="63" spans="1:22" s="375" customFormat="1" x14ac:dyDescent="0.2">
      <c r="A63" s="427">
        <v>55</v>
      </c>
      <c r="B63" s="428"/>
      <c r="C63" s="430"/>
      <c r="D63" s="415"/>
      <c r="E63" s="418"/>
      <c r="F63" s="708" t="str">
        <f t="shared" si="6"/>
        <v/>
      </c>
      <c r="G63" s="419"/>
      <c r="H63" s="392"/>
      <c r="I63" s="392"/>
      <c r="J63" s="393">
        <v>260</v>
      </c>
      <c r="K63" s="422"/>
      <c r="L63" s="423"/>
      <c r="M63" s="423"/>
      <c r="N63" s="423"/>
      <c r="O63" s="396" t="str">
        <f t="shared" si="5"/>
        <v/>
      </c>
      <c r="P63" s="688" t="str">
        <f t="shared" si="1"/>
        <v/>
      </c>
      <c r="Q63" s="398"/>
      <c r="R63" s="399"/>
      <c r="S63" s="399"/>
      <c r="T63" s="399"/>
      <c r="U63" s="400" t="str">
        <f t="shared" si="2"/>
        <v/>
      </c>
      <c r="V63" s="684" t="str">
        <f t="shared" si="4"/>
        <v/>
      </c>
    </row>
    <row r="64" spans="1:22" s="375" customFormat="1" x14ac:dyDescent="0.2">
      <c r="A64" s="427">
        <v>56</v>
      </c>
      <c r="B64" s="428"/>
      <c r="C64" s="430"/>
      <c r="D64" s="415"/>
      <c r="E64" s="418"/>
      <c r="F64" s="708" t="str">
        <f t="shared" si="6"/>
        <v/>
      </c>
      <c r="G64" s="419"/>
      <c r="H64" s="392"/>
      <c r="I64" s="392"/>
      <c r="J64" s="393">
        <v>260</v>
      </c>
      <c r="K64" s="422"/>
      <c r="L64" s="423"/>
      <c r="M64" s="423"/>
      <c r="N64" s="423"/>
      <c r="O64" s="396" t="str">
        <f t="shared" si="5"/>
        <v/>
      </c>
      <c r="P64" s="688" t="str">
        <f t="shared" si="1"/>
        <v/>
      </c>
      <c r="Q64" s="398"/>
      <c r="R64" s="399"/>
      <c r="S64" s="399"/>
      <c r="T64" s="399"/>
      <c r="U64" s="400" t="str">
        <f t="shared" si="2"/>
        <v/>
      </c>
      <c r="V64" s="684" t="str">
        <f t="shared" si="4"/>
        <v/>
      </c>
    </row>
    <row r="65" spans="1:24" s="375" customFormat="1" x14ac:dyDescent="0.2">
      <c r="A65" s="427">
        <v>57</v>
      </c>
      <c r="B65" s="428"/>
      <c r="C65" s="430"/>
      <c r="D65" s="415"/>
      <c r="E65" s="418"/>
      <c r="F65" s="708" t="str">
        <f t="shared" si="6"/>
        <v/>
      </c>
      <c r="G65" s="419"/>
      <c r="H65" s="392"/>
      <c r="I65" s="392"/>
      <c r="J65" s="393">
        <v>260</v>
      </c>
      <c r="K65" s="422"/>
      <c r="L65" s="423"/>
      <c r="M65" s="423"/>
      <c r="N65" s="423"/>
      <c r="O65" s="396" t="str">
        <f t="shared" si="5"/>
        <v/>
      </c>
      <c r="P65" s="688" t="str">
        <f t="shared" si="1"/>
        <v/>
      </c>
      <c r="Q65" s="398"/>
      <c r="R65" s="399"/>
      <c r="S65" s="399"/>
      <c r="T65" s="399"/>
      <c r="U65" s="400" t="str">
        <f t="shared" si="2"/>
        <v/>
      </c>
      <c r="V65" s="684" t="str">
        <f t="shared" si="4"/>
        <v/>
      </c>
    </row>
    <row r="66" spans="1:24" s="375" customFormat="1" x14ac:dyDescent="0.2">
      <c r="A66" s="427">
        <v>58</v>
      </c>
      <c r="B66" s="428"/>
      <c r="C66" s="430"/>
      <c r="D66" s="415"/>
      <c r="E66" s="418"/>
      <c r="F66" s="708" t="str">
        <f t="shared" si="6"/>
        <v/>
      </c>
      <c r="G66" s="419"/>
      <c r="H66" s="392"/>
      <c r="I66" s="392"/>
      <c r="J66" s="393">
        <v>260</v>
      </c>
      <c r="K66" s="422"/>
      <c r="L66" s="423"/>
      <c r="M66" s="423"/>
      <c r="N66" s="423"/>
      <c r="O66" s="396" t="str">
        <f t="shared" si="5"/>
        <v/>
      </c>
      <c r="P66" s="688" t="str">
        <f t="shared" si="1"/>
        <v/>
      </c>
      <c r="Q66" s="398"/>
      <c r="R66" s="399"/>
      <c r="S66" s="399"/>
      <c r="T66" s="399"/>
      <c r="U66" s="400" t="str">
        <f t="shared" si="2"/>
        <v/>
      </c>
      <c r="V66" s="684" t="str">
        <f t="shared" si="4"/>
        <v/>
      </c>
    </row>
    <row r="67" spans="1:24" s="375" customFormat="1" x14ac:dyDescent="0.2">
      <c r="A67" s="427">
        <v>59</v>
      </c>
      <c r="B67" s="428"/>
      <c r="C67" s="430"/>
      <c r="D67" s="415"/>
      <c r="E67" s="418"/>
      <c r="F67" s="708" t="str">
        <f t="shared" si="6"/>
        <v/>
      </c>
      <c r="G67" s="419"/>
      <c r="H67" s="392"/>
      <c r="I67" s="392"/>
      <c r="J67" s="393">
        <v>260</v>
      </c>
      <c r="K67" s="422"/>
      <c r="L67" s="423"/>
      <c r="M67" s="423"/>
      <c r="N67" s="423"/>
      <c r="O67" s="396" t="str">
        <f t="shared" si="5"/>
        <v/>
      </c>
      <c r="P67" s="688" t="str">
        <f t="shared" si="1"/>
        <v/>
      </c>
      <c r="Q67" s="398"/>
      <c r="R67" s="399"/>
      <c r="S67" s="399"/>
      <c r="T67" s="399"/>
      <c r="U67" s="400" t="str">
        <f t="shared" si="2"/>
        <v/>
      </c>
      <c r="V67" s="684" t="str">
        <f t="shared" si="4"/>
        <v/>
      </c>
    </row>
    <row r="68" spans="1:24" s="375" customFormat="1" x14ac:dyDescent="0.2">
      <c r="A68" s="427">
        <v>60</v>
      </c>
      <c r="B68" s="428"/>
      <c r="C68" s="430"/>
      <c r="D68" s="415"/>
      <c r="E68" s="418"/>
      <c r="F68" s="708" t="str">
        <f t="shared" si="6"/>
        <v/>
      </c>
      <c r="G68" s="419"/>
      <c r="H68" s="392"/>
      <c r="I68" s="392"/>
      <c r="J68" s="393">
        <v>260</v>
      </c>
      <c r="K68" s="422"/>
      <c r="L68" s="423"/>
      <c r="M68" s="423"/>
      <c r="N68" s="423"/>
      <c r="O68" s="396" t="str">
        <f t="shared" si="5"/>
        <v/>
      </c>
      <c r="P68" s="688" t="str">
        <f t="shared" si="1"/>
        <v/>
      </c>
      <c r="Q68" s="398"/>
      <c r="R68" s="399"/>
      <c r="S68" s="399"/>
      <c r="T68" s="399"/>
      <c r="U68" s="400" t="str">
        <f t="shared" si="2"/>
        <v/>
      </c>
      <c r="V68" s="684" t="str">
        <f t="shared" si="4"/>
        <v/>
      </c>
    </row>
    <row r="69" spans="1:24" s="375" customFormat="1" x14ac:dyDescent="0.2">
      <c r="A69" s="427">
        <v>61</v>
      </c>
      <c r="B69" s="428"/>
      <c r="C69" s="430"/>
      <c r="D69" s="415"/>
      <c r="E69" s="418"/>
      <c r="F69" s="708" t="str">
        <f t="shared" si="6"/>
        <v/>
      </c>
      <c r="G69" s="419"/>
      <c r="H69" s="392"/>
      <c r="I69" s="392"/>
      <c r="J69" s="393">
        <v>260</v>
      </c>
      <c r="K69" s="422"/>
      <c r="L69" s="423"/>
      <c r="M69" s="423"/>
      <c r="N69" s="423"/>
      <c r="O69" s="396" t="str">
        <f t="shared" si="5"/>
        <v/>
      </c>
      <c r="P69" s="688" t="str">
        <f t="shared" si="1"/>
        <v/>
      </c>
      <c r="Q69" s="398"/>
      <c r="R69" s="399"/>
      <c r="S69" s="399"/>
      <c r="T69" s="399"/>
      <c r="U69" s="400" t="str">
        <f t="shared" si="2"/>
        <v/>
      </c>
      <c r="V69" s="684" t="str">
        <f t="shared" si="4"/>
        <v/>
      </c>
    </row>
    <row r="70" spans="1:24" s="375" customFormat="1" x14ac:dyDescent="0.2">
      <c r="A70" s="427">
        <v>62</v>
      </c>
      <c r="B70" s="428"/>
      <c r="C70" s="430"/>
      <c r="D70" s="415"/>
      <c r="E70" s="418"/>
      <c r="F70" s="708" t="str">
        <f t="shared" si="6"/>
        <v/>
      </c>
      <c r="G70" s="419"/>
      <c r="H70" s="392"/>
      <c r="I70" s="392"/>
      <c r="J70" s="393">
        <v>260</v>
      </c>
      <c r="K70" s="422"/>
      <c r="L70" s="423"/>
      <c r="M70" s="423"/>
      <c r="N70" s="423"/>
      <c r="O70" s="396" t="str">
        <f t="shared" si="5"/>
        <v/>
      </c>
      <c r="P70" s="688" t="str">
        <f t="shared" si="1"/>
        <v/>
      </c>
      <c r="Q70" s="398"/>
      <c r="R70" s="399"/>
      <c r="S70" s="399"/>
      <c r="T70" s="399"/>
      <c r="U70" s="400" t="str">
        <f t="shared" si="2"/>
        <v/>
      </c>
      <c r="V70" s="684" t="str">
        <f t="shared" si="4"/>
        <v/>
      </c>
    </row>
    <row r="71" spans="1:24" s="375" customFormat="1" x14ac:dyDescent="0.2">
      <c r="A71" s="427">
        <v>63</v>
      </c>
      <c r="B71" s="428"/>
      <c r="C71" s="430"/>
      <c r="D71" s="415"/>
      <c r="E71" s="418"/>
      <c r="F71" s="708" t="str">
        <f t="shared" si="6"/>
        <v/>
      </c>
      <c r="G71" s="419"/>
      <c r="H71" s="392"/>
      <c r="I71" s="392"/>
      <c r="J71" s="393">
        <v>260</v>
      </c>
      <c r="K71" s="422"/>
      <c r="L71" s="423"/>
      <c r="M71" s="423"/>
      <c r="N71" s="423"/>
      <c r="O71" s="396" t="str">
        <f t="shared" si="5"/>
        <v/>
      </c>
      <c r="P71" s="688" t="str">
        <f t="shared" si="1"/>
        <v/>
      </c>
      <c r="Q71" s="398"/>
      <c r="R71" s="399"/>
      <c r="S71" s="399"/>
      <c r="T71" s="399"/>
      <c r="U71" s="400" t="str">
        <f t="shared" si="2"/>
        <v/>
      </c>
      <c r="V71" s="684" t="str">
        <f t="shared" si="4"/>
        <v/>
      </c>
    </row>
    <row r="72" spans="1:24" s="375" customFormat="1" x14ac:dyDescent="0.2">
      <c r="A72" s="427">
        <v>64</v>
      </c>
      <c r="B72" s="428"/>
      <c r="C72" s="430"/>
      <c r="D72" s="415"/>
      <c r="E72" s="418"/>
      <c r="F72" s="708" t="str">
        <f t="shared" si="6"/>
        <v/>
      </c>
      <c r="G72" s="419"/>
      <c r="H72" s="392"/>
      <c r="I72" s="392"/>
      <c r="J72" s="393">
        <v>260</v>
      </c>
      <c r="K72" s="422"/>
      <c r="L72" s="423"/>
      <c r="M72" s="423"/>
      <c r="N72" s="423"/>
      <c r="O72" s="396" t="str">
        <f t="shared" si="5"/>
        <v/>
      </c>
      <c r="P72" s="688" t="str">
        <f t="shared" si="1"/>
        <v/>
      </c>
      <c r="Q72" s="398"/>
      <c r="R72" s="399"/>
      <c r="S72" s="399"/>
      <c r="T72" s="399"/>
      <c r="U72" s="400" t="str">
        <f t="shared" si="2"/>
        <v/>
      </c>
      <c r="V72" s="684" t="str">
        <f t="shared" si="4"/>
        <v/>
      </c>
    </row>
    <row r="73" spans="1:24" s="375" customFormat="1" x14ac:dyDescent="0.2">
      <c r="A73" s="427">
        <v>65</v>
      </c>
      <c r="B73" s="428"/>
      <c r="C73" s="430"/>
      <c r="D73" s="415"/>
      <c r="E73" s="418"/>
      <c r="F73" s="708" t="str">
        <f t="shared" si="6"/>
        <v/>
      </c>
      <c r="G73" s="419"/>
      <c r="H73" s="392"/>
      <c r="I73" s="392"/>
      <c r="J73" s="393">
        <v>260</v>
      </c>
      <c r="K73" s="422"/>
      <c r="L73" s="423"/>
      <c r="M73" s="423"/>
      <c r="N73" s="423"/>
      <c r="O73" s="396" t="str">
        <f t="shared" si="5"/>
        <v/>
      </c>
      <c r="P73" s="688" t="str">
        <f t="shared" ref="P73:P78" si="7">IF(K73&gt;0,IF(G73="Ne treba raditi na predm.",O73,O73*(J73/(J73-K73))),O73)</f>
        <v/>
      </c>
      <c r="Q73" s="398"/>
      <c r="R73" s="399"/>
      <c r="S73" s="399"/>
      <c r="T73" s="399"/>
      <c r="U73" s="400" t="str">
        <f t="shared" ref="U73:U78" si="8">IF(Q73="","",R73/(Q73-S73))</f>
        <v/>
      </c>
      <c r="V73" s="684" t="str">
        <f t="shared" si="4"/>
        <v/>
      </c>
    </row>
    <row r="74" spans="1:24" s="375" customFormat="1" x14ac:dyDescent="0.2">
      <c r="A74" s="427"/>
      <c r="B74" s="428"/>
      <c r="C74" s="430"/>
      <c r="D74" s="415"/>
      <c r="E74" s="418"/>
      <c r="F74" s="708" t="str">
        <f t="shared" si="6"/>
        <v/>
      </c>
      <c r="G74" s="431"/>
      <c r="H74" s="392"/>
      <c r="I74" s="392"/>
      <c r="J74" s="393">
        <v>260</v>
      </c>
      <c r="K74" s="422"/>
      <c r="L74" s="423"/>
      <c r="M74" s="423"/>
      <c r="N74" s="423"/>
      <c r="O74" s="396" t="str">
        <f t="shared" si="5"/>
        <v/>
      </c>
      <c r="P74" s="688" t="str">
        <f t="shared" si="7"/>
        <v/>
      </c>
      <c r="Q74" s="398"/>
      <c r="R74" s="399"/>
      <c r="S74" s="399"/>
      <c r="T74" s="399"/>
      <c r="U74" s="400" t="str">
        <f t="shared" si="8"/>
        <v/>
      </c>
      <c r="V74" s="684" t="str">
        <f t="shared" si="4"/>
        <v/>
      </c>
      <c r="W74" s="401"/>
      <c r="X74" s="401"/>
    </row>
    <row r="75" spans="1:24" s="375" customFormat="1" x14ac:dyDescent="0.2">
      <c r="A75" s="427"/>
      <c r="B75" s="428"/>
      <c r="C75" s="430"/>
      <c r="D75" s="415"/>
      <c r="E75" s="418"/>
      <c r="F75" s="708" t="str">
        <f t="shared" si="6"/>
        <v/>
      </c>
      <c r="G75" s="431"/>
      <c r="H75" s="392"/>
      <c r="I75" s="392"/>
      <c r="J75" s="393">
        <v>260</v>
      </c>
      <c r="K75" s="422"/>
      <c r="L75" s="423"/>
      <c r="M75" s="423"/>
      <c r="N75" s="423"/>
      <c r="O75" s="396" t="str">
        <f t="shared" si="5"/>
        <v/>
      </c>
      <c r="P75" s="688" t="str">
        <f t="shared" si="7"/>
        <v/>
      </c>
      <c r="Q75" s="398"/>
      <c r="R75" s="399"/>
      <c r="S75" s="399"/>
      <c r="T75" s="399"/>
      <c r="U75" s="400" t="str">
        <f t="shared" si="8"/>
        <v/>
      </c>
      <c r="V75" s="684" t="str">
        <f t="shared" ref="V75:V78" si="9">IF(P75="","",IF(C75="Ne","",IF(G75="Ne treba raditi na predm.","",IF(P75&gt;1,40,IF(U75="",IF(P75&gt;0.95,35,IF(P75&gt;0.9,30,IF(P75&gt;0.85,25,IF(P75&gt;0.8,20,IF(P75&gt;0.75,15,IF(P75&gt;0.7,10,IF(P75&gt;0.5,5,0))))))),IF(U75=1,40,IF(U75&gt;0.95,35,IF(U75&gt;0.9,30,IF(U75&gt;0.85,25,IF(U75&gt;0.8,20,IF(U75&gt;0.75,15,IF(U75&gt;0.7,10,IF(U75&gt;0.5,5,0)))))))))))))</f>
        <v/>
      </c>
      <c r="W75" s="401"/>
      <c r="X75" s="401"/>
    </row>
    <row r="76" spans="1:24" s="375" customFormat="1" x14ac:dyDescent="0.2">
      <c r="A76" s="427"/>
      <c r="B76" s="428"/>
      <c r="C76" s="430"/>
      <c r="D76" s="415"/>
      <c r="E76" s="418"/>
      <c r="F76" s="708" t="str">
        <f t="shared" si="6"/>
        <v/>
      </c>
      <c r="G76" s="431"/>
      <c r="H76" s="392"/>
      <c r="I76" s="392"/>
      <c r="J76" s="393">
        <v>260</v>
      </c>
      <c r="K76" s="422"/>
      <c r="L76" s="423"/>
      <c r="M76" s="423"/>
      <c r="N76" s="423"/>
      <c r="O76" s="396" t="str">
        <f t="shared" ref="O76:O78" si="10">IF(G76="","",IF(G76="Ne treba raditi na predm.",1+SUM(L76:N76),(SUM(L76:N76)/G76)))</f>
        <v/>
      </c>
      <c r="P76" s="688" t="str">
        <f t="shared" si="7"/>
        <v/>
      </c>
      <c r="Q76" s="398"/>
      <c r="R76" s="399"/>
      <c r="S76" s="399"/>
      <c r="T76" s="399"/>
      <c r="U76" s="400" t="str">
        <f t="shared" si="8"/>
        <v/>
      </c>
      <c r="V76" s="684" t="str">
        <f t="shared" si="9"/>
        <v/>
      </c>
      <c r="W76" s="401"/>
      <c r="X76" s="401"/>
    </row>
    <row r="77" spans="1:24" s="375" customFormat="1" x14ac:dyDescent="0.2">
      <c r="A77" s="427"/>
      <c r="B77" s="428"/>
      <c r="C77" s="430"/>
      <c r="D77" s="415"/>
      <c r="E77" s="418"/>
      <c r="F77" s="708" t="str">
        <f t="shared" ref="F77:F78" si="11">IF(E77="Sudija",1,IF(E77="Stručni saradnik",1,IF(E77="Član VSTV-a",2,"")))</f>
        <v/>
      </c>
      <c r="G77" s="431"/>
      <c r="H77" s="392"/>
      <c r="I77" s="392"/>
      <c r="J77" s="393">
        <v>260</v>
      </c>
      <c r="K77" s="422"/>
      <c r="L77" s="423"/>
      <c r="M77" s="423"/>
      <c r="N77" s="423"/>
      <c r="O77" s="396" t="str">
        <f t="shared" si="10"/>
        <v/>
      </c>
      <c r="P77" s="688" t="str">
        <f t="shared" si="7"/>
        <v/>
      </c>
      <c r="Q77" s="398"/>
      <c r="R77" s="399"/>
      <c r="S77" s="399"/>
      <c r="T77" s="399"/>
      <c r="U77" s="400" t="str">
        <f t="shared" si="8"/>
        <v/>
      </c>
      <c r="V77" s="684" t="str">
        <f t="shared" si="9"/>
        <v/>
      </c>
      <c r="W77" s="401"/>
      <c r="X77" s="401"/>
    </row>
    <row r="78" spans="1:24" s="375" customFormat="1" ht="15.75" thickBot="1" x14ac:dyDescent="0.25">
      <c r="A78" s="432"/>
      <c r="B78" s="433"/>
      <c r="C78" s="434"/>
      <c r="D78" s="435"/>
      <c r="E78" s="526"/>
      <c r="F78" s="708" t="str">
        <f t="shared" si="11"/>
        <v/>
      </c>
      <c r="G78" s="437"/>
      <c r="H78" s="438"/>
      <c r="I78" s="438"/>
      <c r="J78" s="434">
        <v>260</v>
      </c>
      <c r="K78" s="439"/>
      <c r="L78" s="440"/>
      <c r="M78" s="440"/>
      <c r="N78" s="440"/>
      <c r="O78" s="441" t="str">
        <f t="shared" si="10"/>
        <v/>
      </c>
      <c r="P78" s="688" t="str">
        <f t="shared" si="7"/>
        <v/>
      </c>
      <c r="Q78" s="443"/>
      <c r="R78" s="444"/>
      <c r="S78" s="444"/>
      <c r="T78" s="444"/>
      <c r="U78" s="445" t="str">
        <f t="shared" si="8"/>
        <v/>
      </c>
      <c r="V78" s="685" t="str">
        <f t="shared" si="9"/>
        <v/>
      </c>
      <c r="W78" s="401"/>
      <c r="X78" s="401"/>
    </row>
    <row r="79" spans="1:24" s="459" customFormat="1" x14ac:dyDescent="0.25">
      <c r="A79" s="446"/>
      <c r="B79" s="447"/>
      <c r="C79" s="448"/>
      <c r="D79" s="447"/>
      <c r="E79" s="447"/>
      <c r="F79" s="449"/>
      <c r="G79" s="450"/>
      <c r="H79" s="451"/>
      <c r="I79" s="451"/>
      <c r="J79" s="452"/>
      <c r="K79" s="446"/>
      <c r="L79" s="453"/>
      <c r="M79" s="453"/>
      <c r="N79" s="453"/>
      <c r="O79" s="454" t="s">
        <v>171</v>
      </c>
      <c r="P79" s="455" t="str">
        <f>IF(P8="",IF(P9="","",AVERAGEIF(P8:P78,"&gt;0,2")),AVERAGEIF(P8:P78,"&gt;0,2"))</f>
        <v/>
      </c>
      <c r="Q79" s="456">
        <f>SUM(Q8:Q78)</f>
        <v>0</v>
      </c>
      <c r="R79" s="456">
        <f t="shared" ref="R79:T79" si="12">SUM(R8:R78)</f>
        <v>0</v>
      </c>
      <c r="S79" s="456">
        <f t="shared" si="12"/>
        <v>0</v>
      </c>
      <c r="T79" s="456">
        <f t="shared" si="12"/>
        <v>0</v>
      </c>
      <c r="U79" s="457" t="str">
        <f>IF(Q79=0,"",R79/(Q79-S79))</f>
        <v/>
      </c>
      <c r="V79" s="458"/>
    </row>
    <row r="80" spans="1:24" s="459" customFormat="1" ht="15.75" thickBot="1" x14ac:dyDescent="0.3">
      <c r="A80" s="446"/>
      <c r="B80" s="447"/>
      <c r="C80" s="448"/>
      <c r="D80" s="447"/>
      <c r="E80" s="447"/>
      <c r="F80" s="449"/>
      <c r="G80" s="450"/>
      <c r="H80" s="451"/>
      <c r="I80" s="451"/>
      <c r="J80" s="452"/>
      <c r="K80" s="446"/>
      <c r="L80" s="453"/>
      <c r="M80" s="453"/>
      <c r="N80" s="453"/>
      <c r="O80" s="690" t="s">
        <v>298</v>
      </c>
      <c r="P80" s="461" t="str">
        <f>IF(P79="","",IF(P79&gt;1,20,IF(P79&gt;0.95,18,IF(P79&gt;0.9,15,IF(P79&gt;0.85,13,IF(P79&gt;0.8,10,IF(P79&gt;0.75,8,IF(P79&gt;0.7,5,IF(P79&gt;0.5,3,0)))))))))</f>
        <v/>
      </c>
      <c r="Q80" s="456"/>
      <c r="R80" s="456"/>
      <c r="S80" s="456"/>
      <c r="T80" s="456"/>
      <c r="U80" s="457"/>
      <c r="V80" s="458"/>
    </row>
    <row r="81" spans="1:32" s="459" customFormat="1" x14ac:dyDescent="0.25">
      <c r="A81" s="446"/>
      <c r="B81" s="447"/>
      <c r="C81" s="448"/>
      <c r="D81" s="447"/>
      <c r="E81" s="447"/>
      <c r="F81" s="449"/>
      <c r="G81" s="450"/>
      <c r="H81" s="451"/>
      <c r="I81" s="451"/>
      <c r="J81" s="452"/>
      <c r="K81" s="446"/>
      <c r="L81" s="453"/>
      <c r="M81" s="453"/>
      <c r="N81" s="453"/>
      <c r="O81" s="460"/>
      <c r="P81" s="462"/>
      <c r="Q81" s="456"/>
      <c r="R81" s="456"/>
      <c r="S81" s="456"/>
      <c r="T81" s="456"/>
      <c r="U81" s="457"/>
      <c r="V81" s="458"/>
    </row>
    <row r="82" spans="1:32" s="459" customFormat="1" x14ac:dyDescent="0.25">
      <c r="A82" s="446"/>
      <c r="B82" s="463" t="s">
        <v>272</v>
      </c>
      <c r="C82" s="464"/>
      <c r="D82" s="465"/>
      <c r="E82" s="465"/>
      <c r="F82" s="466"/>
      <c r="G82" s="467"/>
      <c r="H82" s="451"/>
      <c r="I82" s="451"/>
      <c r="J82" s="452"/>
      <c r="K82" s="446"/>
      <c r="L82" s="453"/>
      <c r="M82" s="453"/>
      <c r="N82" s="453"/>
      <c r="O82" s="460"/>
      <c r="P82" s="462"/>
      <c r="Q82" s="456"/>
      <c r="R82" s="456"/>
      <c r="S82" s="456"/>
      <c r="T82" s="456"/>
      <c r="U82" s="457"/>
      <c r="V82" s="458"/>
    </row>
    <row r="83" spans="1:32" s="459" customFormat="1" x14ac:dyDescent="0.25">
      <c r="A83" s="446"/>
      <c r="B83" s="468" t="s">
        <v>271</v>
      </c>
      <c r="C83" s="730" t="s">
        <v>274</v>
      </c>
      <c r="D83" s="731"/>
      <c r="E83" s="732"/>
      <c r="F83" s="469"/>
      <c r="G83" s="470">
        <v>0.97</v>
      </c>
      <c r="H83" s="451"/>
      <c r="I83" s="451"/>
      <c r="J83" s="452"/>
      <c r="K83" s="446"/>
      <c r="L83" s="453"/>
      <c r="M83" s="453"/>
      <c r="N83" s="453"/>
      <c r="O83" s="460"/>
      <c r="P83" s="462"/>
      <c r="Q83" s="456"/>
      <c r="R83" s="456"/>
      <c r="S83" s="456"/>
      <c r="T83" s="456"/>
      <c r="U83" s="457"/>
      <c r="V83" s="458"/>
    </row>
    <row r="84" spans="1:32" s="459" customFormat="1" x14ac:dyDescent="0.25">
      <c r="A84" s="446"/>
      <c r="B84" s="471"/>
      <c r="C84" s="727"/>
      <c r="D84" s="728"/>
      <c r="E84" s="729"/>
      <c r="F84" s="472"/>
      <c r="G84" s="473"/>
      <c r="H84" s="451"/>
      <c r="I84" s="451"/>
      <c r="J84" s="452"/>
      <c r="K84" s="446"/>
      <c r="L84" s="453"/>
      <c r="M84" s="453"/>
      <c r="N84" s="453"/>
      <c r="O84" s="460"/>
      <c r="P84" s="462"/>
      <c r="Q84" s="456"/>
      <c r="R84" s="456"/>
      <c r="S84" s="456"/>
      <c r="T84" s="456"/>
      <c r="U84" s="457"/>
      <c r="V84" s="458"/>
    </row>
    <row r="85" spans="1:32" s="459" customFormat="1" x14ac:dyDescent="0.25">
      <c r="A85" s="446"/>
      <c r="B85" s="471"/>
      <c r="C85" s="727"/>
      <c r="D85" s="728"/>
      <c r="E85" s="729"/>
      <c r="F85" s="472"/>
      <c r="G85" s="473"/>
      <c r="H85" s="451"/>
      <c r="I85" s="451"/>
      <c r="J85" s="452"/>
      <c r="K85" s="446"/>
      <c r="L85" s="453"/>
      <c r="M85" s="453"/>
      <c r="N85" s="453"/>
      <c r="O85" s="460"/>
      <c r="P85" s="462"/>
      <c r="Q85" s="456"/>
      <c r="R85" s="456"/>
      <c r="S85" s="456"/>
      <c r="T85" s="456"/>
      <c r="U85" s="457"/>
      <c r="V85" s="458"/>
    </row>
    <row r="86" spans="1:32" s="459" customFormat="1" x14ac:dyDescent="0.25">
      <c r="A86" s="446"/>
      <c r="B86" s="471"/>
      <c r="C86" s="727"/>
      <c r="D86" s="728"/>
      <c r="E86" s="729"/>
      <c r="F86" s="472"/>
      <c r="G86" s="473"/>
      <c r="H86" s="451"/>
      <c r="I86" s="451"/>
      <c r="J86" s="452"/>
      <c r="K86" s="446"/>
      <c r="L86" s="453"/>
      <c r="M86" s="453"/>
      <c r="N86" s="453"/>
      <c r="O86" s="460"/>
      <c r="P86" s="462"/>
      <c r="Q86" s="456"/>
      <c r="R86" s="456"/>
      <c r="S86" s="456"/>
      <c r="T86" s="456"/>
      <c r="U86" s="457"/>
      <c r="V86" s="458"/>
    </row>
    <row r="87" spans="1:32" s="459" customFormat="1" x14ac:dyDescent="0.25">
      <c r="A87" s="446"/>
      <c r="B87" s="471"/>
      <c r="C87" s="727"/>
      <c r="D87" s="728"/>
      <c r="E87" s="729"/>
      <c r="F87" s="472"/>
      <c r="G87" s="473"/>
      <c r="H87" s="451"/>
      <c r="I87" s="451"/>
      <c r="J87" s="452"/>
      <c r="K87" s="446"/>
      <c r="L87" s="453"/>
      <c r="M87" s="453"/>
      <c r="N87" s="453"/>
      <c r="O87" s="460"/>
      <c r="P87" s="462"/>
      <c r="Q87" s="456"/>
      <c r="R87" s="456"/>
      <c r="S87" s="456"/>
      <c r="T87" s="456"/>
      <c r="U87" s="457"/>
      <c r="V87" s="458"/>
    </row>
    <row r="88" spans="1:32" s="459" customFormat="1" x14ac:dyDescent="0.25">
      <c r="A88" s="446"/>
      <c r="B88" s="471"/>
      <c r="C88" s="727"/>
      <c r="D88" s="728"/>
      <c r="E88" s="729"/>
      <c r="F88" s="472"/>
      <c r="G88" s="473"/>
      <c r="H88" s="451"/>
      <c r="I88" s="451"/>
      <c r="J88" s="452"/>
      <c r="K88" s="446"/>
      <c r="L88" s="453"/>
      <c r="M88" s="453"/>
      <c r="N88" s="453"/>
      <c r="O88" s="460"/>
      <c r="P88" s="462"/>
      <c r="Q88" s="456"/>
      <c r="R88" s="456"/>
      <c r="S88" s="456"/>
      <c r="T88" s="456"/>
      <c r="U88" s="457"/>
      <c r="V88" s="458"/>
    </row>
    <row r="89" spans="1:32" s="459" customFormat="1" ht="15.75" thickBot="1" x14ac:dyDescent="0.3">
      <c r="A89" s="446"/>
      <c r="B89" s="447"/>
      <c r="C89" s="448"/>
      <c r="D89" s="447"/>
      <c r="E89" s="447"/>
      <c r="F89" s="449"/>
      <c r="G89" s="450"/>
      <c r="H89" s="451"/>
      <c r="I89" s="451"/>
      <c r="J89" s="452"/>
      <c r="K89" s="446"/>
      <c r="L89" s="453"/>
      <c r="M89" s="453"/>
      <c r="N89" s="453"/>
      <c r="O89" s="460"/>
      <c r="P89" s="462"/>
      <c r="Q89" s="456"/>
      <c r="R89" s="456"/>
      <c r="S89" s="456"/>
      <c r="T89" s="456"/>
      <c r="U89" s="457"/>
      <c r="V89" s="458"/>
    </row>
    <row r="90" spans="1:32" s="459" customFormat="1" x14ac:dyDescent="0.2">
      <c r="A90" s="474"/>
      <c r="B90" s="475"/>
      <c r="C90" s="476"/>
      <c r="D90" s="475"/>
      <c r="E90" s="475"/>
      <c r="F90" s="477"/>
      <c r="G90" s="478"/>
      <c r="H90" s="479"/>
      <c r="I90" s="479"/>
      <c r="J90" s="480"/>
      <c r="K90" s="481"/>
      <c r="L90" s="482"/>
      <c r="M90" s="482"/>
      <c r="N90" s="482"/>
      <c r="O90" s="483"/>
      <c r="P90" s="484"/>
      <c r="Q90" s="738" t="s">
        <v>183</v>
      </c>
      <c r="R90" s="738"/>
      <c r="S90" s="738"/>
      <c r="T90" s="738"/>
      <c r="U90" s="759"/>
      <c r="V90" s="458"/>
    </row>
    <row r="91" spans="1:32" s="459" customFormat="1" ht="109.5" customHeight="1" x14ac:dyDescent="0.2">
      <c r="A91" s="757" t="s">
        <v>329</v>
      </c>
      <c r="B91" s="758"/>
      <c r="C91" s="758"/>
      <c r="D91" s="758"/>
      <c r="E91" s="758"/>
      <c r="F91" s="758"/>
      <c r="G91" s="758"/>
      <c r="H91" s="758"/>
      <c r="I91" s="758"/>
      <c r="J91" s="758"/>
      <c r="K91" s="758"/>
      <c r="L91" s="758"/>
      <c r="M91" s="758"/>
      <c r="N91" s="758"/>
      <c r="O91" s="758"/>
      <c r="P91" s="462"/>
      <c r="Q91" s="380" t="s">
        <v>184</v>
      </c>
      <c r="R91" s="380" t="s">
        <v>185</v>
      </c>
      <c r="S91" s="380" t="s">
        <v>283</v>
      </c>
      <c r="T91" s="380" t="s">
        <v>284</v>
      </c>
      <c r="U91" s="485" t="s">
        <v>186</v>
      </c>
      <c r="V91" s="458"/>
    </row>
    <row r="92" spans="1:32" s="459" customFormat="1" x14ac:dyDescent="0.2">
      <c r="A92" s="486"/>
      <c r="B92" s="447"/>
      <c r="C92" s="448"/>
      <c r="D92" s="447"/>
      <c r="E92" s="447"/>
      <c r="F92" s="449"/>
      <c r="G92" s="450"/>
      <c r="H92" s="451"/>
      <c r="I92" s="451"/>
      <c r="J92" s="452"/>
      <c r="K92" s="446"/>
      <c r="L92" s="453"/>
      <c r="M92" s="453"/>
      <c r="N92" s="453"/>
      <c r="O92" s="460"/>
      <c r="P92" s="462"/>
      <c r="Q92" s="399"/>
      <c r="R92" s="399"/>
      <c r="S92" s="399"/>
      <c r="T92" s="399"/>
      <c r="U92" s="400" t="str">
        <f>IF(Q92="","",R92/(Q92-S92))</f>
        <v/>
      </c>
      <c r="V92" s="458"/>
    </row>
    <row r="93" spans="1:32" s="459" customFormat="1" ht="15.75" thickBot="1" x14ac:dyDescent="0.3">
      <c r="A93" s="487"/>
      <c r="B93" s="488"/>
      <c r="C93" s="489"/>
      <c r="D93" s="488"/>
      <c r="E93" s="488"/>
      <c r="F93" s="490"/>
      <c r="G93" s="491"/>
      <c r="H93" s="492"/>
      <c r="I93" s="492"/>
      <c r="J93" s="493"/>
      <c r="K93" s="494"/>
      <c r="L93" s="495"/>
      <c r="M93" s="495"/>
      <c r="N93" s="495"/>
      <c r="O93" s="496"/>
      <c r="P93" s="497"/>
      <c r="Q93" s="498"/>
      <c r="R93" s="498"/>
      <c r="S93" s="498"/>
      <c r="T93" s="691" t="s">
        <v>299</v>
      </c>
      <c r="U93" s="686" t="str">
        <f>IF(U92="","",IF(U92=1,20,IF(U92&gt;0.95,18,IF(U92&gt;0.9,15,IF(U92&gt;0.85,13,IF(U92&gt;0.8,10,IF(U92&gt;0.75,8,IF(U92&gt;0.7,5,IF(U92&gt;0.5,3,0)))))))))</f>
        <v/>
      </c>
      <c r="V93" s="458"/>
    </row>
    <row r="94" spans="1:32" s="459" customFormat="1" x14ac:dyDescent="0.2">
      <c r="A94" s="446"/>
      <c r="B94" s="447"/>
      <c r="C94" s="448"/>
      <c r="D94" s="447"/>
      <c r="E94" s="447"/>
      <c r="F94" s="449"/>
      <c r="G94" s="450"/>
      <c r="H94" s="451"/>
      <c r="I94" s="451"/>
      <c r="J94" s="452"/>
      <c r="K94" s="446"/>
      <c r="L94" s="453"/>
      <c r="M94" s="453"/>
      <c r="N94" s="453"/>
      <c r="P94" s="460"/>
      <c r="Q94" s="499"/>
      <c r="R94" s="499"/>
      <c r="S94" s="499"/>
      <c r="T94" s="499"/>
      <c r="AF94" s="500"/>
    </row>
    <row r="95" spans="1:32" s="459" customFormat="1" ht="15.75" thickBot="1" x14ac:dyDescent="0.25">
      <c r="A95" s="446"/>
      <c r="B95" s="447"/>
      <c r="C95" s="448"/>
      <c r="D95" s="447"/>
      <c r="E95" s="447"/>
      <c r="F95" s="449"/>
      <c r="G95" s="450"/>
      <c r="H95" s="451"/>
      <c r="I95" s="451"/>
      <c r="J95" s="452"/>
      <c r="K95" s="446"/>
      <c r="L95" s="453"/>
      <c r="M95" s="453"/>
      <c r="N95" s="453"/>
      <c r="P95" s="460"/>
      <c r="Q95" s="499"/>
      <c r="R95" s="499"/>
      <c r="S95" s="499"/>
      <c r="T95" s="499"/>
      <c r="AF95" s="500"/>
    </row>
    <row r="96" spans="1:32" s="375" customFormat="1" ht="30" customHeight="1" x14ac:dyDescent="0.2">
      <c r="A96" s="762" t="s">
        <v>285</v>
      </c>
      <c r="B96" s="763"/>
      <c r="C96" s="763"/>
      <c r="D96" s="763"/>
      <c r="E96" s="763"/>
      <c r="F96" s="763"/>
      <c r="G96" s="763"/>
      <c r="H96" s="763"/>
      <c r="I96" s="763"/>
      <c r="J96" s="763"/>
      <c r="K96" s="763"/>
      <c r="L96" s="763"/>
      <c r="M96" s="763"/>
      <c r="N96" s="763"/>
      <c r="O96" s="763"/>
      <c r="P96" s="763"/>
      <c r="Q96" s="763"/>
      <c r="R96" s="763"/>
      <c r="S96" s="763"/>
      <c r="T96" s="763"/>
      <c r="U96" s="763"/>
      <c r="V96" s="764"/>
      <c r="W96" s="401"/>
      <c r="X96" s="401"/>
    </row>
    <row r="97" spans="1:24" s="375" customFormat="1" ht="30" customHeight="1" x14ac:dyDescent="0.2">
      <c r="A97" s="501" t="s">
        <v>179</v>
      </c>
      <c r="B97" s="502"/>
      <c r="C97" s="503"/>
      <c r="D97" s="504"/>
      <c r="E97" s="503"/>
      <c r="F97" s="503"/>
      <c r="G97" s="505"/>
      <c r="H97" s="506"/>
      <c r="I97" s="506"/>
      <c r="J97" s="502"/>
      <c r="K97" s="507"/>
      <c r="L97" s="508"/>
      <c r="M97" s="508"/>
      <c r="N97" s="508"/>
      <c r="O97" s="509" t="s">
        <v>253</v>
      </c>
      <c r="P97" s="510">
        <f>P98+P99</f>
        <v>0</v>
      </c>
      <c r="Q97" s="511"/>
      <c r="R97" s="505"/>
      <c r="S97" s="505"/>
      <c r="T97" s="505"/>
      <c r="U97" s="505"/>
      <c r="V97" s="512"/>
      <c r="W97" s="401"/>
      <c r="X97" s="401"/>
    </row>
    <row r="98" spans="1:24" s="375" customFormat="1" x14ac:dyDescent="0.2">
      <c r="A98" s="733" t="s">
        <v>180</v>
      </c>
      <c r="B98" s="734"/>
      <c r="C98" s="513"/>
      <c r="D98" s="514"/>
      <c r="E98" s="379" t="s">
        <v>169</v>
      </c>
      <c r="F98" s="515"/>
      <c r="G98" s="516"/>
      <c r="H98" s="392"/>
      <c r="I98" s="392"/>
      <c r="J98" s="517"/>
      <c r="K98" s="518"/>
      <c r="L98" s="519"/>
      <c r="M98" s="519"/>
      <c r="N98" s="519"/>
      <c r="O98" s="396">
        <f>IF(G98="",0,IF(G98="Ne treba raditi na predm.",1+SUM(L98:N98),(SUM(L98:N98)/G98)))</f>
        <v>0</v>
      </c>
      <c r="P98" s="397">
        <f t="shared" ref="P98:P99" si="13">IF(K98&gt;0,O98*(J98/(J98-K98)),O98)</f>
        <v>0</v>
      </c>
      <c r="Q98" s="398"/>
      <c r="R98" s="399"/>
      <c r="S98" s="399"/>
      <c r="T98" s="399"/>
      <c r="U98" s="400" t="str">
        <f>IF(Q98="","",R98/(Q98-S98))</f>
        <v/>
      </c>
      <c r="V98" s="682">
        <f>IF(P98="","",IF(C98="Ne","",IF(G98="Ne treba raditi na predm.","",IF((P98+P99)&gt;1,20,IF(U98="",IF((P98+P99)&gt;0.95,18,IF((P98+P99)&gt;0.9,15,IF((P98+P99)&gt;0.85,13,IF((P98+P99)&gt;0.8,10,IF((P98+P99)&gt;0.75,8,IF((P98+P99)&gt;0.7,5,IF((P98+P99)&gt;0.5,3,0))))))),IF((U98+U99)=1,20,IF((U98+U99)&gt;0.95,18,IF((U98+U99)&gt;0.9,15,IF((U98+U99)&gt;0.85,13,IF((U98+U99)&gt;0.8,10,IF((U98+U99)&gt;0.75,8,IF((U98+U99)&gt;0.7,5,IF((U98+U99)&gt;0.5,3,0)))))))))))))</f>
        <v>0</v>
      </c>
    </row>
    <row r="99" spans="1:24" s="375" customFormat="1" x14ac:dyDescent="0.2">
      <c r="A99" s="733" t="s">
        <v>181</v>
      </c>
      <c r="B99" s="734"/>
      <c r="C99" s="513"/>
      <c r="D99" s="428"/>
      <c r="E99" s="520"/>
      <c r="F99" s="429" t="str">
        <f t="shared" ref="F99:F126" si="14">IF(E99="Sudija",1,IF(E99="Stručni saradnik",1,IF(E99="Član VSTV-a",2,"")))</f>
        <v/>
      </c>
      <c r="G99" s="419"/>
      <c r="H99" s="392"/>
      <c r="I99" s="392"/>
      <c r="J99" s="517"/>
      <c r="K99" s="518"/>
      <c r="L99" s="519"/>
      <c r="M99" s="519"/>
      <c r="N99" s="519"/>
      <c r="O99" s="396">
        <f>IF(G99="",0,IF(G99="Ne treba raditi na predm.",1+SUM(L99:N99),(SUM(L99:N99)/G99)))</f>
        <v>0</v>
      </c>
      <c r="P99" s="397">
        <f t="shared" si="13"/>
        <v>0</v>
      </c>
      <c r="Q99" s="398"/>
      <c r="R99" s="399"/>
      <c r="S99" s="399"/>
      <c r="T99" s="399"/>
      <c r="U99" s="400" t="str">
        <f t="shared" ref="U99" si="15">IF(Q99="","",R99/(Q99-S99))</f>
        <v/>
      </c>
      <c r="V99" s="682">
        <f>IF(P99="","",IF(C99="Ne","",IF(G99="Ne treba raditi na predm.","",IF((P98+P99)&gt;1,40,IF(U99="",IF((P98+P99)&gt;0.95,35,IF((P98+P99)&gt;0.9,30,IF((P98+P99)&gt;0.85,25,IF((P98+P99)&gt;0.8,20,IF((P98+P99)&gt;0.75,15,IF((P98+P99)&gt;0.7,10,IF((P98+P99)&gt;0.5,5,0))))))),IF((U98+U99)=1,40,IF((U98+U99)&gt;0.95,35,IF((U98+U99)&gt;0.9,30,IF((U98+U99)&gt;0.85,25,IF((U98+U99)&gt;0.8,20,IF((U98+U99)&gt;0.75,15,IF((U98+U99)&gt;0.7,10,IF((U98+U99)&gt;0.5,5,0)))))))))))))</f>
        <v>0</v>
      </c>
    </row>
    <row r="100" spans="1:24" s="375" customFormat="1" ht="30" customHeight="1" x14ac:dyDescent="0.2">
      <c r="A100" s="501" t="s">
        <v>182</v>
      </c>
      <c r="B100" s="502"/>
      <c r="C100" s="503"/>
      <c r="D100" s="504"/>
      <c r="E100" s="503"/>
      <c r="F100" s="503"/>
      <c r="G100" s="505"/>
      <c r="H100" s="521"/>
      <c r="I100" s="521"/>
      <c r="J100" s="522"/>
      <c r="K100" s="503"/>
      <c r="L100" s="503"/>
      <c r="M100" s="503"/>
      <c r="N100" s="503"/>
      <c r="O100" s="509" t="s">
        <v>253</v>
      </c>
      <c r="P100" s="510">
        <f>P101+P102</f>
        <v>0</v>
      </c>
      <c r="Q100" s="505"/>
      <c r="R100" s="505"/>
      <c r="S100" s="505"/>
      <c r="T100" s="505"/>
      <c r="U100" s="505"/>
      <c r="V100" s="512"/>
      <c r="W100" s="401"/>
      <c r="X100" s="401"/>
    </row>
    <row r="101" spans="1:24" s="375" customFormat="1" x14ac:dyDescent="0.2">
      <c r="A101" s="733" t="s">
        <v>180</v>
      </c>
      <c r="B101" s="734"/>
      <c r="C101" s="513"/>
      <c r="D101" s="428"/>
      <c r="E101" s="520"/>
      <c r="F101" s="429" t="str">
        <f t="shared" si="14"/>
        <v/>
      </c>
      <c r="G101" s="419"/>
      <c r="H101" s="392"/>
      <c r="I101" s="392"/>
      <c r="J101" s="517"/>
      <c r="K101" s="518"/>
      <c r="L101" s="519"/>
      <c r="M101" s="519"/>
      <c r="N101" s="519"/>
      <c r="O101" s="396">
        <f>IF(G101="",0,IF(G101="Ne treba raditi na predm.",1+SUM(L101:N101),(SUM(L101:N101)/G101)))</f>
        <v>0</v>
      </c>
      <c r="P101" s="397">
        <f t="shared" ref="P101:P102" si="16">IF(K101&gt;0,O101*(J101/(J101-K101)),O101)</f>
        <v>0</v>
      </c>
      <c r="Q101" s="398"/>
      <c r="R101" s="399"/>
      <c r="S101" s="399"/>
      <c r="T101" s="399"/>
      <c r="U101" s="400" t="str">
        <f t="shared" ref="U101:U102" si="17">IF(Q101="","",R101/(Q101-S101))</f>
        <v/>
      </c>
      <c r="V101" s="682">
        <f>IF(P101="","",IF(C101="Ne","",IF(G101="Ne treba raditi na predm.","",IF((P101+P102)&gt;1,40,IF(U101="",IF((P101+P102)&gt;0.95,35,IF((P101+P102)&gt;0.9,30,IF((P101+P102)&gt;0.85,25,IF((P101+P102)&gt;0.8,20,IF((P101+P102)&gt;0.75,15,IF((P101+P102)&gt;0.7,10,IF((P101+P102)&gt;0.5,5,0))))))),IF((U101+U102)=1,40,IF((U101+U102)&gt;0.95,35,IF((U101+U102)&gt;0.9,30,IF((U101+U102)&gt;0.85,25,IF((U101+U102)&gt;0.8,20,IF((U101+U102)&gt;0.75,15,IF((U101+U102)&gt;0.7,10,IF((U101+U102)&gt;0.5,5,0)))))))))))))</f>
        <v>0</v>
      </c>
    </row>
    <row r="102" spans="1:24" s="375" customFormat="1" x14ac:dyDescent="0.2">
      <c r="A102" s="733" t="s">
        <v>181</v>
      </c>
      <c r="B102" s="734"/>
      <c r="C102" s="513"/>
      <c r="D102" s="428"/>
      <c r="E102" s="520"/>
      <c r="F102" s="429" t="str">
        <f t="shared" si="14"/>
        <v/>
      </c>
      <c r="G102" s="419"/>
      <c r="H102" s="392"/>
      <c r="I102" s="392"/>
      <c r="J102" s="517"/>
      <c r="K102" s="518"/>
      <c r="L102" s="519"/>
      <c r="M102" s="519"/>
      <c r="N102" s="519"/>
      <c r="O102" s="396">
        <f>IF(G102="",0,IF(G102="Ne treba raditi na predm.",1+SUM(L102:N102),(SUM(L102:N102)/G102)))</f>
        <v>0</v>
      </c>
      <c r="P102" s="397">
        <f t="shared" si="16"/>
        <v>0</v>
      </c>
      <c r="Q102" s="398"/>
      <c r="R102" s="399"/>
      <c r="S102" s="399"/>
      <c r="T102" s="399"/>
      <c r="U102" s="400" t="str">
        <f t="shared" si="17"/>
        <v/>
      </c>
      <c r="V102" s="682">
        <f>IF(P102="","",IF(C102="Ne","",IF(G102="Ne treba raditi na predm.","",IF((P101+P102)&gt;1,40,IF(U102="",IF((P101+P102)&gt;0.95,35,IF((P101+P102)&gt;0.9,30,IF((P101+P102)&gt;0.85,25,IF((P101+P102)&gt;0.8,20,IF((P101+P102)&gt;0.75,15,IF((P101+P102)&gt;0.7,10,IF((P101+P102)&gt;0.5,5,0))))))),IF((U101+U102)=1,40,IF((U101+U102)&gt;0.95,35,IF((U101+U102)&gt;0.9,30,IF((U101+U102)&gt;0.85,25,IF((U101+U102)&gt;0.8,20,IF((U101+U102)&gt;0.75,15,IF((U101+U102)&gt;0.7,10,IF((U101+U102)&gt;0.5,5,0)))))))))))))</f>
        <v>0</v>
      </c>
    </row>
    <row r="103" spans="1:24" s="375" customFormat="1" ht="30" customHeight="1" x14ac:dyDescent="0.2">
      <c r="A103" s="501" t="s">
        <v>182</v>
      </c>
      <c r="B103" s="502"/>
      <c r="C103" s="503"/>
      <c r="D103" s="504"/>
      <c r="E103" s="503"/>
      <c r="F103" s="503"/>
      <c r="G103" s="505"/>
      <c r="H103" s="521"/>
      <c r="I103" s="521"/>
      <c r="J103" s="522"/>
      <c r="K103" s="503"/>
      <c r="L103" s="503"/>
      <c r="M103" s="503"/>
      <c r="N103" s="503"/>
      <c r="O103" s="509" t="s">
        <v>253</v>
      </c>
      <c r="P103" s="510">
        <f>P104+P105</f>
        <v>0</v>
      </c>
      <c r="Q103" s="505"/>
      <c r="R103" s="505"/>
      <c r="S103" s="505"/>
      <c r="T103" s="505"/>
      <c r="U103" s="505"/>
      <c r="V103" s="512"/>
      <c r="W103" s="401"/>
      <c r="X103" s="401"/>
    </row>
    <row r="104" spans="1:24" s="375" customFormat="1" x14ac:dyDescent="0.2">
      <c r="A104" s="733" t="s">
        <v>180</v>
      </c>
      <c r="B104" s="734"/>
      <c r="C104" s="513"/>
      <c r="D104" s="428"/>
      <c r="E104" s="520"/>
      <c r="F104" s="429" t="str">
        <f t="shared" si="14"/>
        <v/>
      </c>
      <c r="G104" s="419"/>
      <c r="H104" s="392"/>
      <c r="I104" s="392"/>
      <c r="J104" s="517"/>
      <c r="K104" s="518"/>
      <c r="L104" s="519"/>
      <c r="M104" s="519"/>
      <c r="N104" s="519"/>
      <c r="O104" s="396">
        <f>IF(G104="",0,IF(G104="Ne treba raditi na predm.",1+SUM(L104:N104),(SUM(L104:N104)/G104)))</f>
        <v>0</v>
      </c>
      <c r="P104" s="397">
        <f t="shared" ref="P104:P105" si="18">IF(K104&gt;0,O104*(J104/(J104-K104)),O104)</f>
        <v>0</v>
      </c>
      <c r="Q104" s="398"/>
      <c r="R104" s="399"/>
      <c r="S104" s="399"/>
      <c r="T104" s="399"/>
      <c r="U104" s="400" t="str">
        <f t="shared" ref="U104:U105" si="19">IF(Q104="","",R104/(Q104-S104))</f>
        <v/>
      </c>
      <c r="V104" s="682">
        <f>IF(P104="","",IF(C104="Ne","",IF(G104="Ne treba raditi na predm.","",IF((P104+P105)&gt;1,40,IF(U104="",IF((P104+P105)&gt;0.95,35,IF((P104+P105)&gt;0.9,30,IF((P104+P105)&gt;0.85,25,IF((P104+P105)&gt;0.8,20,IF((P104+P105)&gt;0.75,15,IF((P104+P105)&gt;0.7,10,IF((P104+P105)&gt;0.5,5,0))))))),IF((U104+U105)=1,40,IF((U104+U105)&gt;0.95,35,IF((U104+U105)&gt;0.9,30,IF((U104+U105)&gt;0.85,25,IF((U104+U105)&gt;0.8,20,IF((U104+U105)&gt;0.75,15,IF((U104+U105)&gt;0.7,10,IF((U104+U105)&gt;0.5,5,0)))))))))))))</f>
        <v>0</v>
      </c>
    </row>
    <row r="105" spans="1:24" s="375" customFormat="1" x14ac:dyDescent="0.2">
      <c r="A105" s="733" t="s">
        <v>181</v>
      </c>
      <c r="B105" s="734"/>
      <c r="C105" s="513"/>
      <c r="D105" s="428"/>
      <c r="E105" s="520"/>
      <c r="F105" s="429" t="str">
        <f t="shared" si="14"/>
        <v/>
      </c>
      <c r="G105" s="419"/>
      <c r="H105" s="392"/>
      <c r="I105" s="392"/>
      <c r="J105" s="517"/>
      <c r="K105" s="518"/>
      <c r="L105" s="519"/>
      <c r="M105" s="519"/>
      <c r="N105" s="519"/>
      <c r="O105" s="396">
        <f>IF(G105="",0,IF(G105="Ne treba raditi na predm.",1+SUM(L105:N105),(SUM(L105:N105)/G105)))</f>
        <v>0</v>
      </c>
      <c r="P105" s="397">
        <f t="shared" si="18"/>
        <v>0</v>
      </c>
      <c r="Q105" s="398"/>
      <c r="R105" s="399"/>
      <c r="S105" s="399"/>
      <c r="T105" s="399"/>
      <c r="U105" s="400" t="str">
        <f t="shared" si="19"/>
        <v/>
      </c>
      <c r="V105" s="682">
        <f>IF(P105="","",IF(C105="Ne","",IF(G105="Ne treba raditi na predm.","",IF((P104+P105)&gt;1,40,IF(U105="",IF((P104+P105)&gt;0.95,35,IF((P104+P105)&gt;0.9,30,IF((P104+P105)&gt;0.85,25,IF((P104+P105)&gt;0.8,20,IF((P104+P105)&gt;0.75,15,IF((P104+P105)&gt;0.7,10,IF((P104+P105)&gt;0.5,5,0))))))),IF((U104+U105)=1,40,IF((U104+U105)&gt;0.95,35,IF((U104+U105)&gt;0.9,30,IF((U104+U105)&gt;0.85,25,IF((U104+U105)&gt;0.8,20,IF((U104+U105)&gt;0.75,15,IF((U104+U105)&gt;0.7,10,IF((U104+U105)&gt;0.5,5,0)))))))))))))</f>
        <v>0</v>
      </c>
    </row>
    <row r="106" spans="1:24" s="375" customFormat="1" ht="30" customHeight="1" x14ac:dyDescent="0.2">
      <c r="A106" s="501" t="s">
        <v>182</v>
      </c>
      <c r="B106" s="502"/>
      <c r="C106" s="503"/>
      <c r="D106" s="504"/>
      <c r="E106" s="503"/>
      <c r="F106" s="503"/>
      <c r="G106" s="505"/>
      <c r="H106" s="521"/>
      <c r="I106" s="521"/>
      <c r="J106" s="522"/>
      <c r="K106" s="503"/>
      <c r="L106" s="503"/>
      <c r="M106" s="503"/>
      <c r="N106" s="503"/>
      <c r="O106" s="509" t="s">
        <v>253</v>
      </c>
      <c r="P106" s="510">
        <f>P107+P108</f>
        <v>0</v>
      </c>
      <c r="Q106" s="505"/>
      <c r="R106" s="505"/>
      <c r="S106" s="505"/>
      <c r="T106" s="505"/>
      <c r="U106" s="505"/>
      <c r="V106" s="512"/>
      <c r="W106" s="401"/>
      <c r="X106" s="401"/>
    </row>
    <row r="107" spans="1:24" s="375" customFormat="1" x14ac:dyDescent="0.2">
      <c r="A107" s="733" t="s">
        <v>180</v>
      </c>
      <c r="B107" s="734"/>
      <c r="C107" s="513"/>
      <c r="D107" s="428"/>
      <c r="E107" s="520"/>
      <c r="F107" s="429" t="str">
        <f t="shared" si="14"/>
        <v/>
      </c>
      <c r="G107" s="419"/>
      <c r="H107" s="392"/>
      <c r="I107" s="392"/>
      <c r="J107" s="517"/>
      <c r="K107" s="518"/>
      <c r="L107" s="519"/>
      <c r="M107" s="519"/>
      <c r="N107" s="519"/>
      <c r="O107" s="396">
        <f>IF(G107="",0,IF(G107="Ne treba raditi na predm.",1+SUM(L107:N107),(SUM(L107:N107)/G107)))</f>
        <v>0</v>
      </c>
      <c r="P107" s="397">
        <f t="shared" ref="P107:P108" si="20">IF(K107&gt;0,O107*(J107/(J107-K107)),O107)</f>
        <v>0</v>
      </c>
      <c r="Q107" s="398"/>
      <c r="R107" s="399"/>
      <c r="S107" s="399"/>
      <c r="T107" s="399"/>
      <c r="U107" s="400" t="str">
        <f t="shared" ref="U107:U108" si="21">IF(Q107="","",R107/(Q107-S107))</f>
        <v/>
      </c>
      <c r="V107" s="682">
        <f>IF(P107="","",IF(C107="Ne","",IF(G107="Ne treba raditi na predm.","",IF((P107+P108)&gt;1,40,IF(U107="",IF((P107+P108)&gt;0.95,35,IF((P107+P108)&gt;0.9,30,IF((P107+P108)&gt;0.85,25,IF((P107+P108)&gt;0.8,20,IF((P107+P108)&gt;0.75,15,IF((P107+P108)&gt;0.7,10,IF((P107+P108)&gt;0.5,5,0))))))),IF((U107+U108)=1,40,IF((U107+U108)&gt;0.95,35,IF((U107+U108)&gt;0.9,30,IF((U107+U108)&gt;0.85,25,IF((U107+U108)&gt;0.8,20,IF((U107+U108)&gt;0.75,15,IF((U107+U108)&gt;0.7,10,IF((U107+U108)&gt;0.5,5,0)))))))))))))</f>
        <v>0</v>
      </c>
    </row>
    <row r="108" spans="1:24" s="375" customFormat="1" x14ac:dyDescent="0.2">
      <c r="A108" s="733" t="s">
        <v>181</v>
      </c>
      <c r="B108" s="734"/>
      <c r="C108" s="513"/>
      <c r="D108" s="428"/>
      <c r="E108" s="520"/>
      <c r="F108" s="429" t="str">
        <f t="shared" si="14"/>
        <v/>
      </c>
      <c r="G108" s="419"/>
      <c r="H108" s="392"/>
      <c r="I108" s="392"/>
      <c r="J108" s="517"/>
      <c r="K108" s="518"/>
      <c r="L108" s="519"/>
      <c r="M108" s="519"/>
      <c r="N108" s="519"/>
      <c r="O108" s="396">
        <f>IF(G108="",0,IF(G108="Ne treba raditi na predm.",1+SUM(L108:N108),(SUM(L108:N108)/G108)))</f>
        <v>0</v>
      </c>
      <c r="P108" s="397">
        <f t="shared" si="20"/>
        <v>0</v>
      </c>
      <c r="Q108" s="398"/>
      <c r="R108" s="399"/>
      <c r="S108" s="399"/>
      <c r="T108" s="399"/>
      <c r="U108" s="400" t="str">
        <f t="shared" si="21"/>
        <v/>
      </c>
      <c r="V108" s="682">
        <f>IF(P108="","",IF(C108="Ne","",IF(G108="Ne treba raditi na predm.","",IF((P107+P108)&gt;1,40,IF(U108="",IF((P107+P108)&gt;0.95,35,IF((P107+P108)&gt;0.9,30,IF((P107+P108)&gt;0.85,25,IF((P107+P108)&gt;0.8,20,IF((P107+P108)&gt;0.75,15,IF((P107+P108)&gt;0.7,10,IF((P107+P108)&gt;0.5,5,0))))))),IF((U107+U108)=1,40,IF((U107+U108)&gt;0.95,35,IF((U107+U108)&gt;0.9,30,IF((U107+U108)&gt;0.85,25,IF((U107+U108)&gt;0.8,20,IF((U107+U108)&gt;0.75,15,IF((U107+U108)&gt;0.7,10,IF((U107+U108)&gt;0.5,5,0)))))))))))))</f>
        <v>0</v>
      </c>
    </row>
    <row r="109" spans="1:24" s="375" customFormat="1" ht="30" customHeight="1" x14ac:dyDescent="0.2">
      <c r="A109" s="501" t="s">
        <v>182</v>
      </c>
      <c r="B109" s="502"/>
      <c r="C109" s="503"/>
      <c r="D109" s="504"/>
      <c r="E109" s="503"/>
      <c r="F109" s="503"/>
      <c r="G109" s="505"/>
      <c r="H109" s="521"/>
      <c r="I109" s="521"/>
      <c r="J109" s="522"/>
      <c r="K109" s="503"/>
      <c r="L109" s="503"/>
      <c r="M109" s="503"/>
      <c r="N109" s="503"/>
      <c r="O109" s="509" t="s">
        <v>253</v>
      </c>
      <c r="P109" s="510">
        <f>P110+P111</f>
        <v>0</v>
      </c>
      <c r="Q109" s="505"/>
      <c r="R109" s="505"/>
      <c r="S109" s="505"/>
      <c r="T109" s="505"/>
      <c r="U109" s="505"/>
      <c r="V109" s="512"/>
      <c r="W109" s="401"/>
      <c r="X109" s="401"/>
    </row>
    <row r="110" spans="1:24" s="375" customFormat="1" x14ac:dyDescent="0.2">
      <c r="A110" s="733" t="s">
        <v>180</v>
      </c>
      <c r="B110" s="734"/>
      <c r="C110" s="513"/>
      <c r="D110" s="428"/>
      <c r="E110" s="520"/>
      <c r="F110" s="429" t="str">
        <f t="shared" si="14"/>
        <v/>
      </c>
      <c r="G110" s="523"/>
      <c r="H110" s="392"/>
      <c r="I110" s="392"/>
      <c r="J110" s="517"/>
      <c r="K110" s="518"/>
      <c r="L110" s="519"/>
      <c r="M110" s="519"/>
      <c r="N110" s="519"/>
      <c r="O110" s="396">
        <f>IF(G110="",0,IF(G110="Ne treba raditi na predm.",1+SUM(L110:N110),(SUM(L110:N110)/G110)))</f>
        <v>0</v>
      </c>
      <c r="P110" s="397">
        <f t="shared" ref="P110:P111" si="22">IF(K110&gt;0,O110*(J110/(J110-K110)),O110)</f>
        <v>0</v>
      </c>
      <c r="Q110" s="398"/>
      <c r="R110" s="399"/>
      <c r="S110" s="399"/>
      <c r="T110" s="399"/>
      <c r="U110" s="400" t="str">
        <f t="shared" ref="U110:U111" si="23">IF(Q110="","",R110/(Q110-S110))</f>
        <v/>
      </c>
      <c r="V110" s="682">
        <f>IF(P110="","",IF(C110="Ne","",IF(G110="Ne treba raditi na predm.","",IF((P110+P111)&gt;1,40,IF(U110="",IF((P110+P111)&gt;0.95,35,IF((P110+P111)&gt;0.9,30,IF((P110+P111)&gt;0.85,25,IF((P110+P111)&gt;0.8,20,IF((P110+P111)&gt;0.75,15,IF((P110+P111)&gt;0.7,10,IF((P110+P111)&gt;0.5,5,0))))))),IF((U110+U111)=1,40,IF((U110+U111)&gt;0.95,35,IF((U110+U111)&gt;0.9,30,IF((U110+U111)&gt;0.85,25,IF((U110+U111)&gt;0.8,20,IF((U110+U111)&gt;0.75,15,IF((U110+U111)&gt;0.7,10,IF((U110+U111)&gt;0.5,5,0)))))))))))))</f>
        <v>0</v>
      </c>
    </row>
    <row r="111" spans="1:24" s="375" customFormat="1" x14ac:dyDescent="0.2">
      <c r="A111" s="733" t="s">
        <v>181</v>
      </c>
      <c r="B111" s="734"/>
      <c r="C111" s="513"/>
      <c r="D111" s="428"/>
      <c r="E111" s="520"/>
      <c r="F111" s="429" t="str">
        <f t="shared" si="14"/>
        <v/>
      </c>
      <c r="G111" s="523"/>
      <c r="H111" s="392"/>
      <c r="I111" s="392"/>
      <c r="J111" s="517"/>
      <c r="K111" s="518"/>
      <c r="L111" s="519"/>
      <c r="M111" s="519"/>
      <c r="N111" s="519"/>
      <c r="O111" s="396">
        <f>IF(G111="",0,IF(G111="Ne treba raditi na predm.",1+SUM(L111:N111),(SUM(L111:N111)/G111)))</f>
        <v>0</v>
      </c>
      <c r="P111" s="397">
        <f t="shared" si="22"/>
        <v>0</v>
      </c>
      <c r="Q111" s="398"/>
      <c r="R111" s="399"/>
      <c r="S111" s="399"/>
      <c r="T111" s="399"/>
      <c r="U111" s="400" t="str">
        <f t="shared" si="23"/>
        <v/>
      </c>
      <c r="V111" s="682">
        <f>IF(P111="","",IF(C111="Ne","",IF(G111="Ne treba raditi na predm.","",IF((P110+P111)&gt;1,40,IF(U111="",IF((P110+P111)&gt;0.95,35,IF((P110+P111)&gt;0.9,30,IF((P110+P111)&gt;0.85,25,IF((P110+P111)&gt;0.8,20,IF((P110+P111)&gt;0.75,15,IF((P110+P111)&gt;0.7,10,IF((P110+P111)&gt;0.5,5,0))))))),IF((U110+U111)=1,40,IF((U110+U111)&gt;0.95,35,IF((U110+U111)&gt;0.9,30,IF((U110+U111)&gt;0.85,25,IF((U110+U111)&gt;0.8,20,IF((U110+U111)&gt;0.75,15,IF((U110+U111)&gt;0.7,10,IF((U110+U111)&gt;0.5,5,0)))))))))))))</f>
        <v>0</v>
      </c>
    </row>
    <row r="112" spans="1:24" s="375" customFormat="1" ht="30" customHeight="1" x14ac:dyDescent="0.2">
      <c r="A112" s="501" t="s">
        <v>182</v>
      </c>
      <c r="B112" s="502"/>
      <c r="C112" s="503"/>
      <c r="D112" s="504"/>
      <c r="E112" s="503"/>
      <c r="F112" s="503"/>
      <c r="G112" s="505"/>
      <c r="H112" s="521"/>
      <c r="I112" s="521"/>
      <c r="J112" s="522"/>
      <c r="K112" s="503"/>
      <c r="L112" s="503"/>
      <c r="M112" s="503"/>
      <c r="N112" s="503"/>
      <c r="O112" s="509" t="s">
        <v>253</v>
      </c>
      <c r="P112" s="510">
        <f>P113+P114</f>
        <v>0</v>
      </c>
      <c r="Q112" s="505"/>
      <c r="R112" s="505"/>
      <c r="S112" s="505"/>
      <c r="T112" s="505"/>
      <c r="U112" s="505"/>
      <c r="V112" s="512"/>
      <c r="W112" s="401"/>
      <c r="X112" s="401"/>
    </row>
    <row r="113" spans="1:24" s="375" customFormat="1" x14ac:dyDescent="0.2">
      <c r="A113" s="733" t="s">
        <v>180</v>
      </c>
      <c r="B113" s="734"/>
      <c r="C113" s="513"/>
      <c r="D113" s="428"/>
      <c r="E113" s="520"/>
      <c r="F113" s="429" t="str">
        <f t="shared" si="14"/>
        <v/>
      </c>
      <c r="G113" s="419"/>
      <c r="H113" s="392"/>
      <c r="I113" s="392"/>
      <c r="J113" s="524"/>
      <c r="K113" s="518"/>
      <c r="L113" s="519"/>
      <c r="M113" s="519"/>
      <c r="N113" s="519"/>
      <c r="O113" s="396">
        <f>IF(G113="",0,IF(G113="Ne treba raditi na predm.",1+SUM(L113:N113),(SUM(L113:N113)/G113)))</f>
        <v>0</v>
      </c>
      <c r="P113" s="397">
        <f t="shared" ref="P113:P114" si="24">IF(K113&gt;0,O113*(J113/(J113-K113)),O113)</f>
        <v>0</v>
      </c>
      <c r="Q113" s="398"/>
      <c r="R113" s="399"/>
      <c r="S113" s="399"/>
      <c r="T113" s="399"/>
      <c r="U113" s="400" t="str">
        <f t="shared" ref="U113" si="25">IF(Q113="","",R113/(Q113-S113))</f>
        <v/>
      </c>
      <c r="V113" s="682">
        <f>IF(P113="","",IF(C113="Ne","",IF(G113="Ne treba raditi na predm.","",IF((P113+P114)&gt;1,40,IF(U113="",IF((P113+P114)&gt;0.95,35,IF((P113+P114)&gt;0.9,30,IF((P113+P114)&gt;0.85,25,IF((P113+P114)&gt;0.8,20,IF((P113+P114)&gt;0.75,15,IF((P113+P114)&gt;0.7,10,IF((P113+P114)&gt;0.5,5,0))))))),IF((U113+U114)=1,40,IF((U113+U114)&gt;0.95,35,IF((U113+U114)&gt;0.9,30,IF((U113+U114)&gt;0.85,25,IF((U113+U114)&gt;0.8,20,IF((U113+U114)&gt;0.75,15,IF((U113+U114)&gt;0.7,10,IF((U113+U114)&gt;0.5,5,0)))))))))))))</f>
        <v>0</v>
      </c>
    </row>
    <row r="114" spans="1:24" s="375" customFormat="1" x14ac:dyDescent="0.2">
      <c r="A114" s="733" t="s">
        <v>181</v>
      </c>
      <c r="B114" s="734"/>
      <c r="C114" s="513"/>
      <c r="D114" s="428"/>
      <c r="E114" s="520"/>
      <c r="F114" s="429" t="str">
        <f t="shared" si="14"/>
        <v/>
      </c>
      <c r="G114" s="419"/>
      <c r="H114" s="392"/>
      <c r="I114" s="392"/>
      <c r="J114" s="524"/>
      <c r="K114" s="518"/>
      <c r="L114" s="519"/>
      <c r="M114" s="519"/>
      <c r="N114" s="519"/>
      <c r="O114" s="396">
        <f>IF(G114="",0,IF(G114="Ne treba raditi na predm.",1+SUM(L114:N114),(SUM(L114:N114)/G114)))</f>
        <v>0</v>
      </c>
      <c r="P114" s="397">
        <f t="shared" si="24"/>
        <v>0</v>
      </c>
      <c r="Q114" s="398"/>
      <c r="R114" s="399"/>
      <c r="S114" s="399"/>
      <c r="T114" s="399"/>
      <c r="U114" s="400" t="str">
        <f>IF(Q114="","",R114/(Q114-S114))</f>
        <v/>
      </c>
      <c r="V114" s="682">
        <f>IF(P114="","",IF(C114="Ne","",IF(G114="Ne treba raditi na predm.","",IF((P113+P114)&gt;1,40,IF(U114="",IF((P113+P114)&gt;0.95,35,IF((P113+P114)&gt;0.9,30,IF((P113+P114)&gt;0.85,25,IF((P113+P114)&gt;0.8,20,IF((P113+P114)&gt;0.75,15,IF((P113+P114)&gt;0.7,10,IF((P113+P114)&gt;0.5,5,0))))))),IF((U113+U114)=1,40,IF((U113+U114)&gt;0.95,35,IF((U113+U114)&gt;0.9,30,IF((U113+U114)&gt;0.85,25,IF((U113+U114)&gt;0.8,20,IF((U113+U114)&gt;0.75,15,IF((U113+U114)&gt;0.7,10,IF((U113+U114)&gt;0.5,5,0)))))))))))))</f>
        <v>0</v>
      </c>
    </row>
    <row r="115" spans="1:24" s="375" customFormat="1" ht="30" customHeight="1" x14ac:dyDescent="0.2">
      <c r="A115" s="501" t="s">
        <v>182</v>
      </c>
      <c r="B115" s="502"/>
      <c r="C115" s="503"/>
      <c r="D115" s="504"/>
      <c r="E115" s="503"/>
      <c r="F115" s="503"/>
      <c r="G115" s="505"/>
      <c r="H115" s="521"/>
      <c r="I115" s="521"/>
      <c r="J115" s="522"/>
      <c r="K115" s="503"/>
      <c r="L115" s="503"/>
      <c r="M115" s="503"/>
      <c r="N115" s="503"/>
      <c r="O115" s="509" t="s">
        <v>253</v>
      </c>
      <c r="P115" s="510">
        <f>P116+P117</f>
        <v>0</v>
      </c>
      <c r="Q115" s="505"/>
      <c r="R115" s="505"/>
      <c r="S115" s="505"/>
      <c r="T115" s="505"/>
      <c r="U115" s="505"/>
      <c r="V115" s="512"/>
      <c r="W115" s="401"/>
      <c r="X115" s="401"/>
    </row>
    <row r="116" spans="1:24" s="375" customFormat="1" x14ac:dyDescent="0.2">
      <c r="A116" s="733" t="s">
        <v>180</v>
      </c>
      <c r="B116" s="734"/>
      <c r="C116" s="513"/>
      <c r="D116" s="428"/>
      <c r="E116" s="520"/>
      <c r="F116" s="429" t="str">
        <f t="shared" si="14"/>
        <v/>
      </c>
      <c r="G116" s="419"/>
      <c r="H116" s="392"/>
      <c r="I116" s="392"/>
      <c r="J116" s="524"/>
      <c r="K116" s="518"/>
      <c r="L116" s="519"/>
      <c r="M116" s="519"/>
      <c r="N116" s="519"/>
      <c r="O116" s="396">
        <f>IF(G116="",0,IF(G116="Ne treba raditi na predm.",1+SUM(L116:N116),(SUM(L116:N116)/G116)))</f>
        <v>0</v>
      </c>
      <c r="P116" s="397">
        <f t="shared" ref="P116:P117" si="26">IF(K116&gt;0,O116*(J116/(J116-K116)),O116)</f>
        <v>0</v>
      </c>
      <c r="Q116" s="398"/>
      <c r="R116" s="399"/>
      <c r="S116" s="399"/>
      <c r="T116" s="399"/>
      <c r="U116" s="400" t="str">
        <f t="shared" ref="U116" si="27">IF(Q116="","",R116/(Q116-S116))</f>
        <v/>
      </c>
      <c r="V116" s="682">
        <f>IF(P116="","",IF(C116="Ne","",IF(G116="Ne treba raditi na predm.","",IF((P116+P117)&gt;1,40,IF(U116="",IF((P116+P117)&gt;0.95,35,IF((P116+P117)&gt;0.9,30,IF((P116+P117)&gt;0.85,25,IF((P116+P117)&gt;0.8,20,IF((P116+P117)&gt;0.75,15,IF((P116+P117)&gt;0.7,10,IF((P116+P117)&gt;0.5,5,0))))))),IF((U116+U117)=1,40,IF((U116+U117)&gt;0.95,35,IF((U116+U117)&gt;0.9,30,IF((U116+U117)&gt;0.85,25,IF((U116+U117)&gt;0.8,20,IF((U116+U117)&gt;0.75,15,IF((U116+U117)&gt;0.7,10,IF((U116+U117)&gt;0.5,5,0)))))))))))))</f>
        <v>0</v>
      </c>
    </row>
    <row r="117" spans="1:24" s="375" customFormat="1" x14ac:dyDescent="0.2">
      <c r="A117" s="733" t="s">
        <v>181</v>
      </c>
      <c r="B117" s="734"/>
      <c r="C117" s="513"/>
      <c r="D117" s="428"/>
      <c r="E117" s="520"/>
      <c r="F117" s="429" t="str">
        <f t="shared" si="14"/>
        <v/>
      </c>
      <c r="G117" s="419"/>
      <c r="H117" s="392"/>
      <c r="I117" s="392"/>
      <c r="J117" s="524"/>
      <c r="K117" s="518"/>
      <c r="L117" s="519"/>
      <c r="M117" s="519"/>
      <c r="N117" s="519"/>
      <c r="O117" s="396">
        <f>IF(G117="",0,IF(G117="Ne treba raditi na predm.",1+SUM(L117:N117),(SUM(L117:N117)/G117)))</f>
        <v>0</v>
      </c>
      <c r="P117" s="397">
        <f t="shared" si="26"/>
        <v>0</v>
      </c>
      <c r="Q117" s="398"/>
      <c r="R117" s="399"/>
      <c r="S117" s="399"/>
      <c r="T117" s="399"/>
      <c r="U117" s="400" t="str">
        <f>IF(Q117="","",R117/(Q117-S117))</f>
        <v/>
      </c>
      <c r="V117" s="682">
        <f>IF(P117="","",IF(C117="Ne","",IF(G117="Ne treba raditi na predm.","",IF((P116+P117)&gt;1,40,IF(U117="",IF((P116+P117)&gt;0.95,35,IF((P116+P117)&gt;0.9,30,IF((P116+P117)&gt;0.85,25,IF((P116+P117)&gt;0.8,20,IF((P116+P117)&gt;0.75,15,IF((P116+P117)&gt;0.7,10,IF((P116+P117)&gt;0.5,5,0))))))),IF((U116+U117)=1,40,IF((U116+U117)&gt;0.95,35,IF((U116+U117)&gt;0.9,30,IF((U116+U117)&gt;0.85,25,IF((U116+U117)&gt;0.8,20,IF((U116+U117)&gt;0.75,15,IF((U116+U117)&gt;0.7,10,IF((U116+U117)&gt;0.5,5,0)))))))))))))</f>
        <v>0</v>
      </c>
    </row>
    <row r="118" spans="1:24" s="375" customFormat="1" ht="30" customHeight="1" x14ac:dyDescent="0.2">
      <c r="A118" s="501" t="s">
        <v>182</v>
      </c>
      <c r="B118" s="502"/>
      <c r="C118" s="503"/>
      <c r="D118" s="504"/>
      <c r="E118" s="503"/>
      <c r="F118" s="503"/>
      <c r="G118" s="505"/>
      <c r="H118" s="521"/>
      <c r="I118" s="521"/>
      <c r="J118" s="522"/>
      <c r="K118" s="503"/>
      <c r="L118" s="503"/>
      <c r="M118" s="503"/>
      <c r="N118" s="503"/>
      <c r="O118" s="509" t="s">
        <v>253</v>
      </c>
      <c r="P118" s="510">
        <f>P119+P120</f>
        <v>0</v>
      </c>
      <c r="Q118" s="505"/>
      <c r="R118" s="505"/>
      <c r="S118" s="505"/>
      <c r="T118" s="505"/>
      <c r="U118" s="505"/>
      <c r="V118" s="512"/>
      <c r="W118" s="401"/>
      <c r="X118" s="401"/>
    </row>
    <row r="119" spans="1:24" s="375" customFormat="1" x14ac:dyDescent="0.2">
      <c r="A119" s="733" t="s">
        <v>180</v>
      </c>
      <c r="B119" s="734"/>
      <c r="C119" s="513"/>
      <c r="D119" s="428"/>
      <c r="E119" s="520"/>
      <c r="F119" s="429" t="str">
        <f t="shared" si="14"/>
        <v/>
      </c>
      <c r="G119" s="419"/>
      <c r="H119" s="392"/>
      <c r="I119" s="392"/>
      <c r="J119" s="524"/>
      <c r="K119" s="518"/>
      <c r="L119" s="519"/>
      <c r="M119" s="519"/>
      <c r="N119" s="519"/>
      <c r="O119" s="396">
        <f>IF(G119="",0,IF(G119="Ne treba raditi na predm.",1+SUM(L119:N119),(SUM(L119:N119)/G119)))</f>
        <v>0</v>
      </c>
      <c r="P119" s="397">
        <f t="shared" ref="P119:P120" si="28">IF(K119&gt;0,O119*(J119/(J119-K119)),O119)</f>
        <v>0</v>
      </c>
      <c r="Q119" s="398"/>
      <c r="R119" s="399"/>
      <c r="S119" s="399"/>
      <c r="T119" s="399"/>
      <c r="U119" s="400" t="str">
        <f t="shared" ref="U119" si="29">IF(Q119="","",R119/(Q119-S119))</f>
        <v/>
      </c>
      <c r="V119" s="682">
        <f>IF(P119="","",IF(C119="Ne","",IF(G119="Ne treba raditi na predm.","",IF((P119+P120)&gt;1,40,IF(U119="",IF((P119+P120)&gt;0.95,35,IF((P119+P120)&gt;0.9,30,IF((P119+P120)&gt;0.85,25,IF((P119+P120)&gt;0.8,20,IF((P119+P120)&gt;0.75,15,IF((P119+P120)&gt;0.7,10,IF((P119+P120)&gt;0.5,5,0))))))),IF((U119+U120)=1,40,IF((U119+U120)&gt;0.95,35,IF((U119+U120)&gt;0.9,30,IF((U119+U120)&gt;0.85,25,IF((U119+U120)&gt;0.8,20,IF((U119+U120)&gt;0.75,15,IF((U119+U120)&gt;0.7,10,IF((U119+U120)&gt;0.5,5,0)))))))))))))</f>
        <v>0</v>
      </c>
    </row>
    <row r="120" spans="1:24" s="375" customFormat="1" x14ac:dyDescent="0.2">
      <c r="A120" s="733" t="s">
        <v>181</v>
      </c>
      <c r="B120" s="734"/>
      <c r="C120" s="513"/>
      <c r="D120" s="428"/>
      <c r="E120" s="520"/>
      <c r="F120" s="429" t="str">
        <f t="shared" si="14"/>
        <v/>
      </c>
      <c r="G120" s="419"/>
      <c r="H120" s="392"/>
      <c r="I120" s="392"/>
      <c r="J120" s="524"/>
      <c r="K120" s="518"/>
      <c r="L120" s="519"/>
      <c r="M120" s="519"/>
      <c r="N120" s="519"/>
      <c r="O120" s="396">
        <f>IF(G120="",0,IF(G120="Ne treba raditi na predm.",1+SUM(L120:N120),(SUM(L120:N120)/G120)))</f>
        <v>0</v>
      </c>
      <c r="P120" s="397">
        <f t="shared" si="28"/>
        <v>0</v>
      </c>
      <c r="Q120" s="398"/>
      <c r="R120" s="399"/>
      <c r="S120" s="399"/>
      <c r="T120" s="399"/>
      <c r="U120" s="400" t="str">
        <f>IF(Q120="","",R120/(Q120-S120))</f>
        <v/>
      </c>
      <c r="V120" s="682">
        <f>IF(P120="","",IF(C120="Ne","",IF(G120="Ne treba raditi na predm.","",IF((P119+P120)&gt;1,40,IF(U120="",IF((P119+P120)&gt;0.95,35,IF((P119+P120)&gt;0.9,30,IF((P119+P120)&gt;0.85,25,IF((P119+P120)&gt;0.8,20,IF((P119+P120)&gt;0.75,15,IF((P119+P120)&gt;0.7,10,IF((P119+P120)&gt;0.5,5,0))))))),IF((U119+U120)=1,40,IF((U119+U120)&gt;0.95,35,IF((U119+U120)&gt;0.9,30,IF((U119+U120)&gt;0.85,25,IF((U119+U120)&gt;0.8,20,IF((U119+U120)&gt;0.75,15,IF((U119+U120)&gt;0.7,10,IF((U119+U120)&gt;0.5,5,0)))))))))))))</f>
        <v>0</v>
      </c>
    </row>
    <row r="121" spans="1:24" s="375" customFormat="1" ht="30" customHeight="1" x14ac:dyDescent="0.2">
      <c r="A121" s="501" t="s">
        <v>182</v>
      </c>
      <c r="B121" s="502"/>
      <c r="C121" s="503"/>
      <c r="D121" s="504"/>
      <c r="E121" s="503"/>
      <c r="F121" s="503"/>
      <c r="G121" s="505"/>
      <c r="H121" s="521"/>
      <c r="I121" s="521"/>
      <c r="J121" s="522"/>
      <c r="K121" s="503"/>
      <c r="L121" s="503"/>
      <c r="M121" s="503"/>
      <c r="N121" s="503"/>
      <c r="O121" s="509" t="s">
        <v>253</v>
      </c>
      <c r="P121" s="510">
        <f>P122+P123</f>
        <v>0</v>
      </c>
      <c r="Q121" s="505"/>
      <c r="R121" s="505"/>
      <c r="S121" s="505"/>
      <c r="T121" s="505"/>
      <c r="U121" s="505"/>
      <c r="V121" s="512"/>
      <c r="W121" s="401"/>
      <c r="X121" s="401"/>
    </row>
    <row r="122" spans="1:24" s="375" customFormat="1" x14ac:dyDescent="0.2">
      <c r="A122" s="733" t="s">
        <v>180</v>
      </c>
      <c r="B122" s="734"/>
      <c r="C122" s="513"/>
      <c r="D122" s="428"/>
      <c r="E122" s="520"/>
      <c r="F122" s="429" t="str">
        <f t="shared" si="14"/>
        <v/>
      </c>
      <c r="G122" s="419"/>
      <c r="H122" s="392"/>
      <c r="I122" s="392"/>
      <c r="J122" s="524"/>
      <c r="K122" s="518"/>
      <c r="L122" s="519"/>
      <c r="M122" s="519"/>
      <c r="N122" s="519"/>
      <c r="O122" s="396">
        <f>IF(G122="",0,IF(G122="Ne treba raditi na predm.",1+SUM(L122:N122),(SUM(L122:N122)/G122)))</f>
        <v>0</v>
      </c>
      <c r="P122" s="397">
        <f t="shared" ref="P122:P123" si="30">IF(K122&gt;0,O122*(J122/(J122-K122)),O122)</f>
        <v>0</v>
      </c>
      <c r="Q122" s="398"/>
      <c r="R122" s="399"/>
      <c r="S122" s="399"/>
      <c r="T122" s="399"/>
      <c r="U122" s="400" t="str">
        <f t="shared" ref="U122" si="31">IF(Q122="","",R122/(Q122-S122))</f>
        <v/>
      </c>
      <c r="V122" s="682">
        <f>IF(P122="","",IF(C122="Ne","",IF(G122="Ne treba raditi na predm.","",IF((P122+P123)&gt;1,40,IF(U122="",IF((P122+P123)&gt;0.95,35,IF((P122+P123)&gt;0.9,30,IF((P122+P123)&gt;0.85,25,IF((P122+P123)&gt;0.8,20,IF((P122+P123)&gt;0.75,15,IF((P122+P123)&gt;0.7,10,IF((P122+P123)&gt;0.5,5,0))))))),IF((U122+U123)=1,40,IF((U122+U123)&gt;0.95,35,IF((U122+U123)&gt;0.9,30,IF((U122+U123)&gt;0.85,25,IF((U122+U123)&gt;0.8,20,IF((U122+U123)&gt;0.75,15,IF((U122+U123)&gt;0.7,10,IF((U122+U123)&gt;0.5,5,0)))))))))))))</f>
        <v>0</v>
      </c>
    </row>
    <row r="123" spans="1:24" s="375" customFormat="1" x14ac:dyDescent="0.2">
      <c r="A123" s="733" t="s">
        <v>181</v>
      </c>
      <c r="B123" s="734"/>
      <c r="C123" s="513"/>
      <c r="D123" s="428"/>
      <c r="E123" s="520"/>
      <c r="F123" s="429" t="str">
        <f t="shared" si="14"/>
        <v/>
      </c>
      <c r="G123" s="431"/>
      <c r="H123" s="392"/>
      <c r="I123" s="392"/>
      <c r="J123" s="524"/>
      <c r="K123" s="518"/>
      <c r="L123" s="519"/>
      <c r="M123" s="519"/>
      <c r="N123" s="519"/>
      <c r="O123" s="396">
        <f>IF(G123="",0,IF(G123="Ne treba raditi na predm.",1+SUM(L123:N123),(SUM(L123:N123)/G123)))</f>
        <v>0</v>
      </c>
      <c r="P123" s="397">
        <f t="shared" si="30"/>
        <v>0</v>
      </c>
      <c r="Q123" s="398"/>
      <c r="R123" s="399"/>
      <c r="S123" s="399"/>
      <c r="T123" s="399"/>
      <c r="U123" s="400" t="str">
        <f>IF(Q123="","",R123/(Q123-S123))</f>
        <v/>
      </c>
      <c r="V123" s="682">
        <f>IF(P123="","",IF(C123="Ne","",IF(G123="Ne treba raditi na predm.","",IF((P122+P123)&gt;1,40,IF(U123="",IF((P122+P123)&gt;0.95,35,IF((P122+P123)&gt;0.9,30,IF((P122+P123)&gt;0.85,25,IF((P122+P123)&gt;0.8,20,IF((P122+P123)&gt;0.75,15,IF((P122+P123)&gt;0.7,10,IF((P122+P123)&gt;0.5,5,0))))))),IF((U122+U123)=1,40,IF((U122+U123)&gt;0.95,35,IF((U122+U123)&gt;0.9,30,IF((U122+U123)&gt;0.85,25,IF((U122+U123)&gt;0.8,20,IF((U122+U123)&gt;0.75,15,IF((U122+U123)&gt;0.7,10,IF((U122+U123)&gt;0.5,5,0)))))))))))))</f>
        <v>0</v>
      </c>
    </row>
    <row r="124" spans="1:24" s="375" customFormat="1" ht="30" customHeight="1" x14ac:dyDescent="0.2">
      <c r="A124" s="501" t="s">
        <v>182</v>
      </c>
      <c r="B124" s="502"/>
      <c r="C124" s="503"/>
      <c r="D124" s="504"/>
      <c r="E124" s="503"/>
      <c r="F124" s="503"/>
      <c r="G124" s="505"/>
      <c r="H124" s="521"/>
      <c r="I124" s="521"/>
      <c r="J124" s="522"/>
      <c r="K124" s="503"/>
      <c r="L124" s="503"/>
      <c r="M124" s="503"/>
      <c r="N124" s="503"/>
      <c r="O124" s="509" t="s">
        <v>253</v>
      </c>
      <c r="P124" s="510">
        <f>P125+P126</f>
        <v>0</v>
      </c>
      <c r="Q124" s="505"/>
      <c r="R124" s="505"/>
      <c r="S124" s="505"/>
      <c r="T124" s="505"/>
      <c r="U124" s="505"/>
      <c r="V124" s="512"/>
      <c r="W124" s="401"/>
      <c r="X124" s="401"/>
    </row>
    <row r="125" spans="1:24" s="375" customFormat="1" x14ac:dyDescent="0.2">
      <c r="A125" s="733" t="s">
        <v>180</v>
      </c>
      <c r="B125" s="734"/>
      <c r="C125" s="513"/>
      <c r="D125" s="428"/>
      <c r="E125" s="520"/>
      <c r="F125" s="429" t="str">
        <f t="shared" si="14"/>
        <v/>
      </c>
      <c r="G125" s="419"/>
      <c r="H125" s="392"/>
      <c r="I125" s="392"/>
      <c r="J125" s="524"/>
      <c r="K125" s="518"/>
      <c r="L125" s="519"/>
      <c r="M125" s="519"/>
      <c r="N125" s="519"/>
      <c r="O125" s="396">
        <f>IF(G125="",0,IF(G125="Ne treba raditi na predm.",1+SUM(L125:N125),(SUM(L125:N125)/G125)))</f>
        <v>0</v>
      </c>
      <c r="P125" s="397">
        <f t="shared" ref="P125:P126" si="32">IF(K125&gt;0,O125*(J125/(J125-K125)),O125)</f>
        <v>0</v>
      </c>
      <c r="Q125" s="398"/>
      <c r="R125" s="399"/>
      <c r="S125" s="399"/>
      <c r="T125" s="399"/>
      <c r="U125" s="400" t="str">
        <f t="shared" ref="U125" si="33">IF(Q125="","",R125/(Q125-S125))</f>
        <v/>
      </c>
      <c r="V125" s="682">
        <f>IF(P125="","",IF(C125="Ne","",IF(G125="Ne treba raditi na predm.","",IF((P125+P126)&gt;1,40,IF(U125="",IF((P125+P126)&gt;0.95,35,IF((P125+P126)&gt;0.9,30,IF((P125+P126)&gt;0.85,25,IF((P125+P126)&gt;0.8,20,IF((P125+P126)&gt;0.75,15,IF((P125+P126)&gt;0.7,10,IF((P125+P126)&gt;0.5,5,0))))))),IF((U125+U126)=1,40,IF((U125+U126)&gt;0.95,35,IF((U125+U126)&gt;0.9,30,IF((U125+U126)&gt;0.85,25,IF((U125+U126)&gt;0.8,20,IF((U125+U126)&gt;0.75,15,IF((U125+U126)&gt;0.7,10,IF((U125+U126)&gt;0.5,5,0)))))))))))))</f>
        <v>0</v>
      </c>
    </row>
    <row r="126" spans="1:24" s="375" customFormat="1" ht="15.75" thickBot="1" x14ac:dyDescent="0.25">
      <c r="A126" s="760" t="s">
        <v>181</v>
      </c>
      <c r="B126" s="761"/>
      <c r="C126" s="525"/>
      <c r="D126" s="433"/>
      <c r="E126" s="526"/>
      <c r="F126" s="436" t="str">
        <f t="shared" si="14"/>
        <v/>
      </c>
      <c r="G126" s="437"/>
      <c r="H126" s="438"/>
      <c r="I126" s="438"/>
      <c r="J126" s="527"/>
      <c r="K126" s="528"/>
      <c r="L126" s="529"/>
      <c r="M126" s="529"/>
      <c r="N126" s="529"/>
      <c r="O126" s="441">
        <f>IF(G126="",0,IF(G126="Ne treba raditi na predm.",1+SUM(L126:N126),(SUM(L126:N126)/G126)))</f>
        <v>0</v>
      </c>
      <c r="P126" s="442">
        <f t="shared" si="32"/>
        <v>0</v>
      </c>
      <c r="Q126" s="443"/>
      <c r="R126" s="444"/>
      <c r="S126" s="444"/>
      <c r="T126" s="444"/>
      <c r="U126" s="445" t="str">
        <f>IF(Q126="","",R126/(Q126-S126))</f>
        <v/>
      </c>
      <c r="V126" s="685">
        <f>IF(P126="","",IF(C126="Ne","",IF(G126="Ne treba raditi na predm.","",IF((P125+P126)&gt;1,40,IF(U126="",IF((P125+P126)&gt;0.95,35,IF((P125+P126)&gt;0.9,30,IF((P125+P126)&gt;0.85,25,IF((P125+P126)&gt;0.8,20,IF((P125+P126)&gt;0.75,15,IF((P125+P126)&gt;0.7,10,IF((P125+P126)&gt;0.5,5,0))))))),IF((U125+U126)=1,40,IF((U125+U126)&gt;0.95,35,IF((U125+U126)&gt;0.9,30,IF((U125+U126)&gt;0.85,25,IF((U125+U126)&gt;0.8,20,IF((U125+U126)&gt;0.75,15,IF((U125+U126)&gt;0.7,10,IF((U125+U126)&gt;0.5,5,0)))))))))))))</f>
        <v>0</v>
      </c>
    </row>
    <row r="127" spans="1:24" s="541" customFormat="1" x14ac:dyDescent="0.25">
      <c r="A127" s="530"/>
      <c r="B127" s="531"/>
      <c r="C127" s="532"/>
      <c r="D127" s="532"/>
      <c r="E127" s="533"/>
      <c r="F127" s="533"/>
      <c r="G127" s="534"/>
      <c r="H127" s="534"/>
      <c r="I127" s="534"/>
      <c r="J127" s="535"/>
      <c r="K127" s="530"/>
      <c r="L127" s="536"/>
      <c r="M127" s="536"/>
      <c r="N127" s="536"/>
      <c r="O127" s="537"/>
      <c r="P127" s="538"/>
      <c r="Q127" s="538"/>
      <c r="R127" s="538"/>
      <c r="S127" s="538"/>
      <c r="T127" s="538"/>
      <c r="U127" s="538"/>
      <c r="V127" s="539"/>
      <c r="W127" s="540"/>
      <c r="X127" s="540"/>
    </row>
    <row r="128" spans="1:24" s="541" customFormat="1" x14ac:dyDescent="0.25">
      <c r="A128" s="530"/>
      <c r="B128" s="531"/>
      <c r="C128" s="532"/>
      <c r="D128" s="532"/>
      <c r="E128" s="533"/>
      <c r="F128" s="533"/>
      <c r="G128" s="534"/>
      <c r="H128" s="534"/>
      <c r="I128" s="534"/>
      <c r="J128" s="535"/>
      <c r="K128" s="530"/>
      <c r="L128" s="536"/>
      <c r="M128" s="536"/>
      <c r="N128" s="536"/>
      <c r="O128" s="537"/>
      <c r="P128" s="538"/>
      <c r="Q128" s="538"/>
      <c r="R128" s="538"/>
      <c r="S128" s="538"/>
      <c r="T128" s="538"/>
      <c r="U128" s="538"/>
      <c r="V128" s="539"/>
      <c r="W128" s="540"/>
      <c r="X128" s="540"/>
    </row>
    <row r="129" spans="2:21" ht="66.75" customHeight="1" x14ac:dyDescent="0.25">
      <c r="B129" s="754" t="s">
        <v>314</v>
      </c>
      <c r="C129" s="755"/>
      <c r="D129" s="755"/>
      <c r="E129" s="755"/>
      <c r="F129" s="755"/>
      <c r="G129" s="755"/>
      <c r="H129" s="755"/>
      <c r="I129" s="755"/>
      <c r="J129" s="755"/>
      <c r="K129" s="755"/>
      <c r="L129" s="755"/>
      <c r="M129" s="755"/>
      <c r="N129" s="755"/>
      <c r="O129" s="755"/>
      <c r="P129" s="755"/>
      <c r="Q129" s="755"/>
      <c r="R129" s="755"/>
      <c r="S129" s="755"/>
      <c r="T129" s="755"/>
      <c r="U129" s="755"/>
    </row>
    <row r="130" spans="2:21" ht="15" customHeight="1" x14ac:dyDescent="0.25">
      <c r="B130" s="543"/>
      <c r="C130" s="543"/>
      <c r="D130" s="543"/>
      <c r="E130" s="543"/>
      <c r="F130" s="543"/>
      <c r="G130" s="543"/>
      <c r="H130" s="543"/>
      <c r="I130" s="543"/>
      <c r="J130" s="543"/>
      <c r="K130" s="543"/>
      <c r="L130" s="543"/>
      <c r="M130" s="543"/>
      <c r="N130" s="543"/>
      <c r="O130" s="543"/>
      <c r="P130" s="543"/>
      <c r="Q130" s="543"/>
      <c r="R130" s="543"/>
      <c r="S130" s="543"/>
      <c r="T130" s="543"/>
      <c r="U130" s="543"/>
    </row>
    <row r="131" spans="2:21" ht="31.5" customHeight="1" x14ac:dyDescent="0.25">
      <c r="B131" s="754" t="s">
        <v>300</v>
      </c>
      <c r="C131" s="755"/>
      <c r="D131" s="755"/>
      <c r="E131" s="755"/>
      <c r="F131" s="755"/>
      <c r="G131" s="755"/>
      <c r="H131" s="755"/>
      <c r="I131" s="755"/>
      <c r="J131" s="755"/>
      <c r="K131" s="755"/>
      <c r="L131" s="755"/>
      <c r="M131" s="755"/>
      <c r="N131" s="755"/>
      <c r="O131" s="755"/>
      <c r="P131" s="755"/>
      <c r="Q131" s="755"/>
      <c r="R131" s="755"/>
      <c r="S131" s="755"/>
      <c r="T131" s="755"/>
      <c r="U131" s="755"/>
    </row>
    <row r="132" spans="2:21" ht="15" customHeight="1" x14ac:dyDescent="0.25">
      <c r="B132" s="543"/>
      <c r="C132" s="543"/>
      <c r="D132" s="543"/>
      <c r="E132" s="543"/>
      <c r="F132" s="543"/>
      <c r="G132" s="543"/>
      <c r="H132" s="543"/>
      <c r="I132" s="543"/>
      <c r="J132" s="543"/>
      <c r="K132" s="543"/>
      <c r="L132" s="543"/>
      <c r="M132" s="543"/>
      <c r="N132" s="543"/>
      <c r="O132" s="543"/>
      <c r="P132" s="543"/>
      <c r="Q132" s="543"/>
      <c r="R132" s="543"/>
      <c r="S132" s="543"/>
      <c r="T132" s="543"/>
      <c r="U132" s="543"/>
    </row>
    <row r="133" spans="2:21" ht="30" customHeight="1" x14ac:dyDescent="0.25">
      <c r="B133" s="756" t="s">
        <v>325</v>
      </c>
      <c r="C133" s="756"/>
      <c r="D133" s="756"/>
      <c r="E133" s="756"/>
      <c r="F133" s="756"/>
      <c r="G133" s="756"/>
      <c r="H133" s="756"/>
      <c r="I133" s="756"/>
      <c r="J133" s="756"/>
      <c r="K133" s="756"/>
      <c r="L133" s="756"/>
      <c r="M133" s="756"/>
      <c r="N133" s="756"/>
      <c r="O133" s="756"/>
      <c r="P133" s="756"/>
      <c r="Q133" s="756"/>
      <c r="R133" s="756"/>
      <c r="S133" s="756"/>
      <c r="T133" s="756"/>
      <c r="U133" s="756"/>
    </row>
    <row r="134" spans="2:21" ht="30" customHeight="1" x14ac:dyDescent="0.25">
      <c r="B134" s="756"/>
      <c r="C134" s="756"/>
      <c r="D134" s="756"/>
      <c r="E134" s="756"/>
      <c r="F134" s="756"/>
      <c r="G134" s="756"/>
      <c r="H134" s="756"/>
      <c r="I134" s="756"/>
      <c r="J134" s="756"/>
      <c r="K134" s="756"/>
      <c r="L134" s="756"/>
      <c r="M134" s="756"/>
      <c r="N134" s="756"/>
      <c r="O134" s="756"/>
      <c r="P134" s="756"/>
      <c r="Q134" s="756"/>
      <c r="R134" s="756"/>
      <c r="S134" s="756"/>
      <c r="T134" s="756"/>
      <c r="U134" s="756"/>
    </row>
    <row r="135" spans="2:21" ht="15" customHeight="1" x14ac:dyDescent="0.25">
      <c r="B135" s="544"/>
      <c r="C135" s="544"/>
      <c r="D135" s="544"/>
      <c r="E135" s="544"/>
      <c r="F135" s="544"/>
      <c r="G135" s="544"/>
      <c r="H135" s="544"/>
      <c r="I135" s="544"/>
      <c r="J135" s="544"/>
      <c r="K135" s="544"/>
      <c r="L135" s="544"/>
      <c r="M135" s="544"/>
      <c r="N135" s="544"/>
      <c r="O135" s="544"/>
      <c r="P135" s="544"/>
      <c r="Q135" s="544"/>
      <c r="R135" s="544"/>
      <c r="S135" s="544"/>
      <c r="T135" s="544"/>
      <c r="U135" s="544"/>
    </row>
    <row r="136" spans="2:21" ht="33" customHeight="1" x14ac:dyDescent="0.25">
      <c r="B136" s="756" t="s">
        <v>328</v>
      </c>
      <c r="C136" s="756"/>
      <c r="D136" s="756"/>
      <c r="E136" s="756"/>
      <c r="F136" s="756"/>
      <c r="G136" s="756"/>
      <c r="H136" s="756"/>
      <c r="I136" s="756"/>
      <c r="J136" s="756"/>
      <c r="K136" s="756"/>
      <c r="L136" s="756"/>
      <c r="M136" s="756"/>
      <c r="N136" s="756"/>
      <c r="O136" s="756"/>
      <c r="P136" s="756"/>
      <c r="Q136" s="756"/>
      <c r="R136" s="756"/>
      <c r="S136" s="756"/>
      <c r="T136" s="756"/>
      <c r="U136" s="756"/>
    </row>
    <row r="137" spans="2:21" ht="15" customHeight="1" x14ac:dyDescent="0.25">
      <c r="B137" s="544"/>
      <c r="C137" s="544"/>
      <c r="D137" s="544"/>
      <c r="E137" s="544"/>
      <c r="F137" s="544"/>
      <c r="G137" s="544"/>
      <c r="H137" s="544"/>
      <c r="I137" s="544"/>
      <c r="J137" s="544"/>
      <c r="K137" s="544"/>
      <c r="L137" s="544"/>
      <c r="M137" s="544"/>
      <c r="N137" s="544"/>
      <c r="O137" s="544"/>
      <c r="P137" s="544"/>
      <c r="Q137" s="544"/>
      <c r="R137" s="544"/>
      <c r="S137" s="544"/>
      <c r="T137" s="544"/>
      <c r="U137" s="544"/>
    </row>
    <row r="138" spans="2:21" ht="15" customHeight="1" x14ac:dyDescent="0.25">
      <c r="B138" s="545" t="s">
        <v>267</v>
      </c>
    </row>
    <row r="139" spans="2:21" ht="15" customHeight="1" x14ac:dyDescent="0.25"/>
    <row r="140" spans="2:21" ht="15" customHeight="1" x14ac:dyDescent="0.25">
      <c r="B140" s="545" t="s">
        <v>268</v>
      </c>
    </row>
    <row r="141" spans="2:21" ht="15" customHeight="1" x14ac:dyDescent="0.25">
      <c r="B141" s="545"/>
    </row>
    <row r="142" spans="2:21" ht="15" customHeight="1" x14ac:dyDescent="0.25">
      <c r="B142" s="670" t="s">
        <v>315</v>
      </c>
    </row>
    <row r="143" spans="2:21" s="551" customFormat="1" ht="30" customHeight="1" x14ac:dyDescent="0.25">
      <c r="B143" s="870" t="s">
        <v>294</v>
      </c>
      <c r="C143" s="550"/>
      <c r="D143" s="550"/>
      <c r="E143" s="550"/>
      <c r="F143" s="550"/>
      <c r="G143" s="550"/>
      <c r="H143" s="550"/>
      <c r="I143" s="550"/>
      <c r="J143" s="550"/>
      <c r="K143" s="550"/>
      <c r="L143" s="550"/>
      <c r="M143" s="550"/>
    </row>
    <row r="144" spans="2:21" x14ac:dyDescent="0.25">
      <c r="B144" s="692" t="s">
        <v>301</v>
      </c>
    </row>
  </sheetData>
  <sheetProtection password="CCF6" sheet="1" insertRows="0"/>
  <mergeCells count="54">
    <mergeCell ref="B136:U136"/>
    <mergeCell ref="B129:U129"/>
    <mergeCell ref="B131:U131"/>
    <mergeCell ref="B133:U134"/>
    <mergeCell ref="A91:O91"/>
    <mergeCell ref="Q90:U90"/>
    <mergeCell ref="A114:B114"/>
    <mergeCell ref="A116:B116"/>
    <mergeCell ref="A117:B117"/>
    <mergeCell ref="A119:B119"/>
    <mergeCell ref="A120:B120"/>
    <mergeCell ref="A122:B122"/>
    <mergeCell ref="A123:B123"/>
    <mergeCell ref="A125:B125"/>
    <mergeCell ref="A126:B126"/>
    <mergeCell ref="A113:B113"/>
    <mergeCell ref="A96:V96"/>
    <mergeCell ref="V5:V6"/>
    <mergeCell ref="A8:A9"/>
    <mergeCell ref="B8:B9"/>
    <mergeCell ref="C8:C9"/>
    <mergeCell ref="D8:D9"/>
    <mergeCell ref="G5:G6"/>
    <mergeCell ref="A5:A6"/>
    <mergeCell ref="B5:B6"/>
    <mergeCell ref="C5:C6"/>
    <mergeCell ref="D5:D6"/>
    <mergeCell ref="E5:E6"/>
    <mergeCell ref="F5:F6"/>
    <mergeCell ref="H5:I5"/>
    <mergeCell ref="J5:J6"/>
    <mergeCell ref="N5:N6"/>
    <mergeCell ref="O5:O6"/>
    <mergeCell ref="P5:P6"/>
    <mergeCell ref="K5:K6"/>
    <mergeCell ref="L5:L6"/>
    <mergeCell ref="Q5:U5"/>
    <mergeCell ref="M5:M6"/>
    <mergeCell ref="A98:B98"/>
    <mergeCell ref="A99:B99"/>
    <mergeCell ref="A101:B101"/>
    <mergeCell ref="A102:B102"/>
    <mergeCell ref="A111:B111"/>
    <mergeCell ref="A104:B104"/>
    <mergeCell ref="A105:B105"/>
    <mergeCell ref="A107:B107"/>
    <mergeCell ref="A108:B108"/>
    <mergeCell ref="A110:B110"/>
    <mergeCell ref="C87:E87"/>
    <mergeCell ref="C88:E88"/>
    <mergeCell ref="C83:E83"/>
    <mergeCell ref="C84:E84"/>
    <mergeCell ref="C85:E85"/>
    <mergeCell ref="C86:E86"/>
  </mergeCells>
  <conditionalFormatting sqref="I9 I14:I78">
    <cfRule type="expression" dxfId="71" priority="67">
      <formula>AND(G9=1,I9&gt;0,I9&lt;1)</formula>
    </cfRule>
  </conditionalFormatting>
  <conditionalFormatting sqref="G79:G81 G92:G95 G89:G90">
    <cfRule type="expression" dxfId="70" priority="65">
      <formula>AND(F79=1,G79&gt;0,G79&lt;1)</formula>
    </cfRule>
  </conditionalFormatting>
  <conditionalFormatting sqref="H98:H99">
    <cfRule type="expression" dxfId="69" priority="63">
      <formula>AND(G98=1,H98&gt;0,H98&lt;1)</formula>
    </cfRule>
  </conditionalFormatting>
  <conditionalFormatting sqref="I98:I99">
    <cfRule type="expression" dxfId="68" priority="64">
      <formula>AND(G98=1,I98&gt;0,I98&lt;1)</formula>
    </cfRule>
  </conditionalFormatting>
  <conditionalFormatting sqref="H107:H108">
    <cfRule type="expression" dxfId="67" priority="61">
      <formula>AND(G107=1,H107&gt;0,H107&lt;1)</formula>
    </cfRule>
  </conditionalFormatting>
  <conditionalFormatting sqref="I107:I108">
    <cfRule type="expression" dxfId="66" priority="62">
      <formula>AND(G107=1,I107&gt;0,I107&lt;1)</formula>
    </cfRule>
  </conditionalFormatting>
  <conditionalFormatting sqref="H110:H111">
    <cfRule type="expression" dxfId="65" priority="59">
      <formula>AND(G110=1,H110&gt;0,H110&lt;1)</formula>
    </cfRule>
  </conditionalFormatting>
  <conditionalFormatting sqref="I110:I111">
    <cfRule type="expression" dxfId="64" priority="60">
      <formula>AND(G110=1,I110&gt;0,I110&lt;1)</formula>
    </cfRule>
  </conditionalFormatting>
  <conditionalFormatting sqref="H113:H114">
    <cfRule type="expression" dxfId="63" priority="57">
      <formula>AND(G113=1,H113&gt;0,H113&lt;1)</formula>
    </cfRule>
  </conditionalFormatting>
  <conditionalFormatting sqref="I113:I114">
    <cfRule type="expression" dxfId="62" priority="58">
      <formula>AND(G113=1,I113&gt;0,I113&lt;1)</formula>
    </cfRule>
  </conditionalFormatting>
  <conditionalFormatting sqref="H101:H102">
    <cfRule type="expression" dxfId="61" priority="54">
      <formula>AND(G101=1,H101&gt;0,H101&lt;1)</formula>
    </cfRule>
  </conditionalFormatting>
  <conditionalFormatting sqref="I101:I102">
    <cfRule type="expression" dxfId="60" priority="55">
      <formula>AND(G101=1,I101&gt;0,I101&lt;1)</formula>
    </cfRule>
  </conditionalFormatting>
  <conditionalFormatting sqref="H104:H105">
    <cfRule type="expression" dxfId="59" priority="52">
      <formula>AND(G104=1,H104&gt;0,H104&lt;1)</formula>
    </cfRule>
  </conditionalFormatting>
  <conditionalFormatting sqref="I104:I105">
    <cfRule type="expression" dxfId="58" priority="53">
      <formula>AND(G104=1,I104&gt;0,I104&lt;1)</formula>
    </cfRule>
  </conditionalFormatting>
  <conditionalFormatting sqref="Q98:Q99">
    <cfRule type="cellIs" dxfId="57" priority="49" operator="notEqual">
      <formula>R98+S98+T98</formula>
    </cfRule>
  </conditionalFormatting>
  <conditionalFormatting sqref="Q113:Q114 Q110:Q111 Q107:Q108 Q104:Q105 Q101:Q102">
    <cfRule type="cellIs" dxfId="56" priority="48" operator="notEqual">
      <formula>R101+S101+T101</formula>
    </cfRule>
  </conditionalFormatting>
  <conditionalFormatting sqref="Q8:Q78">
    <cfRule type="cellIs" dxfId="55" priority="47" operator="notEqual">
      <formula>R8+S8+T8</formula>
    </cfRule>
  </conditionalFormatting>
  <conditionalFormatting sqref="H10:H13">
    <cfRule type="expression" dxfId="54" priority="45">
      <formula>AND(G10=1,H10&gt;0,H10&lt;1)</formula>
    </cfRule>
  </conditionalFormatting>
  <conditionalFormatting sqref="I10:I13">
    <cfRule type="expression" dxfId="53" priority="46">
      <formula>AND(G10=1,I10&gt;0,I10&lt;1)</formula>
    </cfRule>
  </conditionalFormatting>
  <conditionalFormatting sqref="H116:H117">
    <cfRule type="expression" dxfId="52" priority="42">
      <formula>AND(G116=1,H116&gt;0,H116&lt;1)</formula>
    </cfRule>
  </conditionalFormatting>
  <conditionalFormatting sqref="I116:I117">
    <cfRule type="expression" dxfId="51" priority="43">
      <formula>AND(G116=1,I116&gt;0,I116&lt;1)</formula>
    </cfRule>
  </conditionalFormatting>
  <conditionalFormatting sqref="Q116:Q117">
    <cfRule type="cellIs" dxfId="50" priority="41" operator="notEqual">
      <formula>R116+S116+T116</formula>
    </cfRule>
  </conditionalFormatting>
  <conditionalFormatting sqref="H119:H120">
    <cfRule type="expression" dxfId="49" priority="38">
      <formula>AND(G119=1,H119&gt;0,H119&lt;1)</formula>
    </cfRule>
  </conditionalFormatting>
  <conditionalFormatting sqref="I119:I120">
    <cfRule type="expression" dxfId="48" priority="39">
      <formula>AND(G119=1,I119&gt;0,I119&lt;1)</formula>
    </cfRule>
  </conditionalFormatting>
  <conditionalFormatting sqref="Q119:Q120">
    <cfRule type="cellIs" dxfId="47" priority="37" operator="notEqual">
      <formula>R119+S119+T119</formula>
    </cfRule>
  </conditionalFormatting>
  <conditionalFormatting sqref="H122:H123">
    <cfRule type="expression" dxfId="46" priority="34">
      <formula>AND(G122=1,H122&gt;0,H122&lt;1)</formula>
    </cfRule>
  </conditionalFormatting>
  <conditionalFormatting sqref="I122:I123">
    <cfRule type="expression" dxfId="45" priority="35">
      <formula>AND(G122=1,I122&gt;0,I122&lt;1)</formula>
    </cfRule>
  </conditionalFormatting>
  <conditionalFormatting sqref="Q122:Q123">
    <cfRule type="cellIs" dxfId="44" priority="33" operator="notEqual">
      <formula>R122+S122+T122</formula>
    </cfRule>
  </conditionalFormatting>
  <conditionalFormatting sqref="H125:H126">
    <cfRule type="expression" dxfId="43" priority="30">
      <formula>AND(G125=1,H125&gt;0,H125&lt;1)</formula>
    </cfRule>
  </conditionalFormatting>
  <conditionalFormatting sqref="I125:I126">
    <cfRule type="expression" dxfId="42" priority="31">
      <formula>AND(G125=1,I125&gt;0,I125&lt;1)</formula>
    </cfRule>
  </conditionalFormatting>
  <conditionalFormatting sqref="Q125:Q126">
    <cfRule type="cellIs" dxfId="41" priority="29" operator="notEqual">
      <formula>R125+S125+T125</formula>
    </cfRule>
  </conditionalFormatting>
  <conditionalFormatting sqref="Q92">
    <cfRule type="cellIs" dxfId="40" priority="27" operator="notEqual">
      <formula>R92+S92+T92</formula>
    </cfRule>
  </conditionalFormatting>
  <conditionalFormatting sqref="G88">
    <cfRule type="expression" dxfId="39" priority="24">
      <formula>AND(F88=1,G88&gt;0,G88&lt;1)</formula>
    </cfRule>
  </conditionalFormatting>
  <conditionalFormatting sqref="G82:G83">
    <cfRule type="expression" dxfId="38" priority="26">
      <formula>AND(F82=1,G82&gt;0,G82&lt;1)</formula>
    </cfRule>
  </conditionalFormatting>
  <conditionalFormatting sqref="G84:G87">
    <cfRule type="expression" dxfId="37" priority="25">
      <formula>AND(F84=1,G84&gt;0,G84&lt;1)</formula>
    </cfRule>
  </conditionalFormatting>
  <conditionalFormatting sqref="G110:G111">
    <cfRule type="expression" dxfId="36" priority="22">
      <formula>AND(F110=1,G110&gt;0,G110&lt;1)</formula>
    </cfRule>
  </conditionalFormatting>
  <conditionalFormatting sqref="G10:G73">
    <cfRule type="expression" dxfId="35" priority="20">
      <formula>AND(F10=1,G10&gt;0,G10&lt;1)</formula>
    </cfRule>
    <cfRule type="expression" dxfId="34" priority="19">
      <formula>AND(F10=2,G10&gt;0,G10&lt;&gt;0.5)</formula>
    </cfRule>
  </conditionalFormatting>
  <conditionalFormatting sqref="G101:G102">
    <cfRule type="expression" dxfId="33" priority="17">
      <formula>AND(F101=2,G101&gt;0,G101&lt;&gt;0.5)</formula>
    </cfRule>
    <cfRule type="expression" dxfId="32" priority="18">
      <formula>AND(F101=1,G101&gt;0,G101&lt;1)</formula>
    </cfRule>
  </conditionalFormatting>
  <conditionalFormatting sqref="G104:G105">
    <cfRule type="expression" dxfId="31" priority="15">
      <formula>AND(F104=2,G104&gt;0,G104&lt;&gt;0.5)</formula>
    </cfRule>
    <cfRule type="expression" dxfId="30" priority="16">
      <formula>AND(F104=1,G104&gt;0,G104&lt;1)</formula>
    </cfRule>
  </conditionalFormatting>
  <conditionalFormatting sqref="G107:G108">
    <cfRule type="expression" dxfId="29" priority="13">
      <formula>AND(F107=2,G107&gt;0,G107&lt;&gt;0.5)</formula>
    </cfRule>
    <cfRule type="expression" dxfId="28" priority="14">
      <formula>AND(F107=1,G107&gt;0,G107&lt;1)</formula>
    </cfRule>
  </conditionalFormatting>
  <conditionalFormatting sqref="G113:G114">
    <cfRule type="expression" dxfId="27" priority="11">
      <formula>AND(F113=2,G113&gt;0,G113&lt;&gt;0.5)</formula>
    </cfRule>
    <cfRule type="expression" dxfId="26" priority="12">
      <formula>AND(F113=1,G113&gt;0,G113&lt;1)</formula>
    </cfRule>
  </conditionalFormatting>
  <conditionalFormatting sqref="G116:G117">
    <cfRule type="expression" dxfId="25" priority="9">
      <formula>AND(F116=2,G116&gt;0,G116&lt;&gt;0.5)</formula>
    </cfRule>
    <cfRule type="expression" dxfId="24" priority="10">
      <formula>AND(F116=1,G116&gt;0,G116&lt;1)</formula>
    </cfRule>
  </conditionalFormatting>
  <conditionalFormatting sqref="G119:G120">
    <cfRule type="expression" dxfId="23" priority="7">
      <formula>AND(F119=2,G119&gt;0,G119&lt;&gt;0.5)</formula>
    </cfRule>
    <cfRule type="expression" dxfId="22" priority="8">
      <formula>AND(F119=1,G119&gt;0,G119&lt;1)</formula>
    </cfRule>
  </conditionalFormatting>
  <conditionalFormatting sqref="G122">
    <cfRule type="expression" dxfId="21" priority="5">
      <formula>AND(F122=2,G122&gt;0,G122&lt;&gt;0.5)</formula>
    </cfRule>
    <cfRule type="expression" dxfId="20" priority="6">
      <formula>AND(F122=1,G122&gt;0,G122&lt;1)</formula>
    </cfRule>
  </conditionalFormatting>
  <conditionalFormatting sqref="G125">
    <cfRule type="expression" dxfId="19" priority="3">
      <formula>AND(F125=2,G125&gt;0,G125&lt;&gt;0.5)</formula>
    </cfRule>
    <cfRule type="expression" dxfId="18" priority="4">
      <formula>AND(F125=1,G125&gt;0,G125&lt;1)</formula>
    </cfRule>
  </conditionalFormatting>
  <conditionalFormatting sqref="G99">
    <cfRule type="expression" dxfId="17" priority="1">
      <formula>AND(F99=2,G99&gt;0,G99&lt;&gt;0.5)</formula>
    </cfRule>
    <cfRule type="expression" dxfId="16" priority="2">
      <formula>AND(F99=1,G99&gt;0,G99&lt;1)</formula>
    </cfRule>
  </conditionalFormatting>
  <dataValidations count="8">
    <dataValidation type="list" allowBlank="1" showInputMessage="1" showErrorMessage="1" sqref="G8 G98">
      <formula1>$W$8:$AA$8</formula1>
    </dataValidation>
    <dataValidation type="list" allowBlank="1" showInputMessage="1" showErrorMessage="1" sqref="G119:G120 G10:G73 G122 G116:G117 G113:G114 G110:G111 G101:G102 G125 G107:G108 G104:G105 G99">
      <formula1>$W$7:$AB$7</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E92:E95 E79:E81 E89:E90">
      <formula1>$R$5:$U$5</formula1>
    </dataValidation>
    <dataValidation type="list" allowBlank="1" showInputMessage="1" showErrorMessage="1" sqref="C92:C95 C79:C81 C89:C90">
      <formula1>$R$10:$S$10</formula1>
    </dataValidation>
    <dataValidation type="list" allowBlank="1" showInputMessage="1" showErrorMessage="1" sqref="C82">
      <formula1>$R$13:$S$13</formula1>
    </dataValidation>
    <dataValidation type="list" allowBlank="1" showInputMessage="1" showErrorMessage="1" sqref="E82">
      <formula1>$R$8:$U$8</formula1>
    </dataValidation>
    <dataValidation type="list" allowBlank="1" showInputMessage="1" showErrorMessage="1" sqref="E10:E78 E125:E126 E101:E102 E104:E105 E107:E108 E110:E111 E113:E114 E116:E117 E119:E120 E122:E123 E99">
      <formula1>$W$5:$AA$5</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73"/>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561" customWidth="1"/>
    <col min="2" max="2" width="13.140625" style="557" customWidth="1"/>
    <col min="3" max="3" width="12.7109375" style="557" customWidth="1"/>
    <col min="4" max="4" width="12.28515625" style="557" customWidth="1"/>
    <col min="5" max="5" width="11.85546875" style="557" customWidth="1"/>
    <col min="6" max="6" width="12.140625" style="557" customWidth="1"/>
    <col min="7" max="7" width="15" style="557" customWidth="1"/>
    <col min="8" max="8" width="11.28515625" style="557" customWidth="1"/>
    <col min="9" max="9" width="11.7109375" style="557" customWidth="1"/>
    <col min="10" max="10" width="12.28515625" style="561" customWidth="1"/>
    <col min="11" max="11" width="13.7109375" style="557" customWidth="1"/>
    <col min="12" max="16384" width="9.140625" style="561"/>
  </cols>
  <sheetData>
    <row r="1" spans="1:12" ht="22.5" customHeight="1" x14ac:dyDescent="0.25">
      <c r="A1" s="553" t="str">
        <f>+'Tabela I'!A1</f>
        <v>Osnovni sud Brčko Distrikta</v>
      </c>
      <c r="B1" s="554"/>
      <c r="C1" s="555"/>
      <c r="D1" s="556"/>
      <c r="F1" s="558"/>
      <c r="G1" s="558"/>
      <c r="H1" s="558"/>
      <c r="I1" s="559"/>
      <c r="J1" s="560"/>
    </row>
    <row r="2" spans="1:12" ht="22.5" customHeight="1" x14ac:dyDescent="0.25">
      <c r="A2" s="562" t="s">
        <v>67</v>
      </c>
      <c r="B2" s="563" t="str">
        <f>'Tabela I'!C2</f>
        <v>1.1.2022.- 31.12.2022.</v>
      </c>
      <c r="F2" s="558"/>
      <c r="G2" s="558"/>
      <c r="H2" s="558"/>
      <c r="I2" s="559"/>
      <c r="J2" s="564"/>
    </row>
    <row r="3" spans="1:12" s="568" customFormat="1" ht="18.75" customHeight="1" thickBot="1" x14ac:dyDescent="0.3">
      <c r="A3" s="565" t="s">
        <v>286</v>
      </c>
      <c r="B3" s="557"/>
      <c r="C3" s="557"/>
      <c r="D3" s="556"/>
      <c r="E3" s="556"/>
      <c r="F3" s="556"/>
      <c r="G3" s="556"/>
      <c r="H3" s="556"/>
      <c r="I3" s="557"/>
      <c r="J3" s="566"/>
      <c r="K3" s="567"/>
    </row>
    <row r="4" spans="1:12" ht="16.5" customHeight="1" x14ac:dyDescent="0.2">
      <c r="A4" s="773" t="s">
        <v>28</v>
      </c>
      <c r="B4" s="776" t="s">
        <v>138</v>
      </c>
      <c r="C4" s="782" t="s">
        <v>146</v>
      </c>
      <c r="D4" s="778" t="s">
        <v>51</v>
      </c>
      <c r="E4" s="769" t="s">
        <v>48</v>
      </c>
      <c r="F4" s="767" t="s">
        <v>89</v>
      </c>
      <c r="G4" s="780" t="s">
        <v>142</v>
      </c>
      <c r="H4" s="780" t="s">
        <v>49</v>
      </c>
      <c r="I4" s="767" t="s">
        <v>140</v>
      </c>
      <c r="J4" s="771" t="s">
        <v>139</v>
      </c>
      <c r="K4" s="765" t="s">
        <v>247</v>
      </c>
    </row>
    <row r="5" spans="1:12" ht="83.25" customHeight="1" x14ac:dyDescent="0.2">
      <c r="A5" s="774"/>
      <c r="B5" s="777"/>
      <c r="C5" s="783"/>
      <c r="D5" s="779"/>
      <c r="E5" s="770" t="s">
        <v>47</v>
      </c>
      <c r="F5" s="768"/>
      <c r="G5" s="781"/>
      <c r="H5" s="781"/>
      <c r="I5" s="768"/>
      <c r="J5" s="772"/>
      <c r="K5" s="766"/>
    </row>
    <row r="6" spans="1:12" ht="28.5" customHeight="1" thickBot="1" x14ac:dyDescent="0.25">
      <c r="A6" s="775"/>
      <c r="B6" s="569" t="s">
        <v>17</v>
      </c>
      <c r="C6" s="570" t="s">
        <v>147</v>
      </c>
      <c r="D6" s="571" t="s">
        <v>19</v>
      </c>
      <c r="E6" s="572" t="s">
        <v>27</v>
      </c>
      <c r="F6" s="572" t="s">
        <v>43</v>
      </c>
      <c r="G6" s="572" t="s">
        <v>45</v>
      </c>
      <c r="H6" s="572" t="s">
        <v>55</v>
      </c>
      <c r="I6" s="572" t="s">
        <v>145</v>
      </c>
      <c r="J6" s="573" t="s">
        <v>148</v>
      </c>
      <c r="K6" s="571" t="s">
        <v>130</v>
      </c>
      <c r="L6" s="561" t="s">
        <v>59</v>
      </c>
    </row>
    <row r="7" spans="1:12" ht="16.5" customHeight="1" thickBot="1" x14ac:dyDescent="0.3">
      <c r="A7" s="574" t="s">
        <v>29</v>
      </c>
      <c r="B7" s="558"/>
      <c r="C7" s="555"/>
      <c r="D7" s="558"/>
      <c r="E7" s="558"/>
      <c r="F7" s="558"/>
      <c r="G7" s="558"/>
      <c r="H7" s="558"/>
      <c r="I7" s="558"/>
      <c r="J7" s="575"/>
    </row>
    <row r="8" spans="1:12" ht="18" customHeight="1" x14ac:dyDescent="0.2">
      <c r="A8" s="576" t="s">
        <v>20</v>
      </c>
      <c r="B8" s="577"/>
      <c r="C8" s="578">
        <f>E8+F8+G8+H8+I8</f>
        <v>0</v>
      </c>
      <c r="D8" s="579"/>
      <c r="E8" s="580"/>
      <c r="F8" s="581"/>
      <c r="G8" s="581"/>
      <c r="H8" s="581"/>
      <c r="I8" s="581"/>
      <c r="J8" s="582" t="str">
        <f>IF(C8=0,"",IF(B8=0,1,0.75*((C8-H8-I8/2)/C8)+0.25*((B8-G8-H8-I8/2)/B8)))</f>
        <v/>
      </c>
      <c r="K8" s="581"/>
    </row>
    <row r="9" spans="1:12" ht="18" customHeight="1" x14ac:dyDescent="0.2">
      <c r="A9" s="583" t="s">
        <v>24</v>
      </c>
      <c r="B9" s="584"/>
      <c r="C9" s="585">
        <f>E9+F9+G9+H9+I9</f>
        <v>0</v>
      </c>
      <c r="D9" s="586"/>
      <c r="E9" s="587"/>
      <c r="F9" s="588"/>
      <c r="G9" s="588"/>
      <c r="H9" s="588"/>
      <c r="I9" s="588"/>
      <c r="J9" s="589" t="str">
        <f t="shared" ref="J9:J12" si="0">IF(C9=0,"",IF(B9=0,1,0.75*((C9-H9-I9/2)/C9)+0.25*((B9-G9-H9-I9/2)/B9)))</f>
        <v/>
      </c>
      <c r="K9" s="588"/>
    </row>
    <row r="10" spans="1:12" ht="18" customHeight="1" x14ac:dyDescent="0.2">
      <c r="A10" s="583" t="s">
        <v>60</v>
      </c>
      <c r="B10" s="584"/>
      <c r="C10" s="585">
        <f>E10+F10+G10+H10+I10</f>
        <v>0</v>
      </c>
      <c r="D10" s="586"/>
      <c r="E10" s="587"/>
      <c r="F10" s="588"/>
      <c r="G10" s="588"/>
      <c r="H10" s="588"/>
      <c r="I10" s="588"/>
      <c r="J10" s="589" t="str">
        <f t="shared" si="0"/>
        <v/>
      </c>
      <c r="K10" s="588"/>
    </row>
    <row r="11" spans="1:12" ht="18" customHeight="1" x14ac:dyDescent="0.2">
      <c r="A11" s="590" t="s">
        <v>75</v>
      </c>
      <c r="B11" s="591"/>
      <c r="C11" s="585">
        <f>E11+F11+G11+H11+I11</f>
        <v>0</v>
      </c>
      <c r="D11" s="592"/>
      <c r="E11" s="593"/>
      <c r="F11" s="594"/>
      <c r="G11" s="594"/>
      <c r="H11" s="594"/>
      <c r="I11" s="594"/>
      <c r="J11" s="589" t="str">
        <f t="shared" si="0"/>
        <v/>
      </c>
      <c r="K11" s="594"/>
    </row>
    <row r="12" spans="1:12" ht="18" customHeight="1" thickBot="1" x14ac:dyDescent="0.25">
      <c r="A12" s="595" t="s">
        <v>91</v>
      </c>
      <c r="B12" s="596"/>
      <c r="C12" s="597">
        <f>E12+F12+G12+H12+I12</f>
        <v>0</v>
      </c>
      <c r="D12" s="598"/>
      <c r="E12" s="599"/>
      <c r="F12" s="600"/>
      <c r="G12" s="600"/>
      <c r="H12" s="600"/>
      <c r="I12" s="600"/>
      <c r="J12" s="601" t="str">
        <f t="shared" si="0"/>
        <v/>
      </c>
      <c r="K12" s="600"/>
    </row>
    <row r="13" spans="1:12" ht="17.100000000000001" customHeight="1" thickBot="1" x14ac:dyDescent="0.25">
      <c r="A13" s="602" t="s">
        <v>30</v>
      </c>
      <c r="B13" s="558"/>
      <c r="C13" s="558"/>
      <c r="D13" s="558"/>
      <c r="E13" s="558"/>
      <c r="F13" s="558"/>
      <c r="G13" s="558"/>
      <c r="H13" s="558"/>
      <c r="I13" s="558"/>
      <c r="J13" s="603"/>
      <c r="K13" s="558"/>
    </row>
    <row r="14" spans="1:12" ht="18" customHeight="1" x14ac:dyDescent="0.2">
      <c r="A14" s="604" t="s">
        <v>21</v>
      </c>
      <c r="B14" s="577"/>
      <c r="C14" s="578">
        <f t="shared" ref="C14:C19" si="1">E14+F14+G14+H14+I14</f>
        <v>0</v>
      </c>
      <c r="D14" s="579"/>
      <c r="E14" s="580"/>
      <c r="F14" s="581"/>
      <c r="G14" s="581"/>
      <c r="H14" s="581"/>
      <c r="I14" s="581"/>
      <c r="J14" s="582" t="str">
        <f t="shared" ref="J14:J19" si="2">IF(C14=0,"",IF(B14=0,1,0.75*((C14-H14-I14/2)/C14)+0.25*((B14-G14-H14-I14/2)/B14)))</f>
        <v/>
      </c>
      <c r="K14" s="581"/>
    </row>
    <row r="15" spans="1:12" ht="18" customHeight="1" x14ac:dyDescent="0.2">
      <c r="A15" s="605" t="s">
        <v>25</v>
      </c>
      <c r="B15" s="584"/>
      <c r="C15" s="585">
        <f t="shared" si="1"/>
        <v>0</v>
      </c>
      <c r="D15" s="586"/>
      <c r="E15" s="587"/>
      <c r="F15" s="588"/>
      <c r="G15" s="588"/>
      <c r="H15" s="588"/>
      <c r="I15" s="588"/>
      <c r="J15" s="589" t="str">
        <f t="shared" si="2"/>
        <v/>
      </c>
      <c r="K15" s="588"/>
    </row>
    <row r="16" spans="1:12" ht="18" customHeight="1" x14ac:dyDescent="0.2">
      <c r="A16" s="605" t="s">
        <v>32</v>
      </c>
      <c r="B16" s="584"/>
      <c r="C16" s="585">
        <f t="shared" si="1"/>
        <v>0</v>
      </c>
      <c r="D16" s="586"/>
      <c r="E16" s="587"/>
      <c r="F16" s="588"/>
      <c r="G16" s="588"/>
      <c r="H16" s="588"/>
      <c r="I16" s="588"/>
      <c r="J16" s="589" t="str">
        <f t="shared" si="2"/>
        <v/>
      </c>
      <c r="K16" s="588"/>
    </row>
    <row r="17" spans="1:11" ht="18" customHeight="1" x14ac:dyDescent="0.2">
      <c r="A17" s="605" t="s">
        <v>76</v>
      </c>
      <c r="B17" s="584"/>
      <c r="C17" s="585">
        <f t="shared" si="1"/>
        <v>0</v>
      </c>
      <c r="D17" s="586"/>
      <c r="E17" s="587"/>
      <c r="F17" s="588"/>
      <c r="G17" s="588"/>
      <c r="H17" s="588"/>
      <c r="I17" s="588"/>
      <c r="J17" s="589" t="str">
        <f t="shared" si="2"/>
        <v/>
      </c>
      <c r="K17" s="588"/>
    </row>
    <row r="18" spans="1:11" ht="18" customHeight="1" x14ac:dyDescent="0.2">
      <c r="A18" s="605" t="s">
        <v>31</v>
      </c>
      <c r="B18" s="584"/>
      <c r="C18" s="585">
        <f t="shared" si="1"/>
        <v>0</v>
      </c>
      <c r="D18" s="586"/>
      <c r="E18" s="587"/>
      <c r="F18" s="588"/>
      <c r="G18" s="588"/>
      <c r="H18" s="588"/>
      <c r="I18" s="588"/>
      <c r="J18" s="589" t="str">
        <f t="shared" si="2"/>
        <v/>
      </c>
      <c r="K18" s="588"/>
    </row>
    <row r="19" spans="1:11" ht="18" customHeight="1" thickBot="1" x14ac:dyDescent="0.25">
      <c r="A19" s="595" t="s">
        <v>91</v>
      </c>
      <c r="B19" s="596"/>
      <c r="C19" s="597">
        <f t="shared" si="1"/>
        <v>0</v>
      </c>
      <c r="D19" s="598"/>
      <c r="E19" s="599"/>
      <c r="F19" s="600"/>
      <c r="G19" s="600"/>
      <c r="H19" s="600"/>
      <c r="I19" s="600"/>
      <c r="J19" s="601" t="str">
        <f t="shared" si="2"/>
        <v/>
      </c>
      <c r="K19" s="600"/>
    </row>
    <row r="20" spans="1:11" ht="17.100000000000001" customHeight="1" thickBot="1" x14ac:dyDescent="0.25">
      <c r="A20" s="602" t="s">
        <v>41</v>
      </c>
      <c r="B20" s="558"/>
      <c r="C20" s="558"/>
      <c r="D20" s="558"/>
      <c r="E20" s="558"/>
      <c r="F20" s="558"/>
      <c r="G20" s="558"/>
      <c r="H20" s="558"/>
      <c r="I20" s="558"/>
      <c r="J20" s="603"/>
      <c r="K20" s="558"/>
    </row>
    <row r="21" spans="1:11" ht="18" customHeight="1" x14ac:dyDescent="0.2">
      <c r="A21" s="606" t="s">
        <v>22</v>
      </c>
      <c r="B21" s="577"/>
      <c r="C21" s="578">
        <f t="shared" ref="C21:C32" si="3">E21+F21+G21+H21+I21</f>
        <v>0</v>
      </c>
      <c r="D21" s="579"/>
      <c r="E21" s="580"/>
      <c r="F21" s="581"/>
      <c r="G21" s="581"/>
      <c r="H21" s="581"/>
      <c r="I21" s="581"/>
      <c r="J21" s="582" t="str">
        <f t="shared" ref="J21:J32" si="4">IF(C21=0,"",IF(B21=0,1,0.75*((C21-H21-I21/2)/C21)+0.25*((B21-G21-H21-I21/2)/B21)))</f>
        <v/>
      </c>
      <c r="K21" s="581"/>
    </row>
    <row r="22" spans="1:11" ht="18" customHeight="1" x14ac:dyDescent="0.2">
      <c r="A22" s="607" t="s">
        <v>33</v>
      </c>
      <c r="B22" s="608"/>
      <c r="C22" s="585">
        <f t="shared" si="3"/>
        <v>0</v>
      </c>
      <c r="D22" s="609"/>
      <c r="E22" s="610"/>
      <c r="F22" s="611"/>
      <c r="G22" s="611"/>
      <c r="H22" s="611"/>
      <c r="I22" s="611"/>
      <c r="J22" s="589" t="str">
        <f t="shared" si="4"/>
        <v/>
      </c>
      <c r="K22" s="611"/>
    </row>
    <row r="23" spans="1:11" ht="18" customHeight="1" x14ac:dyDescent="0.2">
      <c r="A23" s="607" t="s">
        <v>34</v>
      </c>
      <c r="B23" s="608"/>
      <c r="C23" s="585">
        <f t="shared" si="3"/>
        <v>0</v>
      </c>
      <c r="D23" s="609"/>
      <c r="E23" s="610"/>
      <c r="F23" s="611"/>
      <c r="G23" s="611"/>
      <c r="H23" s="611"/>
      <c r="I23" s="611"/>
      <c r="J23" s="589" t="str">
        <f t="shared" si="4"/>
        <v/>
      </c>
      <c r="K23" s="611"/>
    </row>
    <row r="24" spans="1:11" ht="18" customHeight="1" x14ac:dyDescent="0.2">
      <c r="A24" s="607" t="s">
        <v>77</v>
      </c>
      <c r="B24" s="608"/>
      <c r="C24" s="585">
        <f t="shared" si="3"/>
        <v>0</v>
      </c>
      <c r="D24" s="609"/>
      <c r="E24" s="610"/>
      <c r="F24" s="611"/>
      <c r="G24" s="611"/>
      <c r="H24" s="611"/>
      <c r="I24" s="611"/>
      <c r="J24" s="589" t="str">
        <f t="shared" si="4"/>
        <v/>
      </c>
      <c r="K24" s="611"/>
    </row>
    <row r="25" spans="1:11" ht="18" customHeight="1" x14ac:dyDescent="0.2">
      <c r="A25" s="607" t="s">
        <v>78</v>
      </c>
      <c r="B25" s="584"/>
      <c r="C25" s="585">
        <f t="shared" si="3"/>
        <v>0</v>
      </c>
      <c r="D25" s="586"/>
      <c r="E25" s="587"/>
      <c r="F25" s="588"/>
      <c r="G25" s="588"/>
      <c r="H25" s="588"/>
      <c r="I25" s="588"/>
      <c r="J25" s="589" t="str">
        <f t="shared" si="4"/>
        <v/>
      </c>
      <c r="K25" s="588"/>
    </row>
    <row r="26" spans="1:11" ht="18" customHeight="1" x14ac:dyDescent="0.2">
      <c r="A26" s="607" t="s">
        <v>26</v>
      </c>
      <c r="B26" s="584"/>
      <c r="C26" s="585">
        <f t="shared" si="3"/>
        <v>0</v>
      </c>
      <c r="D26" s="586"/>
      <c r="E26" s="587"/>
      <c r="F26" s="588"/>
      <c r="G26" s="588"/>
      <c r="H26" s="588"/>
      <c r="I26" s="588"/>
      <c r="J26" s="589" t="str">
        <f t="shared" si="4"/>
        <v/>
      </c>
      <c r="K26" s="588"/>
    </row>
    <row r="27" spans="1:11" ht="18" customHeight="1" x14ac:dyDescent="0.2">
      <c r="A27" s="607" t="s">
        <v>35</v>
      </c>
      <c r="B27" s="584"/>
      <c r="C27" s="585">
        <f t="shared" si="3"/>
        <v>0</v>
      </c>
      <c r="D27" s="586"/>
      <c r="E27" s="587"/>
      <c r="F27" s="588"/>
      <c r="G27" s="588"/>
      <c r="H27" s="588"/>
      <c r="I27" s="588"/>
      <c r="J27" s="589" t="str">
        <f t="shared" si="4"/>
        <v/>
      </c>
      <c r="K27" s="588"/>
    </row>
    <row r="28" spans="1:11" ht="18" customHeight="1" x14ac:dyDescent="0.2">
      <c r="A28" s="607" t="s">
        <v>79</v>
      </c>
      <c r="B28" s="584"/>
      <c r="C28" s="585">
        <f t="shared" si="3"/>
        <v>0</v>
      </c>
      <c r="D28" s="586"/>
      <c r="E28" s="587"/>
      <c r="F28" s="588"/>
      <c r="G28" s="588"/>
      <c r="H28" s="588"/>
      <c r="I28" s="588"/>
      <c r="J28" s="589" t="str">
        <f t="shared" si="4"/>
        <v/>
      </c>
      <c r="K28" s="588"/>
    </row>
    <row r="29" spans="1:11" ht="18" customHeight="1" x14ac:dyDescent="0.2">
      <c r="A29" s="607" t="s">
        <v>40</v>
      </c>
      <c r="B29" s="584"/>
      <c r="C29" s="585">
        <f t="shared" si="3"/>
        <v>0</v>
      </c>
      <c r="D29" s="586"/>
      <c r="E29" s="587"/>
      <c r="F29" s="588"/>
      <c r="G29" s="588"/>
      <c r="H29" s="588"/>
      <c r="I29" s="588"/>
      <c r="J29" s="589" t="str">
        <f t="shared" si="4"/>
        <v/>
      </c>
      <c r="K29" s="588"/>
    </row>
    <row r="30" spans="1:11" ht="18" customHeight="1" x14ac:dyDescent="0.2">
      <c r="A30" s="607" t="s">
        <v>42</v>
      </c>
      <c r="B30" s="584"/>
      <c r="C30" s="585">
        <f t="shared" si="3"/>
        <v>0</v>
      </c>
      <c r="D30" s="586"/>
      <c r="E30" s="587"/>
      <c r="F30" s="588"/>
      <c r="G30" s="588"/>
      <c r="H30" s="588"/>
      <c r="I30" s="588"/>
      <c r="J30" s="589" t="str">
        <f t="shared" si="4"/>
        <v/>
      </c>
      <c r="K30" s="588"/>
    </row>
    <row r="31" spans="1:11" ht="18" customHeight="1" x14ac:dyDescent="0.2">
      <c r="A31" s="607" t="s">
        <v>75</v>
      </c>
      <c r="B31" s="584"/>
      <c r="C31" s="585">
        <f t="shared" si="3"/>
        <v>0</v>
      </c>
      <c r="D31" s="586"/>
      <c r="E31" s="587"/>
      <c r="F31" s="588"/>
      <c r="G31" s="588"/>
      <c r="H31" s="588"/>
      <c r="I31" s="588"/>
      <c r="J31" s="589" t="str">
        <f t="shared" si="4"/>
        <v/>
      </c>
      <c r="K31" s="588"/>
    </row>
    <row r="32" spans="1:11" ht="18" customHeight="1" thickBot="1" x14ac:dyDescent="0.25">
      <c r="A32" s="605" t="s">
        <v>91</v>
      </c>
      <c r="B32" s="596"/>
      <c r="C32" s="597">
        <f t="shared" si="3"/>
        <v>0</v>
      </c>
      <c r="D32" s="598"/>
      <c r="E32" s="599"/>
      <c r="F32" s="600"/>
      <c r="G32" s="600"/>
      <c r="H32" s="600"/>
      <c r="I32" s="600"/>
      <c r="J32" s="601" t="str">
        <f t="shared" si="4"/>
        <v/>
      </c>
      <c r="K32" s="600"/>
    </row>
    <row r="33" spans="1:12" ht="17.100000000000001" customHeight="1" thickBot="1" x14ac:dyDescent="0.25">
      <c r="A33" s="602" t="s">
        <v>36</v>
      </c>
      <c r="B33" s="558"/>
      <c r="C33" s="558"/>
      <c r="D33" s="558"/>
      <c r="E33" s="558"/>
      <c r="F33" s="558"/>
      <c r="G33" s="558"/>
      <c r="H33" s="558"/>
      <c r="I33" s="558"/>
      <c r="J33" s="603"/>
      <c r="K33" s="558"/>
    </row>
    <row r="34" spans="1:12" ht="18" customHeight="1" x14ac:dyDescent="0.2">
      <c r="A34" s="612" t="s">
        <v>17</v>
      </c>
      <c r="B34" s="577"/>
      <c r="C34" s="578">
        <f>E34+F34+G34+H34+I34</f>
        <v>0</v>
      </c>
      <c r="D34" s="579"/>
      <c r="E34" s="580"/>
      <c r="F34" s="581"/>
      <c r="G34" s="581"/>
      <c r="H34" s="581"/>
      <c r="I34" s="581"/>
      <c r="J34" s="582" t="str">
        <f t="shared" ref="J34:J36" si="5">IF(C34=0,"",IF(B34=0,1,0.75*((C34-H34-I34/2)/C34)+0.25*((B34-G34-H34-I34/2)/B34)))</f>
        <v/>
      </c>
      <c r="K34" s="581"/>
    </row>
    <row r="35" spans="1:12" ht="18" customHeight="1" x14ac:dyDescent="0.2">
      <c r="A35" s="613" t="s">
        <v>23</v>
      </c>
      <c r="B35" s="584"/>
      <c r="C35" s="585">
        <f>E35+F35+G35+H35+I35</f>
        <v>0</v>
      </c>
      <c r="D35" s="586"/>
      <c r="E35" s="587"/>
      <c r="F35" s="588"/>
      <c r="G35" s="588"/>
      <c r="H35" s="588"/>
      <c r="I35" s="588"/>
      <c r="J35" s="589" t="str">
        <f t="shared" si="5"/>
        <v/>
      </c>
      <c r="K35" s="588"/>
      <c r="L35" s="561" t="s">
        <v>59</v>
      </c>
    </row>
    <row r="36" spans="1:12" ht="18" customHeight="1" thickBot="1" x14ac:dyDescent="0.25">
      <c r="A36" s="614" t="s">
        <v>91</v>
      </c>
      <c r="B36" s="596"/>
      <c r="C36" s="597">
        <f>E36+F36+G36+H36+I36</f>
        <v>0</v>
      </c>
      <c r="D36" s="598"/>
      <c r="E36" s="599"/>
      <c r="F36" s="600"/>
      <c r="G36" s="600"/>
      <c r="H36" s="600"/>
      <c r="I36" s="600"/>
      <c r="J36" s="601" t="str">
        <f t="shared" si="5"/>
        <v/>
      </c>
      <c r="K36" s="600"/>
    </row>
    <row r="37" spans="1:12" ht="18" customHeight="1" thickBot="1" x14ac:dyDescent="0.25">
      <c r="A37" s="615" t="s">
        <v>257</v>
      </c>
      <c r="B37" s="616"/>
      <c r="C37" s="617"/>
      <c r="D37" s="616"/>
      <c r="E37" s="616"/>
      <c r="F37" s="616"/>
      <c r="G37" s="616"/>
      <c r="H37" s="616"/>
      <c r="I37" s="616"/>
      <c r="J37" s="618" t="str">
        <f t="shared" ref="J37" si="6">IF(C37=0,"",0.75*((C37-H37-I37/2)/C37)+0.25*((B37-G37-H37-I37/2)/B37))</f>
        <v/>
      </c>
      <c r="K37" s="616"/>
    </row>
    <row r="38" spans="1:12" ht="18" customHeight="1" x14ac:dyDescent="0.2">
      <c r="A38" s="612" t="s">
        <v>258</v>
      </c>
      <c r="B38" s="619"/>
      <c r="C38" s="578">
        <f t="shared" ref="C38:C40" si="7">E38+F38+G38+H38+I38</f>
        <v>0</v>
      </c>
      <c r="D38" s="579"/>
      <c r="E38" s="620"/>
      <c r="F38" s="581"/>
      <c r="G38" s="581"/>
      <c r="H38" s="581"/>
      <c r="I38" s="619"/>
      <c r="J38" s="582" t="str">
        <f t="shared" ref="J38:J40" si="8">IF(C38=0,"",IF(B38=0,1,0.75*((C38-H38-I38/2)/C38)+0.25*((B38-G38-H38-I38/2)/B38)))</f>
        <v/>
      </c>
      <c r="K38" s="621"/>
    </row>
    <row r="39" spans="1:12" ht="18" customHeight="1" x14ac:dyDescent="0.2">
      <c r="A39" s="613" t="s">
        <v>259</v>
      </c>
      <c r="B39" s="622"/>
      <c r="C39" s="585">
        <f t="shared" si="7"/>
        <v>0</v>
      </c>
      <c r="D39" s="586"/>
      <c r="E39" s="623"/>
      <c r="F39" s="588"/>
      <c r="G39" s="588"/>
      <c r="H39" s="588"/>
      <c r="I39" s="622"/>
      <c r="J39" s="589" t="str">
        <f t="shared" si="8"/>
        <v/>
      </c>
      <c r="K39" s="624"/>
    </row>
    <row r="40" spans="1:12" ht="18" customHeight="1" thickBot="1" x14ac:dyDescent="0.25">
      <c r="A40" s="614" t="s">
        <v>260</v>
      </c>
      <c r="B40" s="625"/>
      <c r="C40" s="597">
        <f t="shared" si="7"/>
        <v>0</v>
      </c>
      <c r="D40" s="598"/>
      <c r="E40" s="626"/>
      <c r="F40" s="600"/>
      <c r="G40" s="600"/>
      <c r="H40" s="600"/>
      <c r="I40" s="625"/>
      <c r="J40" s="601" t="str">
        <f t="shared" si="8"/>
        <v/>
      </c>
      <c r="K40" s="627"/>
    </row>
    <row r="41" spans="1:12" s="628" customFormat="1" ht="17.100000000000001" customHeight="1" thickBot="1" x14ac:dyDescent="0.25">
      <c r="A41" s="602" t="s">
        <v>37</v>
      </c>
      <c r="B41" s="558"/>
      <c r="C41" s="558"/>
      <c r="D41" s="558"/>
      <c r="E41" s="558"/>
      <c r="F41" s="558"/>
      <c r="G41" s="558"/>
      <c r="H41" s="558"/>
      <c r="I41" s="558"/>
      <c r="J41" s="603"/>
      <c r="K41" s="558"/>
    </row>
    <row r="42" spans="1:12" ht="18" customHeight="1" x14ac:dyDescent="0.2">
      <c r="A42" s="612" t="s">
        <v>43</v>
      </c>
      <c r="B42" s="577"/>
      <c r="C42" s="578">
        <f>E42+F42+G42+H42+I42</f>
        <v>0</v>
      </c>
      <c r="D42" s="579"/>
      <c r="E42" s="580"/>
      <c r="F42" s="581"/>
      <c r="G42" s="581"/>
      <c r="H42" s="581"/>
      <c r="I42" s="581"/>
      <c r="J42" s="582" t="str">
        <f t="shared" ref="J42:J44" si="9">IF(C42=0,"",IF(B42=0,1,0.75*((C42-H42-I42/2)/C42)+0.25*((B42-G42-H42-I42/2)/B42)))</f>
        <v/>
      </c>
      <c r="K42" s="581"/>
    </row>
    <row r="43" spans="1:12" ht="18" customHeight="1" x14ac:dyDescent="0.2">
      <c r="A43" s="583" t="s">
        <v>38</v>
      </c>
      <c r="B43" s="584"/>
      <c r="C43" s="585">
        <f>E43+F43+G43+H43+I43</f>
        <v>0</v>
      </c>
      <c r="D43" s="586"/>
      <c r="E43" s="587"/>
      <c r="F43" s="588"/>
      <c r="G43" s="588"/>
      <c r="H43" s="588"/>
      <c r="I43" s="588"/>
      <c r="J43" s="589" t="str">
        <f t="shared" si="9"/>
        <v/>
      </c>
      <c r="K43" s="588"/>
    </row>
    <row r="44" spans="1:12" ht="18" customHeight="1" thickBot="1" x14ac:dyDescent="0.25">
      <c r="A44" s="614" t="s">
        <v>91</v>
      </c>
      <c r="B44" s="596"/>
      <c r="C44" s="597">
        <f>E44+F44+G44+H44+I44</f>
        <v>0</v>
      </c>
      <c r="D44" s="598"/>
      <c r="E44" s="599"/>
      <c r="F44" s="600"/>
      <c r="G44" s="600"/>
      <c r="H44" s="600"/>
      <c r="I44" s="600"/>
      <c r="J44" s="601" t="str">
        <f t="shared" si="9"/>
        <v/>
      </c>
      <c r="K44" s="600"/>
    </row>
    <row r="45" spans="1:12" ht="18.75" customHeight="1" thickBot="1" x14ac:dyDescent="0.25">
      <c r="A45" s="629" t="s">
        <v>56</v>
      </c>
      <c r="B45" s="558"/>
      <c r="C45" s="558"/>
      <c r="D45" s="558"/>
      <c r="E45" s="558"/>
      <c r="F45" s="558"/>
      <c r="G45" s="558"/>
      <c r="H45" s="558"/>
      <c r="I45" s="558"/>
      <c r="J45" s="603"/>
      <c r="K45" s="558"/>
    </row>
    <row r="46" spans="1:12" ht="21" customHeight="1" x14ac:dyDescent="0.2">
      <c r="A46" s="630" t="s">
        <v>11</v>
      </c>
      <c r="B46" s="631"/>
      <c r="C46" s="632">
        <f>E46+F46+G46+H46+I46</f>
        <v>0</v>
      </c>
      <c r="D46" s="633"/>
      <c r="E46" s="634"/>
      <c r="F46" s="635"/>
      <c r="G46" s="635"/>
      <c r="H46" s="635"/>
      <c r="I46" s="635"/>
      <c r="J46" s="636" t="str">
        <f>IF(C46=0,"",IF(B46=0,1,0.75*((C46-H46-I46/2)/C46)+0.25*((B46-G46-H46-I46/2)/B46)))</f>
        <v/>
      </c>
      <c r="K46" s="635"/>
    </row>
    <row r="47" spans="1:12" ht="21" customHeight="1" thickBot="1" x14ac:dyDescent="0.25">
      <c r="A47" s="637" t="s">
        <v>91</v>
      </c>
      <c r="B47" s="596"/>
      <c r="C47" s="585">
        <f>E47+F47+G47+H47+I47</f>
        <v>0</v>
      </c>
      <c r="D47" s="598"/>
      <c r="E47" s="599"/>
      <c r="F47" s="600"/>
      <c r="G47" s="600"/>
      <c r="H47" s="600"/>
      <c r="I47" s="600"/>
      <c r="J47" s="601" t="str">
        <f>IF(C47=0,"",IF(B47=0,1,0.75*((C47-H47-I47/2)/C47)+0.25*((B47-G47-H47-I47/2)/B47)))</f>
        <v/>
      </c>
      <c r="K47" s="600"/>
    </row>
    <row r="48" spans="1:12" s="628" customFormat="1" ht="3" customHeight="1" thickBot="1" x14ac:dyDescent="0.25">
      <c r="B48" s="558"/>
      <c r="C48" s="558"/>
      <c r="D48" s="558"/>
      <c r="E48" s="558"/>
      <c r="F48" s="558"/>
      <c r="G48" s="558"/>
      <c r="H48" s="558"/>
      <c r="I48" s="558"/>
      <c r="J48" s="603"/>
      <c r="K48" s="558"/>
    </row>
    <row r="49" spans="1:11" ht="28.5" customHeight="1" thickBot="1" x14ac:dyDescent="0.25">
      <c r="A49" s="638" t="s">
        <v>44</v>
      </c>
      <c r="B49" s="639"/>
      <c r="C49" s="578">
        <f>E49+F49+G49+H49+I49</f>
        <v>0</v>
      </c>
      <c r="D49" s="640"/>
      <c r="E49" s="641"/>
      <c r="F49" s="642"/>
      <c r="G49" s="642"/>
      <c r="H49" s="642"/>
      <c r="I49" s="642"/>
      <c r="J49" s="643" t="str">
        <f>IF(C49=0,"",IF(B49=0,1,0.75*((C49-H49-I49/2)/C49)+0.25*((B49-G49-H49-I49/2)/B49)))</f>
        <v/>
      </c>
      <c r="K49" s="642"/>
    </row>
    <row r="50" spans="1:11" s="628" customFormat="1" ht="3" customHeight="1" thickBot="1" x14ac:dyDescent="0.25">
      <c r="B50" s="558"/>
      <c r="C50" s="558"/>
      <c r="D50" s="558"/>
      <c r="E50" s="558"/>
      <c r="F50" s="558"/>
      <c r="G50" s="558"/>
      <c r="H50" s="558"/>
      <c r="I50" s="558"/>
      <c r="J50" s="603"/>
      <c r="K50" s="558"/>
    </row>
    <row r="51" spans="1:11" s="651" customFormat="1" ht="21.95" customHeight="1" thickBot="1" x14ac:dyDescent="0.3">
      <c r="A51" s="644" t="s">
        <v>54</v>
      </c>
      <c r="B51" s="645">
        <f>SUM(B8:B12)+SUM(B14:B19)+SUM(B21:B32)+SUM(B34:B36)+SUM(B42:B44)+B46+B47+B49+SUM(B38:B40)</f>
        <v>0</v>
      </c>
      <c r="C51" s="646">
        <f>SUM(C8:C12)+SUM(C14:C19)+SUM(C21:C32)+SUM(C34:C36)+SUM(C42:C44)+C46+C47+C49+SUM(C38:C40)</f>
        <v>0</v>
      </c>
      <c r="D51" s="647">
        <f>SUM(D8:D12)+SUM(D14:D19)+SUM(D21:D32)+SUM(D34:D36)+SUM(D42:D44)+D46+D47+D49+SUM(D38:D40)</f>
        <v>0</v>
      </c>
      <c r="E51" s="648">
        <f t="shared" ref="E51:H51" si="10">SUM(E8:E12)+SUM(E14:E19)+SUM(E21:E32)+SUM(E34:E36)+SUM(E42:E44)+E46+E47+E49+SUM(E38:E40)</f>
        <v>0</v>
      </c>
      <c r="F51" s="649">
        <f t="shared" si="10"/>
        <v>0</v>
      </c>
      <c r="G51" s="649">
        <f t="shared" si="10"/>
        <v>0</v>
      </c>
      <c r="H51" s="649">
        <f t="shared" si="10"/>
        <v>0</v>
      </c>
      <c r="I51" s="649">
        <f>SUM(I8:I12)+SUM(I14:I19)+SUM(I21:I32)+SUM(I34:I36)+SUM(I42:I44)+I46+I47+I49+SUM(I38:I40)</f>
        <v>0</v>
      </c>
      <c r="J51" s="650" t="str">
        <f>IF(C51=0,"",IF(B51=0,1,0.75*((C51-H51-I51/2)/C51)+0.25*((B51-G51-H51-I51/2)/B51)))</f>
        <v/>
      </c>
      <c r="K51" s="649">
        <f>SUM(K8:K12)+SUM(K14:K19)+SUM(K21:K32)+SUM(K34:K36)+SUM(K42:K44)+K46+K47+K49+SUM(K38:K40)</f>
        <v>0</v>
      </c>
    </row>
    <row r="52" spans="1:11" ht="14.25" customHeight="1" thickBot="1" x14ac:dyDescent="0.25">
      <c r="A52" s="652"/>
      <c r="B52" s="653"/>
      <c r="C52" s="653"/>
      <c r="D52" s="653"/>
      <c r="E52" s="653"/>
      <c r="F52" s="653"/>
      <c r="G52" s="653"/>
      <c r="H52" s="653"/>
      <c r="I52" s="653"/>
      <c r="J52" s="654"/>
      <c r="K52" s="653"/>
    </row>
    <row r="53" spans="1:11" ht="21" customHeight="1" thickBot="1" x14ac:dyDescent="0.3">
      <c r="A53" s="669" t="s">
        <v>316</v>
      </c>
      <c r="B53" s="655"/>
      <c r="C53" s="788" t="s">
        <v>254</v>
      </c>
      <c r="D53" s="788"/>
      <c r="E53" s="788"/>
      <c r="F53" s="788"/>
      <c r="G53" s="788"/>
      <c r="H53" s="788"/>
      <c r="I53" s="788"/>
      <c r="J53" s="788"/>
      <c r="K53" s="789"/>
    </row>
    <row r="54" spans="1:11" ht="21.75" customHeight="1" x14ac:dyDescent="0.2">
      <c r="A54" s="785" t="s">
        <v>317</v>
      </c>
      <c r="B54" s="786"/>
      <c r="C54" s="790"/>
      <c r="D54" s="791"/>
      <c r="E54" s="791"/>
      <c r="F54" s="791"/>
      <c r="G54" s="791"/>
      <c r="H54" s="791"/>
      <c r="I54" s="791"/>
      <c r="J54" s="791"/>
      <c r="K54" s="792"/>
    </row>
    <row r="55" spans="1:11" ht="21.75" customHeight="1" x14ac:dyDescent="0.2">
      <c r="A55" s="787"/>
      <c r="B55" s="787"/>
      <c r="C55" s="790"/>
      <c r="D55" s="791"/>
      <c r="E55" s="791"/>
      <c r="F55" s="791"/>
      <c r="G55" s="791"/>
      <c r="H55" s="791"/>
      <c r="I55" s="791"/>
      <c r="J55" s="791"/>
      <c r="K55" s="792"/>
    </row>
    <row r="56" spans="1:11" ht="21.75" customHeight="1" x14ac:dyDescent="0.2">
      <c r="A56" s="787"/>
      <c r="B56" s="787"/>
      <c r="C56" s="790"/>
      <c r="D56" s="791"/>
      <c r="E56" s="791"/>
      <c r="F56" s="791"/>
      <c r="G56" s="791"/>
      <c r="H56" s="791"/>
      <c r="I56" s="791"/>
      <c r="J56" s="791"/>
      <c r="K56" s="792"/>
    </row>
    <row r="57" spans="1:11" ht="21.75" customHeight="1" x14ac:dyDescent="0.2">
      <c r="A57" s="787"/>
      <c r="B57" s="787"/>
      <c r="C57" s="790"/>
      <c r="D57" s="791"/>
      <c r="E57" s="791"/>
      <c r="F57" s="791"/>
      <c r="G57" s="791"/>
      <c r="H57" s="791"/>
      <c r="I57" s="791"/>
      <c r="J57" s="791"/>
      <c r="K57" s="792"/>
    </row>
    <row r="58" spans="1:11" ht="21.75" customHeight="1" x14ac:dyDescent="0.2">
      <c r="A58" s="787"/>
      <c r="B58" s="787"/>
      <c r="C58" s="793"/>
      <c r="D58" s="794"/>
      <c r="E58" s="794"/>
      <c r="F58" s="794"/>
      <c r="G58" s="794"/>
      <c r="H58" s="794"/>
      <c r="I58" s="794"/>
      <c r="J58" s="794"/>
      <c r="K58" s="795"/>
    </row>
    <row r="59" spans="1:11" ht="14.25" customHeight="1" x14ac:dyDescent="0.2">
      <c r="A59" s="656"/>
      <c r="B59" s="653"/>
      <c r="C59" s="653"/>
      <c r="D59" s="653"/>
      <c r="E59" s="653"/>
      <c r="F59" s="653"/>
      <c r="G59" s="653"/>
      <c r="H59" s="653"/>
      <c r="I59" s="653"/>
      <c r="J59" s="654"/>
      <c r="K59" s="653"/>
    </row>
    <row r="60" spans="1:11" ht="14.25" customHeight="1" x14ac:dyDescent="0.2">
      <c r="A60" s="657"/>
      <c r="B60" s="653"/>
      <c r="C60" s="653"/>
      <c r="D60" s="653"/>
      <c r="E60" s="653"/>
      <c r="F60" s="653"/>
      <c r="G60" s="653"/>
      <c r="H60" s="653"/>
      <c r="I60" s="653"/>
      <c r="J60" s="654"/>
      <c r="K60" s="653"/>
    </row>
    <row r="61" spans="1:11" ht="63" customHeight="1" x14ac:dyDescent="0.2">
      <c r="A61" s="796" t="s">
        <v>296</v>
      </c>
      <c r="B61" s="796"/>
      <c r="C61" s="796"/>
      <c r="D61" s="796"/>
      <c r="E61" s="796"/>
      <c r="F61" s="796"/>
      <c r="G61" s="796"/>
      <c r="H61" s="796"/>
      <c r="I61" s="796"/>
      <c r="J61" s="796"/>
      <c r="K61" s="796"/>
    </row>
    <row r="62" spans="1:11" ht="12.75" customHeight="1" x14ac:dyDescent="0.2">
      <c r="A62" s="575"/>
    </row>
    <row r="63" spans="1:11" ht="12.75" customHeight="1" x14ac:dyDescent="0.2">
      <c r="A63" s="797" t="s">
        <v>318</v>
      </c>
      <c r="B63" s="798"/>
      <c r="C63" s="798"/>
      <c r="D63" s="798"/>
      <c r="E63" s="798"/>
      <c r="F63" s="798"/>
      <c r="G63" s="798"/>
      <c r="H63" s="798"/>
      <c r="I63" s="798"/>
      <c r="J63" s="798"/>
      <c r="K63" s="798"/>
    </row>
    <row r="64" spans="1:11" ht="12.75" customHeight="1" x14ac:dyDescent="0.2">
      <c r="A64" s="798"/>
      <c r="B64" s="798"/>
      <c r="C64" s="798"/>
      <c r="D64" s="798"/>
      <c r="E64" s="798"/>
      <c r="F64" s="798"/>
      <c r="G64" s="798"/>
      <c r="H64" s="798"/>
      <c r="I64" s="798"/>
      <c r="J64" s="798"/>
      <c r="K64" s="798"/>
    </row>
    <row r="65" spans="1:11" ht="12.75" customHeight="1" x14ac:dyDescent="0.2">
      <c r="A65" s="798"/>
      <c r="B65" s="798"/>
      <c r="C65" s="798"/>
      <c r="D65" s="798"/>
      <c r="E65" s="798"/>
      <c r="F65" s="798"/>
      <c r="G65" s="798"/>
      <c r="H65" s="798"/>
      <c r="I65" s="798"/>
      <c r="J65" s="798"/>
      <c r="K65" s="798"/>
    </row>
    <row r="66" spans="1:11" s="628" customFormat="1" ht="12.75" customHeight="1" x14ac:dyDescent="0.2">
      <c r="A66" s="798"/>
      <c r="B66" s="798"/>
      <c r="C66" s="798"/>
      <c r="D66" s="798"/>
      <c r="E66" s="798"/>
      <c r="F66" s="798"/>
      <c r="G66" s="798"/>
      <c r="H66" s="798"/>
      <c r="I66" s="798"/>
      <c r="J66" s="798"/>
      <c r="K66" s="798"/>
    </row>
    <row r="67" spans="1:11" ht="12.75" customHeight="1" x14ac:dyDescent="0.2">
      <c r="A67" s="798"/>
      <c r="B67" s="798"/>
      <c r="C67" s="798"/>
      <c r="D67" s="798"/>
      <c r="E67" s="798"/>
      <c r="F67" s="798"/>
      <c r="G67" s="798"/>
      <c r="H67" s="798"/>
      <c r="I67" s="798"/>
      <c r="J67" s="798"/>
      <c r="K67" s="798"/>
    </row>
    <row r="68" spans="1:11" ht="12.75" customHeight="1" x14ac:dyDescent="0.2">
      <c r="A68" s="798"/>
      <c r="B68" s="798"/>
      <c r="C68" s="798"/>
      <c r="D68" s="798"/>
      <c r="E68" s="798"/>
      <c r="F68" s="798"/>
      <c r="G68" s="798"/>
      <c r="H68" s="798"/>
      <c r="I68" s="798"/>
      <c r="J68" s="798"/>
      <c r="K68" s="798"/>
    </row>
    <row r="69" spans="1:11" s="628" customFormat="1" x14ac:dyDescent="0.2">
      <c r="A69" s="602"/>
      <c r="B69" s="556"/>
      <c r="C69" s="556"/>
      <c r="D69" s="558"/>
      <c r="E69" s="556"/>
      <c r="F69" s="556"/>
      <c r="G69" s="556"/>
      <c r="H69" s="556"/>
      <c r="I69" s="556"/>
      <c r="K69" s="556"/>
    </row>
    <row r="70" spans="1:11" ht="51" customHeight="1" x14ac:dyDescent="0.2">
      <c r="A70" s="784" t="s">
        <v>305</v>
      </c>
      <c r="B70" s="784"/>
      <c r="C70" s="784"/>
      <c r="D70" s="784"/>
      <c r="E70" s="784"/>
      <c r="F70" s="784"/>
      <c r="G70" s="784"/>
      <c r="H70" s="784"/>
      <c r="I70" s="784"/>
      <c r="J70" s="784"/>
      <c r="K70" s="784"/>
    </row>
    <row r="71" spans="1:11" x14ac:dyDescent="0.2">
      <c r="A71" s="658"/>
      <c r="D71" s="558"/>
    </row>
    <row r="72" spans="1:11" x14ac:dyDescent="0.2">
      <c r="A72" s="658"/>
      <c r="D72" s="558"/>
    </row>
    <row r="73" spans="1:11" x14ac:dyDescent="0.2">
      <c r="A73" s="659"/>
      <c r="D73" s="558"/>
    </row>
  </sheetData>
  <sheetProtection password="CCF6" sheet="1" objects="1" scenarios="1"/>
  <mergeCells count="16">
    <mergeCell ref="A70:K70"/>
    <mergeCell ref="A54:B58"/>
    <mergeCell ref="C53:K58"/>
    <mergeCell ref="A61:K61"/>
    <mergeCell ref="A63:K68"/>
    <mergeCell ref="A4:A6"/>
    <mergeCell ref="B4:B5"/>
    <mergeCell ref="D4:D5"/>
    <mergeCell ref="G4:G5"/>
    <mergeCell ref="H4:H5"/>
    <mergeCell ref="C4:C5"/>
    <mergeCell ref="K4:K5"/>
    <mergeCell ref="I4:I5"/>
    <mergeCell ref="E4:E5"/>
    <mergeCell ref="F4:F5"/>
    <mergeCell ref="J4:J5"/>
  </mergeCells>
  <phoneticPr fontId="7" type="noConversion"/>
  <conditionalFormatting sqref="B51">
    <cfRule type="expression" dxfId="15" priority="1">
      <formula>$B$53-$B$51&gt;$B$51*0.2</formula>
    </cfRule>
    <cfRule type="expression" dxfId="14" priority="2">
      <formula>$B$51-$B$53&gt;$B$51*0.2</formula>
    </cfRule>
  </conditionalFormatting>
  <printOptions horizontalCentered="1"/>
  <pageMargins left="0.51181102362204722" right="0.47244094488188981" top="0.31496062992125984" bottom="0.51181102362204722" header="0.31496062992125984" footer="0.51181102362204722"/>
  <pageSetup scale="54" orientation="portrait" r:id="rId1"/>
  <headerFooter differentOddEven="1" differentFirst="1" alignWithMargins="0">
    <oddHeader>&amp;R </oddHeader>
    <evenHeader>&amp;R </evenHeader>
    <firstHeader>&amp;R </firstHeader>
  </headerFooter>
  <rowBreaks count="1" manualBreakCount="1">
    <brk id="5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9"/>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ColWidth="15.42578125" defaultRowHeight="15" x14ac:dyDescent="0.25"/>
  <cols>
    <col min="1" max="4" width="15.42578125" style="168"/>
    <col min="5" max="12" width="15.42578125" style="319"/>
    <col min="13" max="13" width="15.42578125" style="189"/>
    <col min="14" max="14" width="15.42578125" style="168"/>
    <col min="15" max="15" width="15.42578125" style="189"/>
    <col min="16" max="16" width="15.42578125" style="168"/>
    <col min="17" max="17" width="15.42578125" style="192"/>
    <col min="18" max="20" width="15.42578125" style="168" hidden="1" customWidth="1"/>
    <col min="21" max="21" width="15.42578125" style="189" hidden="1" customWidth="1"/>
    <col min="22" max="22" width="15.42578125" style="189"/>
    <col min="23" max="16384" width="15.42578125" style="168"/>
  </cols>
  <sheetData>
    <row r="1" spans="1:22" s="183" customFormat="1" ht="21" customHeight="1" x14ac:dyDescent="0.25">
      <c r="A1" s="182" t="str">
        <f>+'Tabela I'!A1</f>
        <v>Osnovni sud Brčko Distrikta</v>
      </c>
      <c r="D1" s="184"/>
      <c r="E1" s="312"/>
      <c r="F1" s="323"/>
      <c r="G1" s="312"/>
      <c r="H1" s="312"/>
      <c r="I1" s="312"/>
      <c r="J1" s="312"/>
      <c r="K1" s="312"/>
      <c r="L1" s="312"/>
      <c r="M1" s="185"/>
      <c r="O1" s="185"/>
    </row>
    <row r="2" spans="1:22" s="183" customFormat="1" ht="18" customHeight="1" x14ac:dyDescent="0.25">
      <c r="A2" s="186" t="s">
        <v>67</v>
      </c>
      <c r="D2" s="55" t="str">
        <f>+'Tabela I'!C2</f>
        <v>1.1.2022.- 31.12.2022.</v>
      </c>
      <c r="E2" s="312"/>
      <c r="F2" s="324"/>
      <c r="G2" s="326"/>
      <c r="H2" s="329"/>
      <c r="I2" s="330"/>
      <c r="J2" s="330"/>
      <c r="K2" s="312"/>
      <c r="L2" s="312"/>
      <c r="M2" s="185"/>
      <c r="O2" s="185"/>
    </row>
    <row r="3" spans="1:22" ht="19.5" customHeight="1" x14ac:dyDescent="0.25">
      <c r="A3" s="343" t="s">
        <v>278</v>
      </c>
      <c r="B3" s="187"/>
      <c r="C3" s="187"/>
      <c r="D3" s="187"/>
      <c r="E3" s="313"/>
      <c r="F3" s="313"/>
      <c r="G3" s="313"/>
      <c r="H3" s="313"/>
      <c r="I3" s="313"/>
      <c r="J3" s="313"/>
      <c r="K3" s="313"/>
      <c r="L3" s="313"/>
      <c r="M3" s="188"/>
      <c r="N3" s="187"/>
      <c r="O3" s="188"/>
      <c r="P3" s="187"/>
      <c r="Q3" s="187"/>
    </row>
    <row r="4" spans="1:22" ht="0.75" customHeight="1" x14ac:dyDescent="0.25">
      <c r="A4" s="190"/>
      <c r="B4" s="169"/>
      <c r="C4" s="169"/>
      <c r="D4" s="169"/>
      <c r="E4" s="314"/>
      <c r="F4" s="314"/>
      <c r="G4" s="314"/>
      <c r="H4" s="314"/>
      <c r="I4" s="314"/>
      <c r="J4" s="331"/>
      <c r="K4" s="331"/>
      <c r="L4" s="191"/>
    </row>
    <row r="5" spans="1:22" ht="0.75" customHeight="1" thickBot="1" x14ac:dyDescent="0.3">
      <c r="A5" s="190"/>
      <c r="B5" s="169"/>
      <c r="C5" s="169"/>
      <c r="D5" s="169"/>
      <c r="E5" s="314"/>
      <c r="F5" s="314"/>
      <c r="G5" s="314"/>
      <c r="H5" s="314"/>
      <c r="I5" s="314"/>
      <c r="J5" s="331"/>
      <c r="K5" s="331"/>
      <c r="L5" s="191"/>
    </row>
    <row r="6" spans="1:22" s="193" customFormat="1" ht="92.25" customHeight="1" x14ac:dyDescent="0.2">
      <c r="A6" s="814" t="s">
        <v>149</v>
      </c>
      <c r="B6" s="816" t="s">
        <v>269</v>
      </c>
      <c r="C6" s="818" t="s">
        <v>151</v>
      </c>
      <c r="D6" s="820" t="s">
        <v>207</v>
      </c>
      <c r="E6" s="812" t="s">
        <v>208</v>
      </c>
      <c r="F6" s="825" t="s">
        <v>146</v>
      </c>
      <c r="G6" s="810" t="s">
        <v>209</v>
      </c>
      <c r="H6" s="810" t="s">
        <v>48</v>
      </c>
      <c r="I6" s="810" t="s">
        <v>89</v>
      </c>
      <c r="J6" s="812" t="s">
        <v>142</v>
      </c>
      <c r="K6" s="810" t="s">
        <v>49</v>
      </c>
      <c r="L6" s="810" t="s">
        <v>140</v>
      </c>
      <c r="M6" s="799" t="s">
        <v>290</v>
      </c>
      <c r="N6" s="801" t="s">
        <v>291</v>
      </c>
      <c r="O6" s="799" t="s">
        <v>292</v>
      </c>
      <c r="P6" s="801" t="s">
        <v>293</v>
      </c>
      <c r="Q6" s="803" t="s">
        <v>210</v>
      </c>
      <c r="U6" s="194"/>
      <c r="V6" s="194"/>
    </row>
    <row r="7" spans="1:22" s="193" customFormat="1" ht="41.25" customHeight="1" x14ac:dyDescent="0.2">
      <c r="A7" s="815"/>
      <c r="B7" s="817"/>
      <c r="C7" s="819"/>
      <c r="D7" s="821"/>
      <c r="E7" s="813"/>
      <c r="F7" s="826"/>
      <c r="G7" s="811"/>
      <c r="H7" s="811" t="s">
        <v>47</v>
      </c>
      <c r="I7" s="811"/>
      <c r="J7" s="813"/>
      <c r="K7" s="811"/>
      <c r="L7" s="811"/>
      <c r="M7" s="800"/>
      <c r="N7" s="802"/>
      <c r="O7" s="800"/>
      <c r="P7" s="802"/>
      <c r="Q7" s="804"/>
      <c r="U7" s="194"/>
      <c r="V7" s="194"/>
    </row>
    <row r="8" spans="1:22" s="202" customFormat="1" ht="13.5" customHeight="1" thickBot="1" x14ac:dyDescent="0.25">
      <c r="A8" s="195" t="s">
        <v>17</v>
      </c>
      <c r="B8" s="196" t="s">
        <v>18</v>
      </c>
      <c r="C8" s="196" t="s">
        <v>19</v>
      </c>
      <c r="D8" s="197" t="s">
        <v>27</v>
      </c>
      <c r="E8" s="198" t="s">
        <v>43</v>
      </c>
      <c r="F8" s="198" t="s">
        <v>45</v>
      </c>
      <c r="G8" s="327" t="s">
        <v>55</v>
      </c>
      <c r="H8" s="327" t="s">
        <v>145</v>
      </c>
      <c r="I8" s="327" t="s">
        <v>129</v>
      </c>
      <c r="J8" s="327" t="s">
        <v>130</v>
      </c>
      <c r="K8" s="327" t="s">
        <v>131</v>
      </c>
      <c r="L8" s="198" t="s">
        <v>152</v>
      </c>
      <c r="M8" s="200" t="s">
        <v>153</v>
      </c>
      <c r="N8" s="200" t="s">
        <v>154</v>
      </c>
      <c r="O8" s="200" t="s">
        <v>155</v>
      </c>
      <c r="P8" s="199" t="s">
        <v>156</v>
      </c>
      <c r="Q8" s="201" t="s">
        <v>157</v>
      </c>
      <c r="U8" s="203"/>
      <c r="V8" s="203"/>
    </row>
    <row r="9" spans="1:22" ht="7.5" customHeight="1" thickBot="1" x14ac:dyDescent="0.3">
      <c r="C9" s="204"/>
      <c r="D9" s="204"/>
      <c r="E9" s="315"/>
      <c r="F9" s="206"/>
      <c r="G9" s="315"/>
      <c r="H9" s="315"/>
      <c r="I9" s="315"/>
      <c r="J9" s="315"/>
      <c r="K9" s="315"/>
      <c r="L9" s="315"/>
      <c r="M9" s="207"/>
      <c r="N9" s="205"/>
      <c r="O9" s="207"/>
    </row>
    <row r="10" spans="1:22" x14ac:dyDescent="0.25">
      <c r="A10" s="208">
        <v>1</v>
      </c>
      <c r="B10" s="209" t="str">
        <f>IF('Tabela II'!B8="","",'Tabela II'!B8)</f>
        <v/>
      </c>
      <c r="C10" s="210" t="s">
        <v>211</v>
      </c>
      <c r="D10" s="209"/>
      <c r="E10" s="316"/>
      <c r="F10" s="211">
        <f>SUM(H10:L10)</f>
        <v>0</v>
      </c>
      <c r="G10" s="316"/>
      <c r="H10" s="316"/>
      <c r="I10" s="316"/>
      <c r="J10" s="316"/>
      <c r="K10" s="316"/>
      <c r="L10" s="316"/>
      <c r="M10" s="212" t="str">
        <f>IF(D10="","",IF(D10="Nije ocijenjen ili Ne treba raditi na predmetima","",IF(D10="Ocijenjen",IF(F10&lt;10,"Član 20. stav 7. Kriterija",(K10+(L10/2))/(F10)))))</f>
        <v/>
      </c>
      <c r="N10" s="213" t="str">
        <f>IF(D10="","",IF(D10="Nije ocijenjen ili Ne treba raditi na predmetima","",IF(D10="Ocijenjen",IF(M10="Član 20. stav 7. Kriterija","",IF(M10&gt;0.4,0,IF(M10&gt;0.3,4,IF(M10&gt;0.2,8,IF(M10&gt;0.1,12,IF(M10&lt;=0.1,15,)))))))))</f>
        <v/>
      </c>
      <c r="O10" s="212" t="str">
        <f>IF(D10="","",IF(D10="Nije ocijenjen ili Ne treba raditi na predmetima","",IF(D10="Ocijenjen",IF(E10=0,"",((K10+J10+(L10/2))/(E10))))))</f>
        <v/>
      </c>
      <c r="P10" s="213" t="str">
        <f>IF(D10="","",IF(D10="Nije ocijenjen ili Ne treba raditi na predmetima","",IF(D10="Ocijenjen",IF(O10&gt;0.2,0,IF(O10&gt;0.15,1,IF(O10&gt;0.1,2,IF(O10&gt;0.06,3,IF(O10&gt;0.03,4,IF(O10&lt;=0.03,5,)))))))))</f>
        <v/>
      </c>
      <c r="Q10" s="214" t="str">
        <f>IF(D10="","",IF(D10="Nije ocijenjen ili Ne treba raditi na predmetima","",IF(D10="Ocijenjen",IF(M10="Član 20. stav 7. Kriterija",P10,N10+P10))))</f>
        <v/>
      </c>
      <c r="U10" s="215" t="s">
        <v>212</v>
      </c>
    </row>
    <row r="11" spans="1:22" x14ac:dyDescent="0.25">
      <c r="A11" s="216">
        <v>2</v>
      </c>
      <c r="B11" s="217" t="str">
        <f>IF('Tabela II'!B10="","",'Tabela II'!B10)</f>
        <v/>
      </c>
      <c r="C11" s="217"/>
      <c r="D11" s="217"/>
      <c r="E11" s="317"/>
      <c r="F11" s="218">
        <f t="shared" ref="F11:F74" si="0">SUM(H11:L11)</f>
        <v>0</v>
      </c>
      <c r="G11" s="317"/>
      <c r="H11" s="317"/>
      <c r="I11" s="317"/>
      <c r="J11" s="317"/>
      <c r="K11" s="317"/>
      <c r="L11" s="317"/>
      <c r="M11" s="219" t="str">
        <f t="shared" ref="M11:M42" si="1">IF(D11="","",IF(D11="Nije ocijenjen","",IF(D11="Ocijenjen",IF(F11&lt;10,"Član 17. stav 7. Kriterija",(K11+(L11/2))/(F11)))))</f>
        <v/>
      </c>
      <c r="N11" s="220" t="str">
        <f t="shared" ref="N11:N42" si="2">IF(D11="","",IF(D11="Nije ocijenjen","",IF(D11="Ocijenjen",IF(M11="Član 17. stav 7. Kriterija","",IF(M11&gt;0.4,0,IF(M11&gt;0.3,8,IF(M11&gt;0.2,16,IF(M11&gt;0.1,24,IF(M11&lt;=0.1,30,)))))))))</f>
        <v/>
      </c>
      <c r="O11" s="219" t="str">
        <f>IF(D11="","",IF(D11="Nije ocijenjen","",IF(D11="Ocijenjen",IF(E11=0,"",((K11+J11+(L11/2))/(E11))))))</f>
        <v/>
      </c>
      <c r="P11" s="220" t="str">
        <f>IF(D11="","",IF(D11="Nije ocijenjen","",IF(D11="Ocijenjen",IF(O11&gt;0.2,0,IF(O11&gt;0.15,2,IF(O11&gt;0.1,4,IF(O11&gt;0.06,6,IF(O11&gt;0.03,8,IF(O11&lt;=0.03,10,)))))))))</f>
        <v/>
      </c>
      <c r="Q11" s="221" t="str">
        <f t="shared" ref="Q11:Q42" si="3">IF(D11="","",IF(D11="Nije ocijenjen","",IF(D11="Ocijenjen",IF(M11="Član 17. stav 7. Kriterija",P11,N11+P11))))</f>
        <v/>
      </c>
      <c r="S11" s="168" t="s">
        <v>158</v>
      </c>
      <c r="U11" s="215" t="s">
        <v>213</v>
      </c>
    </row>
    <row r="12" spans="1:22" x14ac:dyDescent="0.25">
      <c r="A12" s="216">
        <v>3</v>
      </c>
      <c r="B12" s="217" t="str">
        <f>IF('Tabela II'!B11="","",'Tabela II'!B11)</f>
        <v/>
      </c>
      <c r="C12" s="217"/>
      <c r="D12" s="217"/>
      <c r="E12" s="317"/>
      <c r="F12" s="218">
        <f t="shared" si="0"/>
        <v>0</v>
      </c>
      <c r="G12" s="317"/>
      <c r="H12" s="317"/>
      <c r="I12" s="317"/>
      <c r="J12" s="317"/>
      <c r="K12" s="317"/>
      <c r="L12" s="317"/>
      <c r="M12" s="219" t="str">
        <f t="shared" si="1"/>
        <v/>
      </c>
      <c r="N12" s="220" t="str">
        <f t="shared" si="2"/>
        <v/>
      </c>
      <c r="O12" s="219" t="str">
        <f t="shared" ref="O12:O74" si="4">IF(D12="","",IF(D12="Nije ocijenjen","",IF(D12="Ocijenjen",IF(E12=0,"",((K12+J12+(L12/2))/(E12))))))</f>
        <v/>
      </c>
      <c r="P12" s="220" t="str">
        <f t="shared" ref="P12:P74" si="5">IF(D12="","",IF(D12="Nije ocijenjen","",IF(D12="Ocijenjen",IF(O12&gt;0.2,0,IF(O12&gt;0.15,2,IF(O12&gt;0.1,4,IF(O12&gt;0.06,6,IF(O12&gt;0.03,8,IF(O12&lt;=0.03,10,)))))))))</f>
        <v/>
      </c>
      <c r="Q12" s="221" t="str">
        <f t="shared" si="3"/>
        <v/>
      </c>
      <c r="S12" s="168" t="s">
        <v>159</v>
      </c>
    </row>
    <row r="13" spans="1:22" x14ac:dyDescent="0.25">
      <c r="A13" s="216">
        <v>4</v>
      </c>
      <c r="B13" s="217" t="str">
        <f>IF('Tabela II'!B12="","",'Tabela II'!B12)</f>
        <v/>
      </c>
      <c r="C13" s="217"/>
      <c r="D13" s="217"/>
      <c r="E13" s="317"/>
      <c r="F13" s="218">
        <f t="shared" si="0"/>
        <v>0</v>
      </c>
      <c r="G13" s="317"/>
      <c r="H13" s="317"/>
      <c r="I13" s="317"/>
      <c r="J13" s="317"/>
      <c r="K13" s="317"/>
      <c r="L13" s="317"/>
      <c r="M13" s="219" t="str">
        <f t="shared" si="1"/>
        <v/>
      </c>
      <c r="N13" s="220" t="str">
        <f t="shared" si="2"/>
        <v/>
      </c>
      <c r="O13" s="219" t="str">
        <f t="shared" si="4"/>
        <v/>
      </c>
      <c r="P13" s="220" t="str">
        <f t="shared" si="5"/>
        <v/>
      </c>
      <c r="Q13" s="221" t="str">
        <f t="shared" si="3"/>
        <v/>
      </c>
      <c r="S13" s="350" t="s">
        <v>163</v>
      </c>
    </row>
    <row r="14" spans="1:22" x14ac:dyDescent="0.25">
      <c r="A14" s="216">
        <v>5</v>
      </c>
      <c r="B14" s="217" t="str">
        <f>IF('Tabela II'!B13="","",'Tabela II'!B13)</f>
        <v/>
      </c>
      <c r="C14" s="217"/>
      <c r="D14" s="217"/>
      <c r="E14" s="317"/>
      <c r="F14" s="218">
        <f t="shared" si="0"/>
        <v>0</v>
      </c>
      <c r="G14" s="317"/>
      <c r="H14" s="317"/>
      <c r="I14" s="317"/>
      <c r="J14" s="317"/>
      <c r="K14" s="317"/>
      <c r="L14" s="317"/>
      <c r="M14" s="219" t="str">
        <f t="shared" si="1"/>
        <v/>
      </c>
      <c r="N14" s="220" t="str">
        <f t="shared" si="2"/>
        <v/>
      </c>
      <c r="O14" s="219" t="str">
        <f t="shared" si="4"/>
        <v/>
      </c>
      <c r="P14" s="220" t="str">
        <f t="shared" si="5"/>
        <v/>
      </c>
      <c r="Q14" s="221" t="str">
        <f t="shared" si="3"/>
        <v/>
      </c>
      <c r="S14" s="350" t="s">
        <v>164</v>
      </c>
    </row>
    <row r="15" spans="1:22" x14ac:dyDescent="0.25">
      <c r="A15" s="216">
        <v>6</v>
      </c>
      <c r="B15" s="217" t="str">
        <f>IF('Tabela II'!B14="","",'Tabela II'!B14)</f>
        <v/>
      </c>
      <c r="C15" s="217"/>
      <c r="D15" s="217"/>
      <c r="E15" s="317"/>
      <c r="F15" s="218">
        <f t="shared" si="0"/>
        <v>0</v>
      </c>
      <c r="G15" s="317"/>
      <c r="H15" s="317"/>
      <c r="I15" s="317"/>
      <c r="J15" s="317"/>
      <c r="K15" s="317"/>
      <c r="L15" s="317"/>
      <c r="M15" s="219" t="str">
        <f t="shared" si="1"/>
        <v/>
      </c>
      <c r="N15" s="220" t="str">
        <f t="shared" si="2"/>
        <v/>
      </c>
      <c r="O15" s="219" t="str">
        <f t="shared" si="4"/>
        <v/>
      </c>
      <c r="P15" s="220" t="str">
        <f t="shared" si="5"/>
        <v/>
      </c>
      <c r="Q15" s="221" t="str">
        <f t="shared" si="3"/>
        <v/>
      </c>
    </row>
    <row r="16" spans="1:22" x14ac:dyDescent="0.25">
      <c r="A16" s="216">
        <v>7</v>
      </c>
      <c r="B16" s="217" t="str">
        <f>IF('Tabela II'!B15="","",'Tabela II'!B15)</f>
        <v/>
      </c>
      <c r="C16" s="217"/>
      <c r="D16" s="217"/>
      <c r="E16" s="317"/>
      <c r="F16" s="218">
        <f t="shared" si="0"/>
        <v>0</v>
      </c>
      <c r="G16" s="317"/>
      <c r="H16" s="317"/>
      <c r="I16" s="317"/>
      <c r="J16" s="317"/>
      <c r="K16" s="317"/>
      <c r="L16" s="317"/>
      <c r="M16" s="219" t="str">
        <f t="shared" si="1"/>
        <v/>
      </c>
      <c r="N16" s="220" t="str">
        <f t="shared" si="2"/>
        <v/>
      </c>
      <c r="O16" s="219" t="str">
        <f t="shared" si="4"/>
        <v/>
      </c>
      <c r="P16" s="220" t="str">
        <f t="shared" si="5"/>
        <v/>
      </c>
      <c r="Q16" s="221" t="str">
        <f t="shared" si="3"/>
        <v/>
      </c>
    </row>
    <row r="17" spans="1:21" x14ac:dyDescent="0.25">
      <c r="A17" s="216">
        <v>8</v>
      </c>
      <c r="B17" s="217" t="str">
        <f>IF('Tabela II'!B16="","",'Tabela II'!B16)</f>
        <v/>
      </c>
      <c r="C17" s="217"/>
      <c r="D17" s="217"/>
      <c r="E17" s="317"/>
      <c r="F17" s="218">
        <f t="shared" si="0"/>
        <v>0</v>
      </c>
      <c r="G17" s="317"/>
      <c r="H17" s="317"/>
      <c r="I17" s="317"/>
      <c r="J17" s="317"/>
      <c r="K17" s="317"/>
      <c r="L17" s="317"/>
      <c r="M17" s="219" t="str">
        <f t="shared" si="1"/>
        <v/>
      </c>
      <c r="N17" s="220" t="str">
        <f t="shared" si="2"/>
        <v/>
      </c>
      <c r="O17" s="219" t="str">
        <f t="shared" si="4"/>
        <v/>
      </c>
      <c r="P17" s="220" t="str">
        <f t="shared" si="5"/>
        <v/>
      </c>
      <c r="Q17" s="221" t="str">
        <f t="shared" si="3"/>
        <v/>
      </c>
      <c r="U17" s="215" t="s">
        <v>212</v>
      </c>
    </row>
    <row r="18" spans="1:21" x14ac:dyDescent="0.25">
      <c r="A18" s="216">
        <v>9</v>
      </c>
      <c r="B18" s="217" t="str">
        <f>IF('Tabela II'!B17="","",'Tabela II'!B17)</f>
        <v/>
      </c>
      <c r="C18" s="217"/>
      <c r="D18" s="217"/>
      <c r="E18" s="317"/>
      <c r="F18" s="218">
        <f t="shared" si="0"/>
        <v>0</v>
      </c>
      <c r="G18" s="317"/>
      <c r="H18" s="317"/>
      <c r="I18" s="317"/>
      <c r="J18" s="317"/>
      <c r="K18" s="317"/>
      <c r="L18" s="317"/>
      <c r="M18" s="219" t="str">
        <f t="shared" si="1"/>
        <v/>
      </c>
      <c r="N18" s="220" t="str">
        <f t="shared" si="2"/>
        <v/>
      </c>
      <c r="O18" s="219" t="str">
        <f t="shared" si="4"/>
        <v/>
      </c>
      <c r="P18" s="220" t="str">
        <f t="shared" si="5"/>
        <v/>
      </c>
      <c r="Q18" s="221" t="str">
        <f t="shared" si="3"/>
        <v/>
      </c>
      <c r="U18" s="215" t="s">
        <v>234</v>
      </c>
    </row>
    <row r="19" spans="1:21" x14ac:dyDescent="0.25">
      <c r="A19" s="216">
        <v>10</v>
      </c>
      <c r="B19" s="217" t="str">
        <f>IF('Tabela II'!B18="","",'Tabela II'!B18)</f>
        <v/>
      </c>
      <c r="C19" s="217"/>
      <c r="D19" s="217"/>
      <c r="E19" s="317"/>
      <c r="F19" s="218">
        <f t="shared" si="0"/>
        <v>0</v>
      </c>
      <c r="G19" s="317"/>
      <c r="H19" s="317"/>
      <c r="I19" s="317"/>
      <c r="J19" s="317"/>
      <c r="K19" s="317"/>
      <c r="L19" s="317"/>
      <c r="M19" s="219" t="str">
        <f t="shared" si="1"/>
        <v/>
      </c>
      <c r="N19" s="220" t="str">
        <f t="shared" si="2"/>
        <v/>
      </c>
      <c r="O19" s="219" t="str">
        <f t="shared" si="4"/>
        <v/>
      </c>
      <c r="P19" s="220" t="str">
        <f t="shared" si="5"/>
        <v/>
      </c>
      <c r="Q19" s="221" t="str">
        <f t="shared" si="3"/>
        <v/>
      </c>
    </row>
    <row r="20" spans="1:21" x14ac:dyDescent="0.25">
      <c r="A20" s="216">
        <v>11</v>
      </c>
      <c r="B20" s="217" t="str">
        <f>IF('Tabela II'!B19="","",'Tabela II'!B19)</f>
        <v/>
      </c>
      <c r="C20" s="217"/>
      <c r="D20" s="217"/>
      <c r="E20" s="317"/>
      <c r="F20" s="218">
        <f t="shared" si="0"/>
        <v>0</v>
      </c>
      <c r="G20" s="317"/>
      <c r="H20" s="317"/>
      <c r="I20" s="317"/>
      <c r="J20" s="317"/>
      <c r="K20" s="317"/>
      <c r="L20" s="317"/>
      <c r="M20" s="219" t="str">
        <f t="shared" si="1"/>
        <v/>
      </c>
      <c r="N20" s="220" t="str">
        <f t="shared" si="2"/>
        <v/>
      </c>
      <c r="O20" s="219" t="str">
        <f t="shared" si="4"/>
        <v/>
      </c>
      <c r="P20" s="220" t="str">
        <f t="shared" si="5"/>
        <v/>
      </c>
      <c r="Q20" s="221" t="str">
        <f t="shared" si="3"/>
        <v/>
      </c>
    </row>
    <row r="21" spans="1:21" x14ac:dyDescent="0.25">
      <c r="A21" s="216">
        <v>12</v>
      </c>
      <c r="B21" s="217" t="str">
        <f>IF('Tabela II'!B20="","",'Tabela II'!B20)</f>
        <v/>
      </c>
      <c r="C21" s="217"/>
      <c r="D21" s="217"/>
      <c r="E21" s="317"/>
      <c r="F21" s="218">
        <f t="shared" si="0"/>
        <v>0</v>
      </c>
      <c r="G21" s="317"/>
      <c r="H21" s="317"/>
      <c r="I21" s="317"/>
      <c r="J21" s="317"/>
      <c r="K21" s="317"/>
      <c r="L21" s="317"/>
      <c r="M21" s="219" t="str">
        <f t="shared" si="1"/>
        <v/>
      </c>
      <c r="N21" s="220" t="str">
        <f t="shared" si="2"/>
        <v/>
      </c>
      <c r="O21" s="219" t="str">
        <f t="shared" si="4"/>
        <v/>
      </c>
      <c r="P21" s="220" t="str">
        <f t="shared" si="5"/>
        <v/>
      </c>
      <c r="Q21" s="221" t="str">
        <f t="shared" si="3"/>
        <v/>
      </c>
    </row>
    <row r="22" spans="1:21" x14ac:dyDescent="0.25">
      <c r="A22" s="216">
        <v>13</v>
      </c>
      <c r="B22" s="217" t="str">
        <f>IF('Tabela II'!B21="","",'Tabela II'!B21)</f>
        <v/>
      </c>
      <c r="C22" s="217"/>
      <c r="D22" s="217"/>
      <c r="E22" s="317"/>
      <c r="F22" s="218">
        <f t="shared" si="0"/>
        <v>0</v>
      </c>
      <c r="G22" s="317"/>
      <c r="H22" s="317"/>
      <c r="I22" s="317"/>
      <c r="J22" s="317"/>
      <c r="K22" s="317"/>
      <c r="L22" s="317"/>
      <c r="M22" s="219" t="str">
        <f t="shared" si="1"/>
        <v/>
      </c>
      <c r="N22" s="220" t="str">
        <f t="shared" si="2"/>
        <v/>
      </c>
      <c r="O22" s="219" t="str">
        <f t="shared" si="4"/>
        <v/>
      </c>
      <c r="P22" s="220" t="str">
        <f t="shared" si="5"/>
        <v/>
      </c>
      <c r="Q22" s="221" t="str">
        <f t="shared" si="3"/>
        <v/>
      </c>
    </row>
    <row r="23" spans="1:21" x14ac:dyDescent="0.25">
      <c r="A23" s="216">
        <v>14</v>
      </c>
      <c r="B23" s="217" t="str">
        <f>IF('Tabela II'!B22="","",'Tabela II'!B22)</f>
        <v/>
      </c>
      <c r="C23" s="217"/>
      <c r="D23" s="217"/>
      <c r="E23" s="317"/>
      <c r="F23" s="218">
        <f t="shared" si="0"/>
        <v>0</v>
      </c>
      <c r="G23" s="317"/>
      <c r="H23" s="317"/>
      <c r="I23" s="317"/>
      <c r="J23" s="317"/>
      <c r="K23" s="317"/>
      <c r="L23" s="317"/>
      <c r="M23" s="219" t="str">
        <f t="shared" si="1"/>
        <v/>
      </c>
      <c r="N23" s="220" t="str">
        <f t="shared" si="2"/>
        <v/>
      </c>
      <c r="O23" s="219" t="str">
        <f t="shared" si="4"/>
        <v/>
      </c>
      <c r="P23" s="220" t="str">
        <f t="shared" si="5"/>
        <v/>
      </c>
      <c r="Q23" s="221" t="str">
        <f t="shared" si="3"/>
        <v/>
      </c>
    </row>
    <row r="24" spans="1:21" x14ac:dyDescent="0.25">
      <c r="A24" s="216">
        <v>15</v>
      </c>
      <c r="B24" s="217" t="str">
        <f>IF('Tabela II'!B23="","",'Tabela II'!B23)</f>
        <v/>
      </c>
      <c r="C24" s="217"/>
      <c r="D24" s="217"/>
      <c r="E24" s="317"/>
      <c r="F24" s="218">
        <f t="shared" si="0"/>
        <v>0</v>
      </c>
      <c r="G24" s="317"/>
      <c r="H24" s="317"/>
      <c r="I24" s="317"/>
      <c r="J24" s="317"/>
      <c r="K24" s="317"/>
      <c r="L24" s="317"/>
      <c r="M24" s="219" t="str">
        <f t="shared" si="1"/>
        <v/>
      </c>
      <c r="N24" s="220" t="str">
        <f t="shared" si="2"/>
        <v/>
      </c>
      <c r="O24" s="219" t="str">
        <f t="shared" si="4"/>
        <v/>
      </c>
      <c r="P24" s="220" t="str">
        <f t="shared" si="5"/>
        <v/>
      </c>
      <c r="Q24" s="221" t="str">
        <f t="shared" si="3"/>
        <v/>
      </c>
    </row>
    <row r="25" spans="1:21" x14ac:dyDescent="0.25">
      <c r="A25" s="216">
        <v>16</v>
      </c>
      <c r="B25" s="217" t="str">
        <f>IF('Tabela II'!B24="","",'Tabela II'!B24)</f>
        <v/>
      </c>
      <c r="C25" s="217"/>
      <c r="D25" s="217"/>
      <c r="E25" s="317"/>
      <c r="F25" s="218">
        <f t="shared" si="0"/>
        <v>0</v>
      </c>
      <c r="G25" s="317"/>
      <c r="H25" s="317"/>
      <c r="I25" s="317"/>
      <c r="J25" s="317"/>
      <c r="K25" s="317"/>
      <c r="L25" s="317"/>
      <c r="M25" s="219" t="str">
        <f t="shared" si="1"/>
        <v/>
      </c>
      <c r="N25" s="220" t="str">
        <f t="shared" si="2"/>
        <v/>
      </c>
      <c r="O25" s="219" t="str">
        <f t="shared" si="4"/>
        <v/>
      </c>
      <c r="P25" s="220" t="str">
        <f t="shared" si="5"/>
        <v/>
      </c>
      <c r="Q25" s="221" t="str">
        <f t="shared" si="3"/>
        <v/>
      </c>
    </row>
    <row r="26" spans="1:21" x14ac:dyDescent="0.25">
      <c r="A26" s="216">
        <v>17</v>
      </c>
      <c r="B26" s="217" t="str">
        <f>IF('Tabela II'!B25="","",'Tabela II'!B25)</f>
        <v/>
      </c>
      <c r="C26" s="217"/>
      <c r="D26" s="217"/>
      <c r="E26" s="317"/>
      <c r="F26" s="218">
        <f t="shared" si="0"/>
        <v>0</v>
      </c>
      <c r="G26" s="317"/>
      <c r="H26" s="317"/>
      <c r="I26" s="317"/>
      <c r="J26" s="317"/>
      <c r="K26" s="317"/>
      <c r="L26" s="317"/>
      <c r="M26" s="219" t="str">
        <f t="shared" si="1"/>
        <v/>
      </c>
      <c r="N26" s="220" t="str">
        <f t="shared" si="2"/>
        <v/>
      </c>
      <c r="O26" s="219" t="str">
        <f t="shared" si="4"/>
        <v/>
      </c>
      <c r="P26" s="220" t="str">
        <f t="shared" si="5"/>
        <v/>
      </c>
      <c r="Q26" s="221" t="str">
        <f t="shared" si="3"/>
        <v/>
      </c>
    </row>
    <row r="27" spans="1:21" x14ac:dyDescent="0.25">
      <c r="A27" s="216">
        <v>18</v>
      </c>
      <c r="B27" s="217" t="str">
        <f>IF('Tabela II'!B26="","",'Tabela II'!B26)</f>
        <v/>
      </c>
      <c r="C27" s="217"/>
      <c r="D27" s="217"/>
      <c r="E27" s="317"/>
      <c r="F27" s="218">
        <f t="shared" si="0"/>
        <v>0</v>
      </c>
      <c r="G27" s="317"/>
      <c r="H27" s="317"/>
      <c r="I27" s="317"/>
      <c r="J27" s="317"/>
      <c r="K27" s="317"/>
      <c r="L27" s="317"/>
      <c r="M27" s="219" t="str">
        <f t="shared" si="1"/>
        <v/>
      </c>
      <c r="N27" s="220" t="str">
        <f t="shared" si="2"/>
        <v/>
      </c>
      <c r="O27" s="219" t="str">
        <f t="shared" si="4"/>
        <v/>
      </c>
      <c r="P27" s="220" t="str">
        <f t="shared" si="5"/>
        <v/>
      </c>
      <c r="Q27" s="221" t="str">
        <f t="shared" si="3"/>
        <v/>
      </c>
    </row>
    <row r="28" spans="1:21" x14ac:dyDescent="0.25">
      <c r="A28" s="216">
        <v>19</v>
      </c>
      <c r="B28" s="217" t="str">
        <f>IF('Tabela II'!B27="","",'Tabela II'!B27)</f>
        <v/>
      </c>
      <c r="C28" s="217"/>
      <c r="D28" s="217"/>
      <c r="E28" s="317"/>
      <c r="F28" s="218">
        <f t="shared" si="0"/>
        <v>0</v>
      </c>
      <c r="G28" s="317"/>
      <c r="H28" s="317"/>
      <c r="I28" s="317"/>
      <c r="J28" s="317"/>
      <c r="K28" s="317"/>
      <c r="L28" s="317"/>
      <c r="M28" s="219" t="str">
        <f t="shared" si="1"/>
        <v/>
      </c>
      <c r="N28" s="220" t="str">
        <f t="shared" si="2"/>
        <v/>
      </c>
      <c r="O28" s="219" t="str">
        <f t="shared" si="4"/>
        <v/>
      </c>
      <c r="P28" s="220" t="str">
        <f t="shared" si="5"/>
        <v/>
      </c>
      <c r="Q28" s="221" t="str">
        <f t="shared" si="3"/>
        <v/>
      </c>
    </row>
    <row r="29" spans="1:21" x14ac:dyDescent="0.25">
      <c r="A29" s="216">
        <v>20</v>
      </c>
      <c r="B29" s="217" t="str">
        <f>IF('Tabela II'!B28="","",'Tabela II'!B28)</f>
        <v/>
      </c>
      <c r="C29" s="217"/>
      <c r="D29" s="217"/>
      <c r="E29" s="317"/>
      <c r="F29" s="218">
        <f t="shared" si="0"/>
        <v>0</v>
      </c>
      <c r="G29" s="317"/>
      <c r="H29" s="317"/>
      <c r="I29" s="317"/>
      <c r="J29" s="317"/>
      <c r="K29" s="317"/>
      <c r="L29" s="317"/>
      <c r="M29" s="219" t="str">
        <f t="shared" si="1"/>
        <v/>
      </c>
      <c r="N29" s="220" t="str">
        <f t="shared" si="2"/>
        <v/>
      </c>
      <c r="O29" s="219" t="str">
        <f t="shared" si="4"/>
        <v/>
      </c>
      <c r="P29" s="220" t="str">
        <f t="shared" si="5"/>
        <v/>
      </c>
      <c r="Q29" s="221" t="str">
        <f t="shared" si="3"/>
        <v/>
      </c>
    </row>
    <row r="30" spans="1:21" x14ac:dyDescent="0.25">
      <c r="A30" s="216">
        <v>21</v>
      </c>
      <c r="B30" s="217" t="str">
        <f>IF('Tabela II'!B29="","",'Tabela II'!B29)</f>
        <v/>
      </c>
      <c r="C30" s="217"/>
      <c r="D30" s="217"/>
      <c r="E30" s="317"/>
      <c r="F30" s="218">
        <f t="shared" si="0"/>
        <v>0</v>
      </c>
      <c r="G30" s="317"/>
      <c r="H30" s="317"/>
      <c r="I30" s="317"/>
      <c r="J30" s="317"/>
      <c r="K30" s="317"/>
      <c r="L30" s="317"/>
      <c r="M30" s="219" t="str">
        <f t="shared" si="1"/>
        <v/>
      </c>
      <c r="N30" s="220" t="str">
        <f t="shared" si="2"/>
        <v/>
      </c>
      <c r="O30" s="219" t="str">
        <f t="shared" si="4"/>
        <v/>
      </c>
      <c r="P30" s="220" t="str">
        <f t="shared" si="5"/>
        <v/>
      </c>
      <c r="Q30" s="221" t="str">
        <f t="shared" si="3"/>
        <v/>
      </c>
    </row>
    <row r="31" spans="1:21" x14ac:dyDescent="0.25">
      <c r="A31" s="216">
        <v>22</v>
      </c>
      <c r="B31" s="217" t="str">
        <f>IF('Tabela II'!B30="","",'Tabela II'!B30)</f>
        <v/>
      </c>
      <c r="C31" s="217"/>
      <c r="D31" s="217"/>
      <c r="E31" s="317"/>
      <c r="F31" s="218">
        <f t="shared" si="0"/>
        <v>0</v>
      </c>
      <c r="G31" s="317"/>
      <c r="H31" s="317"/>
      <c r="I31" s="317"/>
      <c r="J31" s="317"/>
      <c r="K31" s="317"/>
      <c r="L31" s="317"/>
      <c r="M31" s="219" t="str">
        <f t="shared" si="1"/>
        <v/>
      </c>
      <c r="N31" s="220" t="str">
        <f t="shared" si="2"/>
        <v/>
      </c>
      <c r="O31" s="219" t="str">
        <f t="shared" si="4"/>
        <v/>
      </c>
      <c r="P31" s="220" t="str">
        <f t="shared" si="5"/>
        <v/>
      </c>
      <c r="Q31" s="221" t="str">
        <f t="shared" si="3"/>
        <v/>
      </c>
    </row>
    <row r="32" spans="1:21" x14ac:dyDescent="0.25">
      <c r="A32" s="216">
        <v>23</v>
      </c>
      <c r="B32" s="217" t="str">
        <f>IF('Tabela II'!B31="","",'Tabela II'!B31)</f>
        <v/>
      </c>
      <c r="C32" s="217"/>
      <c r="D32" s="217"/>
      <c r="E32" s="317"/>
      <c r="F32" s="218">
        <f t="shared" si="0"/>
        <v>0</v>
      </c>
      <c r="G32" s="317"/>
      <c r="H32" s="317"/>
      <c r="I32" s="317"/>
      <c r="J32" s="317"/>
      <c r="K32" s="317"/>
      <c r="L32" s="317"/>
      <c r="M32" s="219" t="str">
        <f t="shared" si="1"/>
        <v/>
      </c>
      <c r="N32" s="220" t="str">
        <f t="shared" si="2"/>
        <v/>
      </c>
      <c r="O32" s="219" t="str">
        <f t="shared" si="4"/>
        <v/>
      </c>
      <c r="P32" s="220" t="str">
        <f t="shared" si="5"/>
        <v/>
      </c>
      <c r="Q32" s="221" t="str">
        <f t="shared" si="3"/>
        <v/>
      </c>
    </row>
    <row r="33" spans="1:17" x14ac:dyDescent="0.25">
      <c r="A33" s="216">
        <v>24</v>
      </c>
      <c r="B33" s="217" t="str">
        <f>IF('Tabela II'!B32="","",'Tabela II'!B32)</f>
        <v/>
      </c>
      <c r="C33" s="217"/>
      <c r="D33" s="217"/>
      <c r="E33" s="317"/>
      <c r="F33" s="218">
        <f t="shared" si="0"/>
        <v>0</v>
      </c>
      <c r="G33" s="317"/>
      <c r="H33" s="317"/>
      <c r="I33" s="317"/>
      <c r="J33" s="317"/>
      <c r="K33" s="317"/>
      <c r="L33" s="317"/>
      <c r="M33" s="219" t="str">
        <f t="shared" si="1"/>
        <v/>
      </c>
      <c r="N33" s="220" t="str">
        <f t="shared" si="2"/>
        <v/>
      </c>
      <c r="O33" s="219" t="str">
        <f t="shared" si="4"/>
        <v/>
      </c>
      <c r="P33" s="220" t="str">
        <f t="shared" si="5"/>
        <v/>
      </c>
      <c r="Q33" s="221" t="str">
        <f t="shared" si="3"/>
        <v/>
      </c>
    </row>
    <row r="34" spans="1:17" x14ac:dyDescent="0.25">
      <c r="A34" s="216">
        <v>25</v>
      </c>
      <c r="B34" s="217" t="str">
        <f>IF('Tabela II'!B33="","",'Tabela II'!B33)</f>
        <v/>
      </c>
      <c r="C34" s="217"/>
      <c r="D34" s="217"/>
      <c r="E34" s="317"/>
      <c r="F34" s="218">
        <f t="shared" si="0"/>
        <v>0</v>
      </c>
      <c r="G34" s="317"/>
      <c r="H34" s="317"/>
      <c r="I34" s="317"/>
      <c r="J34" s="317"/>
      <c r="K34" s="317"/>
      <c r="L34" s="317"/>
      <c r="M34" s="219" t="str">
        <f t="shared" si="1"/>
        <v/>
      </c>
      <c r="N34" s="220" t="str">
        <f t="shared" si="2"/>
        <v/>
      </c>
      <c r="O34" s="219" t="str">
        <f t="shared" si="4"/>
        <v/>
      </c>
      <c r="P34" s="220" t="str">
        <f t="shared" si="5"/>
        <v/>
      </c>
      <c r="Q34" s="221" t="str">
        <f t="shared" si="3"/>
        <v/>
      </c>
    </row>
    <row r="35" spans="1:17" x14ac:dyDescent="0.25">
      <c r="A35" s="216">
        <v>26</v>
      </c>
      <c r="B35" s="217" t="str">
        <f>IF('Tabela II'!B34="","",'Tabela II'!B34)</f>
        <v/>
      </c>
      <c r="C35" s="217"/>
      <c r="D35" s="217"/>
      <c r="E35" s="317"/>
      <c r="F35" s="218">
        <f t="shared" si="0"/>
        <v>0</v>
      </c>
      <c r="G35" s="317"/>
      <c r="H35" s="317"/>
      <c r="I35" s="317"/>
      <c r="J35" s="317"/>
      <c r="K35" s="317"/>
      <c r="L35" s="317"/>
      <c r="M35" s="219" t="str">
        <f t="shared" si="1"/>
        <v/>
      </c>
      <c r="N35" s="220" t="str">
        <f t="shared" si="2"/>
        <v/>
      </c>
      <c r="O35" s="219" t="str">
        <f t="shared" si="4"/>
        <v/>
      </c>
      <c r="P35" s="220" t="str">
        <f t="shared" si="5"/>
        <v/>
      </c>
      <c r="Q35" s="221" t="str">
        <f t="shared" si="3"/>
        <v/>
      </c>
    </row>
    <row r="36" spans="1:17" x14ac:dyDescent="0.25">
      <c r="A36" s="216">
        <v>27</v>
      </c>
      <c r="B36" s="217" t="str">
        <f>IF('Tabela II'!B35="","",'Tabela II'!B35)</f>
        <v/>
      </c>
      <c r="C36" s="217"/>
      <c r="D36" s="217"/>
      <c r="E36" s="317"/>
      <c r="F36" s="218">
        <f t="shared" si="0"/>
        <v>0</v>
      </c>
      <c r="G36" s="317"/>
      <c r="H36" s="317"/>
      <c r="I36" s="317"/>
      <c r="J36" s="317"/>
      <c r="K36" s="317"/>
      <c r="L36" s="317"/>
      <c r="M36" s="219" t="str">
        <f t="shared" si="1"/>
        <v/>
      </c>
      <c r="N36" s="220" t="str">
        <f t="shared" si="2"/>
        <v/>
      </c>
      <c r="O36" s="219" t="str">
        <f t="shared" si="4"/>
        <v/>
      </c>
      <c r="P36" s="220" t="str">
        <f t="shared" si="5"/>
        <v/>
      </c>
      <c r="Q36" s="221" t="str">
        <f t="shared" si="3"/>
        <v/>
      </c>
    </row>
    <row r="37" spans="1:17" x14ac:dyDescent="0.25">
      <c r="A37" s="216">
        <v>28</v>
      </c>
      <c r="B37" s="217" t="str">
        <f>IF('Tabela II'!B36="","",'Tabela II'!B36)</f>
        <v/>
      </c>
      <c r="C37" s="217"/>
      <c r="D37" s="217"/>
      <c r="E37" s="317"/>
      <c r="F37" s="218">
        <f t="shared" si="0"/>
        <v>0</v>
      </c>
      <c r="G37" s="317"/>
      <c r="H37" s="317"/>
      <c r="I37" s="317"/>
      <c r="J37" s="317"/>
      <c r="K37" s="317"/>
      <c r="L37" s="317"/>
      <c r="M37" s="219" t="str">
        <f t="shared" si="1"/>
        <v/>
      </c>
      <c r="N37" s="220" t="str">
        <f t="shared" si="2"/>
        <v/>
      </c>
      <c r="O37" s="219" t="str">
        <f t="shared" si="4"/>
        <v/>
      </c>
      <c r="P37" s="220" t="str">
        <f t="shared" si="5"/>
        <v/>
      </c>
      <c r="Q37" s="221" t="str">
        <f t="shared" si="3"/>
        <v/>
      </c>
    </row>
    <row r="38" spans="1:17" x14ac:dyDescent="0.25">
      <c r="A38" s="216">
        <v>29</v>
      </c>
      <c r="B38" s="217" t="str">
        <f>IF('Tabela II'!B37="","",'Tabela II'!B37)</f>
        <v/>
      </c>
      <c r="C38" s="217"/>
      <c r="D38" s="217"/>
      <c r="E38" s="317"/>
      <c r="F38" s="218">
        <f t="shared" si="0"/>
        <v>0</v>
      </c>
      <c r="G38" s="317"/>
      <c r="H38" s="317"/>
      <c r="I38" s="317"/>
      <c r="J38" s="317"/>
      <c r="K38" s="317"/>
      <c r="L38" s="317"/>
      <c r="M38" s="219" t="str">
        <f t="shared" si="1"/>
        <v/>
      </c>
      <c r="N38" s="220" t="str">
        <f t="shared" si="2"/>
        <v/>
      </c>
      <c r="O38" s="219" t="str">
        <f t="shared" si="4"/>
        <v/>
      </c>
      <c r="P38" s="220" t="str">
        <f t="shared" si="5"/>
        <v/>
      </c>
      <c r="Q38" s="221" t="str">
        <f t="shared" si="3"/>
        <v/>
      </c>
    </row>
    <row r="39" spans="1:17" x14ac:dyDescent="0.25">
      <c r="A39" s="216">
        <v>30</v>
      </c>
      <c r="B39" s="217" t="str">
        <f>IF('Tabela II'!B38="","",'Tabela II'!B38)</f>
        <v/>
      </c>
      <c r="C39" s="217"/>
      <c r="D39" s="217"/>
      <c r="E39" s="317"/>
      <c r="F39" s="218">
        <f t="shared" si="0"/>
        <v>0</v>
      </c>
      <c r="G39" s="317"/>
      <c r="H39" s="317"/>
      <c r="I39" s="317"/>
      <c r="J39" s="317"/>
      <c r="K39" s="317"/>
      <c r="L39" s="317"/>
      <c r="M39" s="219" t="str">
        <f t="shared" si="1"/>
        <v/>
      </c>
      <c r="N39" s="220" t="str">
        <f t="shared" si="2"/>
        <v/>
      </c>
      <c r="O39" s="219" t="str">
        <f t="shared" si="4"/>
        <v/>
      </c>
      <c r="P39" s="220" t="str">
        <f t="shared" si="5"/>
        <v/>
      </c>
      <c r="Q39" s="221" t="str">
        <f t="shared" si="3"/>
        <v/>
      </c>
    </row>
    <row r="40" spans="1:17" x14ac:dyDescent="0.25">
      <c r="A40" s="216">
        <v>31</v>
      </c>
      <c r="B40" s="217" t="str">
        <f>IF('Tabela II'!B39="","",'Tabela II'!B39)</f>
        <v/>
      </c>
      <c r="C40" s="217"/>
      <c r="D40" s="217"/>
      <c r="E40" s="317"/>
      <c r="F40" s="218">
        <f t="shared" si="0"/>
        <v>0</v>
      </c>
      <c r="G40" s="317"/>
      <c r="H40" s="317"/>
      <c r="I40" s="317"/>
      <c r="J40" s="317"/>
      <c r="K40" s="317"/>
      <c r="L40" s="317"/>
      <c r="M40" s="219" t="str">
        <f t="shared" si="1"/>
        <v/>
      </c>
      <c r="N40" s="220" t="str">
        <f t="shared" si="2"/>
        <v/>
      </c>
      <c r="O40" s="219" t="str">
        <f t="shared" si="4"/>
        <v/>
      </c>
      <c r="P40" s="220" t="str">
        <f t="shared" si="5"/>
        <v/>
      </c>
      <c r="Q40" s="221" t="str">
        <f t="shared" si="3"/>
        <v/>
      </c>
    </row>
    <row r="41" spans="1:17" x14ac:dyDescent="0.25">
      <c r="A41" s="216">
        <v>32</v>
      </c>
      <c r="B41" s="217" t="str">
        <f>IF('Tabela II'!B40="","",'Tabela II'!B40)</f>
        <v/>
      </c>
      <c r="C41" s="217"/>
      <c r="D41" s="217"/>
      <c r="E41" s="317"/>
      <c r="F41" s="218">
        <f t="shared" si="0"/>
        <v>0</v>
      </c>
      <c r="G41" s="317"/>
      <c r="H41" s="317"/>
      <c r="I41" s="317"/>
      <c r="J41" s="317"/>
      <c r="K41" s="317"/>
      <c r="L41" s="317"/>
      <c r="M41" s="219" t="str">
        <f t="shared" si="1"/>
        <v/>
      </c>
      <c r="N41" s="220" t="str">
        <f t="shared" si="2"/>
        <v/>
      </c>
      <c r="O41" s="219" t="str">
        <f t="shared" si="4"/>
        <v/>
      </c>
      <c r="P41" s="220" t="str">
        <f t="shared" si="5"/>
        <v/>
      </c>
      <c r="Q41" s="221" t="str">
        <f t="shared" si="3"/>
        <v/>
      </c>
    </row>
    <row r="42" spans="1:17" x14ac:dyDescent="0.25">
      <c r="A42" s="216">
        <v>33</v>
      </c>
      <c r="B42" s="217" t="str">
        <f>IF('Tabela II'!B41="","",'Tabela II'!B41)</f>
        <v/>
      </c>
      <c r="C42" s="217"/>
      <c r="D42" s="217"/>
      <c r="E42" s="317"/>
      <c r="F42" s="218">
        <f t="shared" si="0"/>
        <v>0</v>
      </c>
      <c r="G42" s="317"/>
      <c r="H42" s="317"/>
      <c r="I42" s="317"/>
      <c r="J42" s="317"/>
      <c r="K42" s="317"/>
      <c r="L42" s="317"/>
      <c r="M42" s="219" t="str">
        <f t="shared" si="1"/>
        <v/>
      </c>
      <c r="N42" s="220" t="str">
        <f t="shared" si="2"/>
        <v/>
      </c>
      <c r="O42" s="219" t="str">
        <f t="shared" si="4"/>
        <v/>
      </c>
      <c r="P42" s="220" t="str">
        <f t="shared" si="5"/>
        <v/>
      </c>
      <c r="Q42" s="221" t="str">
        <f t="shared" si="3"/>
        <v/>
      </c>
    </row>
    <row r="43" spans="1:17" x14ac:dyDescent="0.25">
      <c r="A43" s="216">
        <v>34</v>
      </c>
      <c r="B43" s="217" t="str">
        <f>IF('Tabela II'!B42="","",'Tabela II'!B42)</f>
        <v/>
      </c>
      <c r="C43" s="217"/>
      <c r="D43" s="217"/>
      <c r="E43" s="317"/>
      <c r="F43" s="218">
        <f t="shared" si="0"/>
        <v>0</v>
      </c>
      <c r="G43" s="317"/>
      <c r="H43" s="317"/>
      <c r="I43" s="317"/>
      <c r="J43" s="317"/>
      <c r="K43" s="317"/>
      <c r="L43" s="317"/>
      <c r="M43" s="219" t="str">
        <f t="shared" ref="M43:M74" si="6">IF(D43="","",IF(D43="Nije ocijenjen","",IF(D43="Ocijenjen",IF(F43&lt;10,"Član 17. stav 7. Kriterija",(K43+(L43/2))/(F43)))))</f>
        <v/>
      </c>
      <c r="N43" s="220" t="str">
        <f t="shared" ref="N43:N74" si="7">IF(D43="","",IF(D43="Nije ocijenjen","",IF(D43="Ocijenjen",IF(M43="Član 17. stav 7. Kriterija","",IF(M43&gt;0.4,0,IF(M43&gt;0.3,8,IF(M43&gt;0.2,16,IF(M43&gt;0.1,24,IF(M43&lt;=0.1,30,)))))))))</f>
        <v/>
      </c>
      <c r="O43" s="219" t="str">
        <f t="shared" si="4"/>
        <v/>
      </c>
      <c r="P43" s="220" t="str">
        <f t="shared" si="5"/>
        <v/>
      </c>
      <c r="Q43" s="221" t="str">
        <f t="shared" ref="Q43:Q74" si="8">IF(D43="","",IF(D43="Nije ocijenjen","",IF(D43="Ocijenjen",IF(M43="Član 17. stav 7. Kriterija",P43,N43+P43))))</f>
        <v/>
      </c>
    </row>
    <row r="44" spans="1:17" x14ac:dyDescent="0.25">
      <c r="A44" s="216">
        <v>35</v>
      </c>
      <c r="B44" s="217" t="str">
        <f>IF('Tabela II'!B43="","",'Tabela II'!B43)</f>
        <v/>
      </c>
      <c r="C44" s="217"/>
      <c r="D44" s="217"/>
      <c r="E44" s="317"/>
      <c r="F44" s="218">
        <f t="shared" si="0"/>
        <v>0</v>
      </c>
      <c r="G44" s="317"/>
      <c r="H44" s="317"/>
      <c r="I44" s="317"/>
      <c r="J44" s="317"/>
      <c r="K44" s="317"/>
      <c r="L44" s="317"/>
      <c r="M44" s="219" t="str">
        <f t="shared" si="6"/>
        <v/>
      </c>
      <c r="N44" s="220" t="str">
        <f t="shared" si="7"/>
        <v/>
      </c>
      <c r="O44" s="219" t="str">
        <f t="shared" si="4"/>
        <v/>
      </c>
      <c r="P44" s="220" t="str">
        <f t="shared" si="5"/>
        <v/>
      </c>
      <c r="Q44" s="221" t="str">
        <f t="shared" si="8"/>
        <v/>
      </c>
    </row>
    <row r="45" spans="1:17" x14ac:dyDescent="0.25">
      <c r="A45" s="216">
        <v>36</v>
      </c>
      <c r="B45" s="217" t="str">
        <f>IF('Tabela II'!B44="","",'Tabela II'!B44)</f>
        <v/>
      </c>
      <c r="C45" s="217"/>
      <c r="D45" s="217"/>
      <c r="E45" s="317"/>
      <c r="F45" s="218">
        <f t="shared" si="0"/>
        <v>0</v>
      </c>
      <c r="G45" s="317"/>
      <c r="H45" s="317"/>
      <c r="I45" s="317"/>
      <c r="J45" s="317"/>
      <c r="K45" s="317"/>
      <c r="L45" s="317"/>
      <c r="M45" s="219" t="str">
        <f t="shared" si="6"/>
        <v/>
      </c>
      <c r="N45" s="220" t="str">
        <f t="shared" si="7"/>
        <v/>
      </c>
      <c r="O45" s="219" t="str">
        <f t="shared" si="4"/>
        <v/>
      </c>
      <c r="P45" s="220" t="str">
        <f t="shared" si="5"/>
        <v/>
      </c>
      <c r="Q45" s="221" t="str">
        <f t="shared" si="8"/>
        <v/>
      </c>
    </row>
    <row r="46" spans="1:17" x14ac:dyDescent="0.25">
      <c r="A46" s="216">
        <v>37</v>
      </c>
      <c r="B46" s="217" t="str">
        <f>IF('Tabela II'!B45="","",'Tabela II'!B45)</f>
        <v/>
      </c>
      <c r="C46" s="217"/>
      <c r="D46" s="217"/>
      <c r="E46" s="317"/>
      <c r="F46" s="218">
        <f t="shared" si="0"/>
        <v>0</v>
      </c>
      <c r="G46" s="317"/>
      <c r="H46" s="317"/>
      <c r="I46" s="317"/>
      <c r="J46" s="317"/>
      <c r="K46" s="317"/>
      <c r="L46" s="317"/>
      <c r="M46" s="219" t="str">
        <f t="shared" si="6"/>
        <v/>
      </c>
      <c r="N46" s="220" t="str">
        <f t="shared" si="7"/>
        <v/>
      </c>
      <c r="O46" s="219" t="str">
        <f t="shared" si="4"/>
        <v/>
      </c>
      <c r="P46" s="220" t="str">
        <f t="shared" si="5"/>
        <v/>
      </c>
      <c r="Q46" s="221" t="str">
        <f t="shared" si="8"/>
        <v/>
      </c>
    </row>
    <row r="47" spans="1:17" x14ac:dyDescent="0.25">
      <c r="A47" s="216">
        <v>38</v>
      </c>
      <c r="B47" s="217" t="str">
        <f>IF('Tabela II'!B46="","",'Tabela II'!B46)</f>
        <v/>
      </c>
      <c r="C47" s="217"/>
      <c r="D47" s="217"/>
      <c r="E47" s="317"/>
      <c r="F47" s="218">
        <f t="shared" si="0"/>
        <v>0</v>
      </c>
      <c r="G47" s="317"/>
      <c r="H47" s="317"/>
      <c r="I47" s="317"/>
      <c r="J47" s="317"/>
      <c r="K47" s="317"/>
      <c r="L47" s="317"/>
      <c r="M47" s="219" t="str">
        <f t="shared" si="6"/>
        <v/>
      </c>
      <c r="N47" s="220" t="str">
        <f t="shared" si="7"/>
        <v/>
      </c>
      <c r="O47" s="219" t="str">
        <f t="shared" si="4"/>
        <v/>
      </c>
      <c r="P47" s="220" t="str">
        <f t="shared" si="5"/>
        <v/>
      </c>
      <c r="Q47" s="221" t="str">
        <f t="shared" si="8"/>
        <v/>
      </c>
    </row>
    <row r="48" spans="1:17" x14ac:dyDescent="0.25">
      <c r="A48" s="216">
        <v>39</v>
      </c>
      <c r="B48" s="217" t="str">
        <f>IF('Tabela II'!B47="","",'Tabela II'!B47)</f>
        <v/>
      </c>
      <c r="C48" s="217"/>
      <c r="D48" s="217"/>
      <c r="E48" s="317"/>
      <c r="F48" s="218">
        <f t="shared" si="0"/>
        <v>0</v>
      </c>
      <c r="G48" s="317"/>
      <c r="H48" s="317"/>
      <c r="I48" s="317"/>
      <c r="J48" s="317"/>
      <c r="K48" s="317"/>
      <c r="L48" s="317"/>
      <c r="M48" s="219" t="str">
        <f t="shared" si="6"/>
        <v/>
      </c>
      <c r="N48" s="220" t="str">
        <f t="shared" si="7"/>
        <v/>
      </c>
      <c r="O48" s="219" t="str">
        <f t="shared" si="4"/>
        <v/>
      </c>
      <c r="P48" s="220" t="str">
        <f t="shared" si="5"/>
        <v/>
      </c>
      <c r="Q48" s="221" t="str">
        <f t="shared" si="8"/>
        <v/>
      </c>
    </row>
    <row r="49" spans="1:20" x14ac:dyDescent="0.25">
      <c r="A49" s="216">
        <v>40</v>
      </c>
      <c r="B49" s="217" t="str">
        <f>IF('Tabela II'!B48="","",'Tabela II'!B48)</f>
        <v/>
      </c>
      <c r="C49" s="217"/>
      <c r="D49" s="217"/>
      <c r="E49" s="317"/>
      <c r="F49" s="218">
        <f t="shared" si="0"/>
        <v>0</v>
      </c>
      <c r="G49" s="317"/>
      <c r="H49" s="317"/>
      <c r="I49" s="317"/>
      <c r="J49" s="317"/>
      <c r="K49" s="317"/>
      <c r="L49" s="317"/>
      <c r="M49" s="219" t="str">
        <f t="shared" si="6"/>
        <v/>
      </c>
      <c r="N49" s="220" t="str">
        <f t="shared" si="7"/>
        <v/>
      </c>
      <c r="O49" s="219" t="str">
        <f t="shared" si="4"/>
        <v/>
      </c>
      <c r="P49" s="220" t="str">
        <f t="shared" si="5"/>
        <v/>
      </c>
      <c r="Q49" s="221" t="str">
        <f t="shared" si="8"/>
        <v/>
      </c>
    </row>
    <row r="50" spans="1:20" x14ac:dyDescent="0.25">
      <c r="A50" s="216">
        <v>41</v>
      </c>
      <c r="B50" s="217" t="str">
        <f>IF('Tabela II'!B49="","",'Tabela II'!B49)</f>
        <v/>
      </c>
      <c r="C50" s="217"/>
      <c r="D50" s="217"/>
      <c r="E50" s="317"/>
      <c r="F50" s="218">
        <f t="shared" si="0"/>
        <v>0</v>
      </c>
      <c r="G50" s="317"/>
      <c r="H50" s="317"/>
      <c r="I50" s="317"/>
      <c r="J50" s="317"/>
      <c r="K50" s="317"/>
      <c r="L50" s="317"/>
      <c r="M50" s="219" t="str">
        <f t="shared" si="6"/>
        <v/>
      </c>
      <c r="N50" s="220" t="str">
        <f t="shared" si="7"/>
        <v/>
      </c>
      <c r="O50" s="219" t="str">
        <f t="shared" si="4"/>
        <v/>
      </c>
      <c r="P50" s="220" t="str">
        <f t="shared" si="5"/>
        <v/>
      </c>
      <c r="Q50" s="221" t="str">
        <f t="shared" si="8"/>
        <v/>
      </c>
    </row>
    <row r="51" spans="1:20" x14ac:dyDescent="0.25">
      <c r="A51" s="216">
        <v>42</v>
      </c>
      <c r="B51" s="217" t="str">
        <f>IF('Tabela II'!B50="","",'Tabela II'!B50)</f>
        <v/>
      </c>
      <c r="C51" s="217"/>
      <c r="D51" s="217"/>
      <c r="E51" s="317"/>
      <c r="F51" s="218">
        <f t="shared" si="0"/>
        <v>0</v>
      </c>
      <c r="G51" s="317"/>
      <c r="H51" s="317"/>
      <c r="I51" s="317"/>
      <c r="J51" s="317"/>
      <c r="K51" s="317"/>
      <c r="L51" s="317"/>
      <c r="M51" s="219" t="str">
        <f t="shared" si="6"/>
        <v/>
      </c>
      <c r="N51" s="220" t="str">
        <f t="shared" si="7"/>
        <v/>
      </c>
      <c r="O51" s="219" t="str">
        <f t="shared" si="4"/>
        <v/>
      </c>
      <c r="P51" s="220" t="str">
        <f t="shared" si="5"/>
        <v/>
      </c>
      <c r="Q51" s="221" t="str">
        <f t="shared" si="8"/>
        <v/>
      </c>
    </row>
    <row r="52" spans="1:20" s="189" customFormat="1" x14ac:dyDescent="0.25">
      <c r="A52" s="216">
        <v>43</v>
      </c>
      <c r="B52" s="217" t="str">
        <f>IF('Tabela II'!B51="","",'Tabela II'!B51)</f>
        <v/>
      </c>
      <c r="C52" s="217"/>
      <c r="D52" s="217"/>
      <c r="E52" s="317"/>
      <c r="F52" s="218">
        <f t="shared" si="0"/>
        <v>0</v>
      </c>
      <c r="G52" s="317"/>
      <c r="H52" s="317"/>
      <c r="I52" s="317"/>
      <c r="J52" s="317"/>
      <c r="K52" s="317"/>
      <c r="L52" s="317"/>
      <c r="M52" s="219" t="str">
        <f t="shared" si="6"/>
        <v/>
      </c>
      <c r="N52" s="220" t="str">
        <f t="shared" si="7"/>
        <v/>
      </c>
      <c r="O52" s="219" t="str">
        <f t="shared" si="4"/>
        <v/>
      </c>
      <c r="P52" s="220" t="str">
        <f t="shared" si="5"/>
        <v/>
      </c>
      <c r="Q52" s="221" t="str">
        <f t="shared" si="8"/>
        <v/>
      </c>
      <c r="R52" s="168"/>
      <c r="S52" s="168"/>
      <c r="T52" s="168"/>
    </row>
    <row r="53" spans="1:20" s="189" customFormat="1" x14ac:dyDescent="0.25">
      <c r="A53" s="216">
        <v>44</v>
      </c>
      <c r="B53" s="217" t="str">
        <f>IF('Tabela II'!B52="","",'Tabela II'!B52)</f>
        <v/>
      </c>
      <c r="C53" s="217"/>
      <c r="D53" s="217"/>
      <c r="E53" s="317"/>
      <c r="F53" s="218">
        <f t="shared" si="0"/>
        <v>0</v>
      </c>
      <c r="G53" s="317"/>
      <c r="H53" s="317"/>
      <c r="I53" s="317"/>
      <c r="J53" s="317"/>
      <c r="K53" s="317"/>
      <c r="L53" s="317"/>
      <c r="M53" s="219" t="str">
        <f t="shared" si="6"/>
        <v/>
      </c>
      <c r="N53" s="220" t="str">
        <f t="shared" si="7"/>
        <v/>
      </c>
      <c r="O53" s="219" t="str">
        <f t="shared" si="4"/>
        <v/>
      </c>
      <c r="P53" s="220" t="str">
        <f t="shared" si="5"/>
        <v/>
      </c>
      <c r="Q53" s="221" t="str">
        <f t="shared" si="8"/>
        <v/>
      </c>
      <c r="R53" s="168"/>
      <c r="S53" s="168"/>
      <c r="T53" s="168"/>
    </row>
    <row r="54" spans="1:20" s="189" customFormat="1" x14ac:dyDescent="0.25">
      <c r="A54" s="216">
        <v>45</v>
      </c>
      <c r="B54" s="217" t="str">
        <f>IF('Tabela II'!B53="","",'Tabela II'!B53)</f>
        <v/>
      </c>
      <c r="C54" s="217"/>
      <c r="D54" s="217"/>
      <c r="E54" s="317"/>
      <c r="F54" s="218">
        <f t="shared" si="0"/>
        <v>0</v>
      </c>
      <c r="G54" s="317"/>
      <c r="H54" s="317"/>
      <c r="I54" s="317"/>
      <c r="J54" s="317"/>
      <c r="K54" s="317"/>
      <c r="L54" s="317"/>
      <c r="M54" s="219" t="str">
        <f t="shared" si="6"/>
        <v/>
      </c>
      <c r="N54" s="220" t="str">
        <f t="shared" si="7"/>
        <v/>
      </c>
      <c r="O54" s="219" t="str">
        <f t="shared" si="4"/>
        <v/>
      </c>
      <c r="P54" s="220" t="str">
        <f t="shared" si="5"/>
        <v/>
      </c>
      <c r="Q54" s="221" t="str">
        <f t="shared" si="8"/>
        <v/>
      </c>
      <c r="R54" s="168"/>
      <c r="S54" s="168"/>
      <c r="T54" s="168"/>
    </row>
    <row r="55" spans="1:20" s="189" customFormat="1" x14ac:dyDescent="0.25">
      <c r="A55" s="216">
        <v>46</v>
      </c>
      <c r="B55" s="217" t="str">
        <f>IF('Tabela II'!B54="","",'Tabela II'!B54)</f>
        <v/>
      </c>
      <c r="C55" s="217"/>
      <c r="D55" s="217"/>
      <c r="E55" s="317"/>
      <c r="F55" s="218">
        <f t="shared" si="0"/>
        <v>0</v>
      </c>
      <c r="G55" s="317"/>
      <c r="H55" s="317"/>
      <c r="I55" s="317"/>
      <c r="J55" s="317"/>
      <c r="K55" s="317"/>
      <c r="L55" s="317"/>
      <c r="M55" s="219" t="str">
        <f t="shared" si="6"/>
        <v/>
      </c>
      <c r="N55" s="220" t="str">
        <f t="shared" si="7"/>
        <v/>
      </c>
      <c r="O55" s="219" t="str">
        <f t="shared" si="4"/>
        <v/>
      </c>
      <c r="P55" s="220" t="str">
        <f t="shared" si="5"/>
        <v/>
      </c>
      <c r="Q55" s="221" t="str">
        <f t="shared" si="8"/>
        <v/>
      </c>
      <c r="R55" s="168"/>
      <c r="S55" s="168"/>
      <c r="T55" s="168"/>
    </row>
    <row r="56" spans="1:20" s="189" customFormat="1" x14ac:dyDescent="0.25">
      <c r="A56" s="216">
        <v>47</v>
      </c>
      <c r="B56" s="217" t="str">
        <f>IF('Tabela II'!B55="","",'Tabela II'!B55)</f>
        <v/>
      </c>
      <c r="C56" s="217"/>
      <c r="D56" s="217"/>
      <c r="E56" s="317"/>
      <c r="F56" s="218">
        <f t="shared" si="0"/>
        <v>0</v>
      </c>
      <c r="G56" s="317"/>
      <c r="H56" s="317"/>
      <c r="I56" s="317"/>
      <c r="J56" s="317"/>
      <c r="K56" s="317"/>
      <c r="L56" s="317"/>
      <c r="M56" s="219" t="str">
        <f t="shared" si="6"/>
        <v/>
      </c>
      <c r="N56" s="220" t="str">
        <f t="shared" si="7"/>
        <v/>
      </c>
      <c r="O56" s="219" t="str">
        <f t="shared" si="4"/>
        <v/>
      </c>
      <c r="P56" s="220" t="str">
        <f t="shared" si="5"/>
        <v/>
      </c>
      <c r="Q56" s="221" t="str">
        <f t="shared" si="8"/>
        <v/>
      </c>
      <c r="R56" s="168"/>
      <c r="S56" s="168"/>
      <c r="T56" s="168"/>
    </row>
    <row r="57" spans="1:20" s="189" customFormat="1" x14ac:dyDescent="0.25">
      <c r="A57" s="216">
        <v>48</v>
      </c>
      <c r="B57" s="217" t="str">
        <f>IF('Tabela II'!B56="","",'Tabela II'!B56)</f>
        <v/>
      </c>
      <c r="C57" s="217"/>
      <c r="D57" s="217"/>
      <c r="E57" s="317"/>
      <c r="F57" s="218">
        <f t="shared" si="0"/>
        <v>0</v>
      </c>
      <c r="G57" s="317"/>
      <c r="H57" s="317"/>
      <c r="I57" s="317"/>
      <c r="J57" s="317"/>
      <c r="K57" s="317"/>
      <c r="L57" s="317"/>
      <c r="M57" s="219" t="str">
        <f t="shared" si="6"/>
        <v/>
      </c>
      <c r="N57" s="220" t="str">
        <f t="shared" si="7"/>
        <v/>
      </c>
      <c r="O57" s="219" t="str">
        <f t="shared" si="4"/>
        <v/>
      </c>
      <c r="P57" s="220" t="str">
        <f t="shared" si="5"/>
        <v/>
      </c>
      <c r="Q57" s="221" t="str">
        <f t="shared" si="8"/>
        <v/>
      </c>
      <c r="R57" s="168"/>
      <c r="S57" s="168"/>
      <c r="T57" s="168"/>
    </row>
    <row r="58" spans="1:20" s="189" customFormat="1" x14ac:dyDescent="0.25">
      <c r="A58" s="216">
        <v>49</v>
      </c>
      <c r="B58" s="217" t="str">
        <f>IF('Tabela II'!B57="","",'Tabela II'!B57)</f>
        <v/>
      </c>
      <c r="C58" s="217"/>
      <c r="D58" s="217"/>
      <c r="E58" s="317"/>
      <c r="F58" s="218">
        <f t="shared" si="0"/>
        <v>0</v>
      </c>
      <c r="G58" s="317"/>
      <c r="H58" s="317"/>
      <c r="I58" s="317"/>
      <c r="J58" s="317"/>
      <c r="K58" s="317"/>
      <c r="L58" s="317"/>
      <c r="M58" s="219" t="str">
        <f t="shared" si="6"/>
        <v/>
      </c>
      <c r="N58" s="220" t="str">
        <f t="shared" si="7"/>
        <v/>
      </c>
      <c r="O58" s="219" t="str">
        <f t="shared" si="4"/>
        <v/>
      </c>
      <c r="P58" s="220" t="str">
        <f t="shared" si="5"/>
        <v/>
      </c>
      <c r="Q58" s="221" t="str">
        <f t="shared" si="8"/>
        <v/>
      </c>
      <c r="R58" s="168"/>
      <c r="S58" s="168"/>
      <c r="T58" s="168"/>
    </row>
    <row r="59" spans="1:20" x14ac:dyDescent="0.25">
      <c r="A59" s="216">
        <v>50</v>
      </c>
      <c r="B59" s="217" t="str">
        <f>IF('Tabela II'!B58="","",'Tabela II'!B58)</f>
        <v/>
      </c>
      <c r="C59" s="217"/>
      <c r="D59" s="217"/>
      <c r="E59" s="317"/>
      <c r="F59" s="218">
        <f t="shared" si="0"/>
        <v>0</v>
      </c>
      <c r="G59" s="317"/>
      <c r="H59" s="317"/>
      <c r="I59" s="317"/>
      <c r="J59" s="317"/>
      <c r="K59" s="317"/>
      <c r="L59" s="317"/>
      <c r="M59" s="219" t="str">
        <f t="shared" si="6"/>
        <v/>
      </c>
      <c r="N59" s="220" t="str">
        <f t="shared" si="7"/>
        <v/>
      </c>
      <c r="O59" s="219" t="str">
        <f t="shared" si="4"/>
        <v/>
      </c>
      <c r="P59" s="220" t="str">
        <f t="shared" si="5"/>
        <v/>
      </c>
      <c r="Q59" s="221" t="str">
        <f t="shared" si="8"/>
        <v/>
      </c>
    </row>
    <row r="60" spans="1:20" x14ac:dyDescent="0.25">
      <c r="A60" s="216">
        <v>51</v>
      </c>
      <c r="B60" s="217" t="str">
        <f>IF('Tabela II'!B59="","",'Tabela II'!B59)</f>
        <v/>
      </c>
      <c r="C60" s="217"/>
      <c r="D60" s="217"/>
      <c r="E60" s="317"/>
      <c r="F60" s="218">
        <f t="shared" si="0"/>
        <v>0</v>
      </c>
      <c r="G60" s="317"/>
      <c r="H60" s="317"/>
      <c r="I60" s="317"/>
      <c r="J60" s="317"/>
      <c r="K60" s="317"/>
      <c r="L60" s="317"/>
      <c r="M60" s="219" t="str">
        <f t="shared" si="6"/>
        <v/>
      </c>
      <c r="N60" s="220" t="str">
        <f t="shared" si="7"/>
        <v/>
      </c>
      <c r="O60" s="219" t="str">
        <f t="shared" si="4"/>
        <v/>
      </c>
      <c r="P60" s="220" t="str">
        <f t="shared" si="5"/>
        <v/>
      </c>
      <c r="Q60" s="221" t="str">
        <f t="shared" si="8"/>
        <v/>
      </c>
    </row>
    <row r="61" spans="1:20" x14ac:dyDescent="0.25">
      <c r="A61" s="216">
        <v>52</v>
      </c>
      <c r="B61" s="217" t="str">
        <f>IF('Tabela II'!B60="","",'Tabela II'!B60)</f>
        <v/>
      </c>
      <c r="C61" s="217"/>
      <c r="D61" s="217"/>
      <c r="E61" s="317"/>
      <c r="F61" s="218">
        <f t="shared" si="0"/>
        <v>0</v>
      </c>
      <c r="G61" s="317"/>
      <c r="H61" s="317"/>
      <c r="I61" s="317"/>
      <c r="J61" s="317"/>
      <c r="K61" s="317"/>
      <c r="L61" s="317"/>
      <c r="M61" s="219" t="str">
        <f t="shared" si="6"/>
        <v/>
      </c>
      <c r="N61" s="220" t="str">
        <f t="shared" si="7"/>
        <v/>
      </c>
      <c r="O61" s="219" t="str">
        <f t="shared" si="4"/>
        <v/>
      </c>
      <c r="P61" s="220" t="str">
        <f t="shared" si="5"/>
        <v/>
      </c>
      <c r="Q61" s="221" t="str">
        <f t="shared" si="8"/>
        <v/>
      </c>
    </row>
    <row r="62" spans="1:20" x14ac:dyDescent="0.25">
      <c r="A62" s="216">
        <v>53</v>
      </c>
      <c r="B62" s="217" t="str">
        <f>IF('Tabela II'!B61="","",'Tabela II'!B61)</f>
        <v/>
      </c>
      <c r="C62" s="217"/>
      <c r="D62" s="217"/>
      <c r="E62" s="317"/>
      <c r="F62" s="218">
        <f t="shared" si="0"/>
        <v>0</v>
      </c>
      <c r="G62" s="317"/>
      <c r="H62" s="317"/>
      <c r="I62" s="317"/>
      <c r="J62" s="317"/>
      <c r="K62" s="317"/>
      <c r="L62" s="317"/>
      <c r="M62" s="219" t="str">
        <f t="shared" si="6"/>
        <v/>
      </c>
      <c r="N62" s="220" t="str">
        <f t="shared" si="7"/>
        <v/>
      </c>
      <c r="O62" s="219" t="str">
        <f t="shared" si="4"/>
        <v/>
      </c>
      <c r="P62" s="220" t="str">
        <f t="shared" si="5"/>
        <v/>
      </c>
      <c r="Q62" s="221" t="str">
        <f t="shared" si="8"/>
        <v/>
      </c>
    </row>
    <row r="63" spans="1:20" s="189" customFormat="1" x14ac:dyDescent="0.25">
      <c r="A63" s="216">
        <v>54</v>
      </c>
      <c r="B63" s="217" t="str">
        <f>IF('Tabela II'!B62="","",'Tabela II'!B62)</f>
        <v/>
      </c>
      <c r="C63" s="217"/>
      <c r="D63" s="217"/>
      <c r="E63" s="317"/>
      <c r="F63" s="218">
        <f t="shared" si="0"/>
        <v>0</v>
      </c>
      <c r="G63" s="317"/>
      <c r="H63" s="317"/>
      <c r="I63" s="317"/>
      <c r="J63" s="317"/>
      <c r="K63" s="317"/>
      <c r="L63" s="317"/>
      <c r="M63" s="219" t="str">
        <f t="shared" si="6"/>
        <v/>
      </c>
      <c r="N63" s="220" t="str">
        <f t="shared" si="7"/>
        <v/>
      </c>
      <c r="O63" s="219" t="str">
        <f t="shared" si="4"/>
        <v/>
      </c>
      <c r="P63" s="220" t="str">
        <f t="shared" si="5"/>
        <v/>
      </c>
      <c r="Q63" s="221" t="str">
        <f t="shared" si="8"/>
        <v/>
      </c>
      <c r="R63" s="168"/>
      <c r="S63" s="168"/>
      <c r="T63" s="168"/>
    </row>
    <row r="64" spans="1:20" s="189" customFormat="1" x14ac:dyDescent="0.25">
      <c r="A64" s="216">
        <v>55</v>
      </c>
      <c r="B64" s="217" t="str">
        <f>IF('Tabela II'!B63="","",'Tabela II'!B63)</f>
        <v/>
      </c>
      <c r="C64" s="217"/>
      <c r="D64" s="217"/>
      <c r="E64" s="317"/>
      <c r="F64" s="218">
        <f t="shared" si="0"/>
        <v>0</v>
      </c>
      <c r="G64" s="317"/>
      <c r="H64" s="317"/>
      <c r="I64" s="317"/>
      <c r="J64" s="317"/>
      <c r="K64" s="317"/>
      <c r="L64" s="317"/>
      <c r="M64" s="219" t="str">
        <f t="shared" si="6"/>
        <v/>
      </c>
      <c r="N64" s="220" t="str">
        <f t="shared" si="7"/>
        <v/>
      </c>
      <c r="O64" s="219" t="str">
        <f t="shared" si="4"/>
        <v/>
      </c>
      <c r="P64" s="220" t="str">
        <f t="shared" si="5"/>
        <v/>
      </c>
      <c r="Q64" s="221" t="str">
        <f t="shared" si="8"/>
        <v/>
      </c>
      <c r="R64" s="168"/>
      <c r="S64" s="168"/>
      <c r="T64" s="168"/>
    </row>
    <row r="65" spans="1:20" s="189" customFormat="1" x14ac:dyDescent="0.25">
      <c r="A65" s="216">
        <v>56</v>
      </c>
      <c r="B65" s="217" t="str">
        <f>IF('Tabela II'!B64="","",'Tabela II'!B64)</f>
        <v/>
      </c>
      <c r="C65" s="217"/>
      <c r="D65" s="217"/>
      <c r="E65" s="317"/>
      <c r="F65" s="218">
        <f t="shared" si="0"/>
        <v>0</v>
      </c>
      <c r="G65" s="317"/>
      <c r="H65" s="317"/>
      <c r="I65" s="317"/>
      <c r="J65" s="317"/>
      <c r="K65" s="317"/>
      <c r="L65" s="317"/>
      <c r="M65" s="219" t="str">
        <f t="shared" si="6"/>
        <v/>
      </c>
      <c r="N65" s="220" t="str">
        <f t="shared" si="7"/>
        <v/>
      </c>
      <c r="O65" s="219" t="str">
        <f t="shared" si="4"/>
        <v/>
      </c>
      <c r="P65" s="220" t="str">
        <f t="shared" si="5"/>
        <v/>
      </c>
      <c r="Q65" s="221" t="str">
        <f t="shared" si="8"/>
        <v/>
      </c>
      <c r="R65" s="168"/>
      <c r="S65" s="168"/>
      <c r="T65" s="168"/>
    </row>
    <row r="66" spans="1:20" s="189" customFormat="1" x14ac:dyDescent="0.25">
      <c r="A66" s="216">
        <v>57</v>
      </c>
      <c r="B66" s="217" t="str">
        <f>IF('Tabela II'!B65="","",'Tabela II'!B65)</f>
        <v/>
      </c>
      <c r="C66" s="217"/>
      <c r="D66" s="217"/>
      <c r="E66" s="317"/>
      <c r="F66" s="218">
        <f t="shared" si="0"/>
        <v>0</v>
      </c>
      <c r="G66" s="317"/>
      <c r="H66" s="317"/>
      <c r="I66" s="317"/>
      <c r="J66" s="317"/>
      <c r="K66" s="317"/>
      <c r="L66" s="317"/>
      <c r="M66" s="219" t="str">
        <f t="shared" si="6"/>
        <v/>
      </c>
      <c r="N66" s="220" t="str">
        <f t="shared" si="7"/>
        <v/>
      </c>
      <c r="O66" s="219" t="str">
        <f t="shared" si="4"/>
        <v/>
      </c>
      <c r="P66" s="220" t="str">
        <f t="shared" si="5"/>
        <v/>
      </c>
      <c r="Q66" s="221" t="str">
        <f t="shared" si="8"/>
        <v/>
      </c>
      <c r="R66" s="168"/>
      <c r="S66" s="168"/>
      <c r="T66" s="168"/>
    </row>
    <row r="67" spans="1:20" s="189" customFormat="1" x14ac:dyDescent="0.25">
      <c r="A67" s="216">
        <v>58</v>
      </c>
      <c r="B67" s="217" t="str">
        <f>IF('Tabela II'!B66="","",'Tabela II'!B66)</f>
        <v/>
      </c>
      <c r="C67" s="217"/>
      <c r="D67" s="217"/>
      <c r="E67" s="317"/>
      <c r="F67" s="218">
        <f t="shared" si="0"/>
        <v>0</v>
      </c>
      <c r="G67" s="317"/>
      <c r="H67" s="317"/>
      <c r="I67" s="317"/>
      <c r="J67" s="317"/>
      <c r="K67" s="317"/>
      <c r="L67" s="317"/>
      <c r="M67" s="219" t="str">
        <f t="shared" si="6"/>
        <v/>
      </c>
      <c r="N67" s="220" t="str">
        <f t="shared" si="7"/>
        <v/>
      </c>
      <c r="O67" s="219" t="str">
        <f t="shared" si="4"/>
        <v/>
      </c>
      <c r="P67" s="220" t="str">
        <f t="shared" si="5"/>
        <v/>
      </c>
      <c r="Q67" s="221" t="str">
        <f t="shared" si="8"/>
        <v/>
      </c>
      <c r="R67" s="168"/>
      <c r="S67" s="168"/>
      <c r="T67" s="168"/>
    </row>
    <row r="68" spans="1:20" s="189" customFormat="1" x14ac:dyDescent="0.25">
      <c r="A68" s="216">
        <v>59</v>
      </c>
      <c r="B68" s="217" t="str">
        <f>IF('Tabela II'!B67="","",'Tabela II'!B67)</f>
        <v/>
      </c>
      <c r="C68" s="217"/>
      <c r="D68" s="217"/>
      <c r="E68" s="317"/>
      <c r="F68" s="218">
        <f t="shared" si="0"/>
        <v>0</v>
      </c>
      <c r="G68" s="317"/>
      <c r="H68" s="317"/>
      <c r="I68" s="317"/>
      <c r="J68" s="317"/>
      <c r="K68" s="317"/>
      <c r="L68" s="317"/>
      <c r="M68" s="219" t="str">
        <f t="shared" si="6"/>
        <v/>
      </c>
      <c r="N68" s="220" t="str">
        <f t="shared" si="7"/>
        <v/>
      </c>
      <c r="O68" s="219" t="str">
        <f t="shared" si="4"/>
        <v/>
      </c>
      <c r="P68" s="220" t="str">
        <f t="shared" si="5"/>
        <v/>
      </c>
      <c r="Q68" s="221" t="str">
        <f t="shared" si="8"/>
        <v/>
      </c>
      <c r="R68" s="168"/>
      <c r="S68" s="168"/>
      <c r="T68" s="168"/>
    </row>
    <row r="69" spans="1:20" s="189" customFormat="1" x14ac:dyDescent="0.25">
      <c r="A69" s="216">
        <v>60</v>
      </c>
      <c r="B69" s="217" t="str">
        <f>IF('Tabela II'!B68="","",'Tabela II'!B68)</f>
        <v/>
      </c>
      <c r="C69" s="217"/>
      <c r="D69" s="217"/>
      <c r="E69" s="317"/>
      <c r="F69" s="218">
        <f t="shared" si="0"/>
        <v>0</v>
      </c>
      <c r="G69" s="317"/>
      <c r="H69" s="317"/>
      <c r="I69" s="317"/>
      <c r="J69" s="317"/>
      <c r="K69" s="317"/>
      <c r="L69" s="317"/>
      <c r="M69" s="219" t="str">
        <f t="shared" si="6"/>
        <v/>
      </c>
      <c r="N69" s="220" t="str">
        <f t="shared" si="7"/>
        <v/>
      </c>
      <c r="O69" s="219" t="str">
        <f t="shared" si="4"/>
        <v/>
      </c>
      <c r="P69" s="220" t="str">
        <f t="shared" si="5"/>
        <v/>
      </c>
      <c r="Q69" s="221" t="str">
        <f t="shared" si="8"/>
        <v/>
      </c>
      <c r="R69" s="168"/>
      <c r="S69" s="168"/>
      <c r="T69" s="168"/>
    </row>
    <row r="70" spans="1:20" s="189" customFormat="1" x14ac:dyDescent="0.25">
      <c r="A70" s="216">
        <v>61</v>
      </c>
      <c r="B70" s="217"/>
      <c r="C70" s="217"/>
      <c r="D70" s="217"/>
      <c r="E70" s="317"/>
      <c r="F70" s="218">
        <f t="shared" si="0"/>
        <v>0</v>
      </c>
      <c r="G70" s="317"/>
      <c r="H70" s="317"/>
      <c r="I70" s="317"/>
      <c r="J70" s="317"/>
      <c r="K70" s="317"/>
      <c r="L70" s="317"/>
      <c r="M70" s="219" t="str">
        <f t="shared" si="6"/>
        <v/>
      </c>
      <c r="N70" s="220" t="str">
        <f t="shared" si="7"/>
        <v/>
      </c>
      <c r="O70" s="219" t="str">
        <f t="shared" si="4"/>
        <v/>
      </c>
      <c r="P70" s="220" t="str">
        <f t="shared" si="5"/>
        <v/>
      </c>
      <c r="Q70" s="221" t="str">
        <f t="shared" si="8"/>
        <v/>
      </c>
      <c r="R70" s="168"/>
      <c r="S70" s="168"/>
      <c r="T70" s="168"/>
    </row>
    <row r="71" spans="1:20" s="189" customFormat="1" x14ac:dyDescent="0.25">
      <c r="A71" s="216">
        <v>62</v>
      </c>
      <c r="B71" s="217"/>
      <c r="C71" s="217"/>
      <c r="D71" s="217"/>
      <c r="E71" s="317"/>
      <c r="F71" s="218">
        <f t="shared" si="0"/>
        <v>0</v>
      </c>
      <c r="G71" s="317"/>
      <c r="H71" s="317"/>
      <c r="I71" s="317"/>
      <c r="J71" s="317"/>
      <c r="K71" s="317"/>
      <c r="L71" s="317"/>
      <c r="M71" s="219" t="str">
        <f t="shared" si="6"/>
        <v/>
      </c>
      <c r="N71" s="220" t="str">
        <f t="shared" si="7"/>
        <v/>
      </c>
      <c r="O71" s="219" t="str">
        <f t="shared" si="4"/>
        <v/>
      </c>
      <c r="P71" s="220" t="str">
        <f t="shared" si="5"/>
        <v/>
      </c>
      <c r="Q71" s="221" t="str">
        <f t="shared" si="8"/>
        <v/>
      </c>
      <c r="R71" s="168"/>
      <c r="S71" s="168"/>
      <c r="T71" s="168"/>
    </row>
    <row r="72" spans="1:20" s="189" customFormat="1" x14ac:dyDescent="0.25">
      <c r="A72" s="216">
        <v>63</v>
      </c>
      <c r="B72" s="217"/>
      <c r="C72" s="217"/>
      <c r="D72" s="217"/>
      <c r="E72" s="317"/>
      <c r="F72" s="218">
        <f t="shared" si="0"/>
        <v>0</v>
      </c>
      <c r="G72" s="317"/>
      <c r="H72" s="317"/>
      <c r="I72" s="317"/>
      <c r="J72" s="317"/>
      <c r="K72" s="317"/>
      <c r="L72" s="317"/>
      <c r="M72" s="219" t="str">
        <f t="shared" si="6"/>
        <v/>
      </c>
      <c r="N72" s="220" t="str">
        <f t="shared" si="7"/>
        <v/>
      </c>
      <c r="O72" s="219" t="str">
        <f t="shared" si="4"/>
        <v/>
      </c>
      <c r="P72" s="220" t="str">
        <f t="shared" si="5"/>
        <v/>
      </c>
      <c r="Q72" s="221" t="str">
        <f t="shared" si="8"/>
        <v/>
      </c>
      <c r="R72" s="168"/>
      <c r="S72" s="168"/>
      <c r="T72" s="168"/>
    </row>
    <row r="73" spans="1:20" s="189" customFormat="1" x14ac:dyDescent="0.25">
      <c r="A73" s="216">
        <v>64</v>
      </c>
      <c r="B73" s="217"/>
      <c r="C73" s="217"/>
      <c r="D73" s="217"/>
      <c r="E73" s="317"/>
      <c r="F73" s="218">
        <f t="shared" si="0"/>
        <v>0</v>
      </c>
      <c r="G73" s="317"/>
      <c r="H73" s="317"/>
      <c r="I73" s="317"/>
      <c r="J73" s="317"/>
      <c r="K73" s="317"/>
      <c r="L73" s="317"/>
      <c r="M73" s="219" t="str">
        <f t="shared" si="6"/>
        <v/>
      </c>
      <c r="N73" s="220" t="str">
        <f t="shared" si="7"/>
        <v/>
      </c>
      <c r="O73" s="219" t="str">
        <f t="shared" si="4"/>
        <v/>
      </c>
      <c r="P73" s="220" t="str">
        <f t="shared" si="5"/>
        <v/>
      </c>
      <c r="Q73" s="221" t="str">
        <f t="shared" si="8"/>
        <v/>
      </c>
      <c r="R73" s="168"/>
      <c r="S73" s="168"/>
      <c r="T73" s="168"/>
    </row>
    <row r="74" spans="1:20" s="189" customFormat="1" ht="15.75" thickBot="1" x14ac:dyDescent="0.3">
      <c r="A74" s="222">
        <v>65</v>
      </c>
      <c r="B74" s="223"/>
      <c r="C74" s="223"/>
      <c r="D74" s="223"/>
      <c r="E74" s="318"/>
      <c r="F74" s="224">
        <f t="shared" si="0"/>
        <v>0</v>
      </c>
      <c r="G74" s="318"/>
      <c r="H74" s="318"/>
      <c r="I74" s="318"/>
      <c r="J74" s="318"/>
      <c r="K74" s="318"/>
      <c r="L74" s="318"/>
      <c r="M74" s="225" t="str">
        <f t="shared" si="6"/>
        <v/>
      </c>
      <c r="N74" s="226" t="str">
        <f t="shared" si="7"/>
        <v/>
      </c>
      <c r="O74" s="225" t="str">
        <f t="shared" si="4"/>
        <v/>
      </c>
      <c r="P74" s="226" t="str">
        <f t="shared" si="5"/>
        <v/>
      </c>
      <c r="Q74" s="227" t="str">
        <f t="shared" si="8"/>
        <v/>
      </c>
      <c r="R74" s="168"/>
      <c r="S74" s="168"/>
      <c r="T74" s="168"/>
    </row>
    <row r="75" spans="1:20" s="189" customFormat="1" ht="15.75" thickBot="1" x14ac:dyDescent="0.3">
      <c r="A75" s="168"/>
      <c r="B75" s="168"/>
      <c r="C75" s="168"/>
      <c r="D75" s="168"/>
      <c r="E75" s="319"/>
      <c r="F75" s="319"/>
      <c r="G75" s="319"/>
      <c r="H75" s="319"/>
      <c r="I75" s="319"/>
      <c r="J75" s="319"/>
      <c r="K75" s="319"/>
      <c r="L75" s="319"/>
      <c r="N75" s="168"/>
      <c r="P75" s="168"/>
      <c r="Q75" s="192"/>
      <c r="R75" s="168"/>
      <c r="S75" s="168"/>
      <c r="T75" s="168"/>
    </row>
    <row r="76" spans="1:20" s="251" customFormat="1" ht="15.75" thickBot="1" x14ac:dyDescent="0.3">
      <c r="A76" s="805" t="s">
        <v>214</v>
      </c>
      <c r="B76" s="806"/>
      <c r="C76" s="806"/>
      <c r="D76" s="249"/>
      <c r="E76" s="320">
        <f>SUM(E10:E74)</f>
        <v>0</v>
      </c>
      <c r="F76" s="325">
        <f t="shared" ref="F76:L76" si="9">SUM(F10:F74)</f>
        <v>0</v>
      </c>
      <c r="G76" s="325">
        <f t="shared" si="9"/>
        <v>0</v>
      </c>
      <c r="H76" s="325">
        <f t="shared" si="9"/>
        <v>0</v>
      </c>
      <c r="I76" s="325">
        <f t="shared" si="9"/>
        <v>0</v>
      </c>
      <c r="J76" s="325">
        <f t="shared" si="9"/>
        <v>0</v>
      </c>
      <c r="K76" s="325">
        <f>SUM(K10:K74)</f>
        <v>0</v>
      </c>
      <c r="L76" s="325">
        <f t="shared" si="9"/>
        <v>0</v>
      </c>
      <c r="M76" s="807" t="str">
        <f>IF(F76=0,"",0.75*((F76-K76-(L76/2))/F76)+0.25*((E76-J76-K76-(L76/2))/E76))</f>
        <v/>
      </c>
      <c r="N76" s="808"/>
      <c r="O76" s="808"/>
      <c r="P76" s="808"/>
      <c r="Q76" s="809"/>
      <c r="R76" s="250"/>
      <c r="S76" s="250"/>
      <c r="T76" s="250"/>
    </row>
    <row r="77" spans="1:20" s="189" customFormat="1" x14ac:dyDescent="0.25">
      <c r="A77" s="228"/>
      <c r="B77" s="228"/>
      <c r="C77" s="228"/>
      <c r="D77" s="228"/>
      <c r="E77" s="321"/>
      <c r="F77" s="319"/>
      <c r="G77" s="319"/>
      <c r="H77" s="319"/>
      <c r="I77" s="319"/>
      <c r="J77" s="319"/>
      <c r="K77" s="319"/>
      <c r="L77" s="319"/>
      <c r="N77" s="168"/>
      <c r="P77" s="168"/>
      <c r="Q77" s="192"/>
      <c r="R77" s="168"/>
      <c r="S77" s="168"/>
      <c r="T77" s="168"/>
    </row>
    <row r="78" spans="1:20" s="189" customFormat="1" x14ac:dyDescent="0.25">
      <c r="A78" s="228"/>
      <c r="B78" s="228"/>
      <c r="C78" s="228"/>
      <c r="D78" s="228"/>
      <c r="E78" s="321"/>
      <c r="F78" s="319"/>
      <c r="G78" s="319"/>
      <c r="H78" s="319"/>
      <c r="I78" s="319"/>
      <c r="J78" s="319"/>
      <c r="K78" s="319"/>
      <c r="L78" s="319"/>
      <c r="N78" s="168"/>
      <c r="P78" s="168"/>
      <c r="Q78" s="192"/>
      <c r="R78" s="168"/>
      <c r="S78" s="168"/>
      <c r="T78" s="168"/>
    </row>
    <row r="79" spans="1:20" s="189" customFormat="1" x14ac:dyDescent="0.25">
      <c r="A79" s="344" t="s">
        <v>270</v>
      </c>
      <c r="B79" s="228"/>
      <c r="C79" s="228"/>
      <c r="D79" s="228"/>
      <c r="E79" s="321"/>
      <c r="F79" s="319"/>
      <c r="G79" s="319"/>
      <c r="H79" s="319"/>
      <c r="I79" s="319"/>
      <c r="J79" s="319"/>
      <c r="K79" s="319"/>
      <c r="L79" s="319"/>
      <c r="N79" s="168"/>
      <c r="P79" s="168"/>
      <c r="Q79" s="192"/>
      <c r="R79" s="168"/>
      <c r="S79" s="168"/>
      <c r="T79" s="168"/>
    </row>
    <row r="80" spans="1:20" s="189" customFormat="1" ht="3.75" customHeight="1" x14ac:dyDescent="0.25">
      <c r="A80" s="264"/>
      <c r="B80" s="228"/>
      <c r="C80" s="228"/>
      <c r="D80" s="228"/>
      <c r="E80" s="321"/>
      <c r="F80" s="319"/>
      <c r="G80" s="319"/>
      <c r="H80" s="319"/>
      <c r="I80" s="319"/>
      <c r="J80" s="319"/>
      <c r="K80" s="319"/>
      <c r="L80" s="319"/>
      <c r="N80" s="168"/>
      <c r="P80" s="168"/>
      <c r="Q80" s="192"/>
      <c r="R80" s="168"/>
      <c r="S80" s="168"/>
      <c r="T80" s="168"/>
    </row>
    <row r="81" spans="1:20" s="266" customFormat="1" x14ac:dyDescent="0.25">
      <c r="A81" s="822" t="s">
        <v>243</v>
      </c>
      <c r="B81" s="823"/>
      <c r="C81" s="824"/>
      <c r="D81" s="279"/>
      <c r="E81" s="280"/>
      <c r="F81" s="280"/>
      <c r="G81" s="328"/>
      <c r="H81" s="328"/>
      <c r="I81" s="328"/>
      <c r="J81" s="328"/>
      <c r="K81" s="328"/>
      <c r="L81" s="280"/>
      <c r="M81" s="282"/>
      <c r="N81" s="282"/>
      <c r="O81" s="282"/>
      <c r="P81" s="281"/>
      <c r="Q81" s="281"/>
      <c r="R81" s="265"/>
      <c r="S81" s="265"/>
      <c r="T81" s="265"/>
    </row>
    <row r="82" spans="1:20" s="189" customFormat="1" x14ac:dyDescent="0.25">
      <c r="A82" s="267">
        <v>1</v>
      </c>
      <c r="B82" s="217" t="s">
        <v>150</v>
      </c>
      <c r="C82" s="275" t="s">
        <v>169</v>
      </c>
      <c r="D82" s="217"/>
      <c r="E82" s="317"/>
      <c r="F82" s="218">
        <f>SUM(H82:L82)</f>
        <v>0</v>
      </c>
      <c r="G82" s="317"/>
      <c r="H82" s="317"/>
      <c r="I82" s="317"/>
      <c r="J82" s="317"/>
      <c r="K82" s="317"/>
      <c r="L82" s="317"/>
      <c r="M82" s="219"/>
      <c r="N82" s="220"/>
      <c r="O82" s="219"/>
      <c r="P82" s="220"/>
      <c r="Q82" s="268"/>
      <c r="R82" s="168"/>
      <c r="S82" s="168"/>
      <c r="T82" s="168"/>
    </row>
    <row r="83" spans="1:20" s="266" customFormat="1" x14ac:dyDescent="0.25">
      <c r="A83" s="822" t="s">
        <v>244</v>
      </c>
      <c r="B83" s="823"/>
      <c r="C83" s="824"/>
      <c r="D83" s="283"/>
      <c r="E83" s="284"/>
      <c r="F83" s="284"/>
      <c r="G83" s="284"/>
      <c r="H83" s="284"/>
      <c r="I83" s="284"/>
      <c r="J83" s="284"/>
      <c r="K83" s="284"/>
      <c r="L83" s="284"/>
      <c r="M83" s="285"/>
      <c r="N83" s="286"/>
      <c r="O83" s="285"/>
      <c r="P83" s="286"/>
      <c r="Q83" s="295"/>
      <c r="R83" s="265"/>
      <c r="S83" s="265"/>
      <c r="T83" s="265"/>
    </row>
    <row r="84" spans="1:20" s="189" customFormat="1" x14ac:dyDescent="0.25">
      <c r="A84" s="273">
        <f>+A82</f>
        <v>1</v>
      </c>
      <c r="B84" s="274" t="str">
        <f>+B82</f>
        <v>Ime i prezime</v>
      </c>
      <c r="C84" s="217"/>
      <c r="D84" s="217"/>
      <c r="E84" s="317"/>
      <c r="F84" s="218">
        <f t="shared" ref="F84" si="10">SUM(H84:L84)</f>
        <v>0</v>
      </c>
      <c r="G84" s="317"/>
      <c r="H84" s="317"/>
      <c r="I84" s="317"/>
      <c r="J84" s="317"/>
      <c r="K84" s="317"/>
      <c r="L84" s="317"/>
      <c r="M84" s="270"/>
      <c r="N84" s="271"/>
      <c r="O84" s="270"/>
      <c r="P84" s="271"/>
      <c r="Q84" s="272"/>
      <c r="R84" s="168"/>
      <c r="S84" s="168"/>
      <c r="T84" s="168"/>
    </row>
    <row r="85" spans="1:20" s="189" customFormat="1" ht="15.75" thickBot="1" x14ac:dyDescent="0.3">
      <c r="A85" s="269" t="s">
        <v>245</v>
      </c>
      <c r="B85" s="228"/>
      <c r="C85" s="228"/>
      <c r="D85" s="228"/>
      <c r="E85" s="321"/>
      <c r="F85" s="319"/>
      <c r="G85" s="319"/>
      <c r="H85" s="319"/>
      <c r="I85" s="319"/>
      <c r="J85" s="319"/>
      <c r="K85" s="319"/>
      <c r="L85" s="319"/>
      <c r="N85" s="168"/>
      <c r="P85" s="168"/>
      <c r="Q85" s="192"/>
      <c r="R85" s="168"/>
      <c r="S85" s="168"/>
      <c r="T85" s="168"/>
    </row>
    <row r="86" spans="1:20" s="294" customFormat="1" ht="15.75" thickBot="1" x14ac:dyDescent="0.3">
      <c r="A86" s="287">
        <f>+A82</f>
        <v>1</v>
      </c>
      <c r="B86" s="288" t="str">
        <f>+B82</f>
        <v>Ime i prezime</v>
      </c>
      <c r="C86" s="289" t="s">
        <v>169</v>
      </c>
      <c r="D86" s="290"/>
      <c r="E86" s="322">
        <f>+E82+E84</f>
        <v>0</v>
      </c>
      <c r="F86" s="291">
        <f>SUM(H86:L86)</f>
        <v>0</v>
      </c>
      <c r="G86" s="322">
        <f t="shared" ref="G86:L86" si="11">+G82+G84</f>
        <v>0</v>
      </c>
      <c r="H86" s="322">
        <f t="shared" si="11"/>
        <v>0</v>
      </c>
      <c r="I86" s="322">
        <f t="shared" si="11"/>
        <v>0</v>
      </c>
      <c r="J86" s="322">
        <f t="shared" si="11"/>
        <v>0</v>
      </c>
      <c r="K86" s="322">
        <f t="shared" si="11"/>
        <v>0</v>
      </c>
      <c r="L86" s="322">
        <f t="shared" si="11"/>
        <v>0</v>
      </c>
      <c r="M86" s="292" t="str">
        <f>IF(D86="","",IF(D86="Nije ocijenjen ili Ne treba raditi na predmetima","",IF(D86="Ocijenjen",IF(F86&lt;10,"Član 20. stav 7. Kriterija",(K86+(L86/2))/(F86)))))</f>
        <v/>
      </c>
      <c r="N86" s="293" t="str">
        <f>IF(D86="","",IF(D86="Nije ocijenjen ili Ne treba raditi na predmetima","",IF(D86="Ocijenjen",IF(M86="Član 20. stav 7. Kriterija","",IF(M86&gt;0.4,0,IF(M86&gt;0.3,4,IF(M86&gt;0.2,8,IF(M86&gt;0.1,12,IF(M86&lt;=0.1,15,)))))))))</f>
        <v/>
      </c>
      <c r="O86" s="292" t="str">
        <f>IF(D86="","",IF(D86="Nije ocijenjen ili Ne treba raditi na predmetima","",IF(D86="Ocijenjen",IF(E86=0,"",((K86+J86+(L86/2))/(E86))))))</f>
        <v/>
      </c>
      <c r="P86" s="293" t="str">
        <f>IF(D86="","",IF(D86="Nije ocijenjen ili Ne treba raditi na predmetima","",IF(D86="Ocijenjen",IF(O86&gt;0.2,0,IF(O86&gt;0.15,1,IF(O86&gt;0.1,2,IF(O86&gt;0.06,3,IF(O86&gt;0.03,4,IF(O86&lt;=0.03,5,)))))))))</f>
        <v/>
      </c>
      <c r="Q86" s="277" t="str">
        <f>IF(D86="","",IF(D86="Nije ocijenjen ili Ne treba raditi na predmetima","",IF(D86="Ocijenjen",IF(M86="Član 20. stav 7. Kriterija",P86,N86+P86))))</f>
        <v/>
      </c>
      <c r="R86" s="192"/>
      <c r="S86" s="192"/>
      <c r="T86" s="192"/>
    </row>
    <row r="87" spans="1:20" s="189" customFormat="1" x14ac:dyDescent="0.25">
      <c r="A87" s="228"/>
      <c r="B87" s="228"/>
      <c r="C87" s="228"/>
      <c r="D87" s="228"/>
      <c r="E87" s="321"/>
      <c r="F87" s="319"/>
      <c r="G87" s="319"/>
      <c r="H87" s="319"/>
      <c r="I87" s="319"/>
      <c r="J87" s="319"/>
      <c r="K87" s="319"/>
      <c r="L87" s="319"/>
      <c r="N87" s="168"/>
      <c r="P87" s="168"/>
      <c r="Q87" s="192"/>
      <c r="R87" s="168"/>
      <c r="S87" s="168"/>
      <c r="T87" s="168"/>
    </row>
    <row r="88" spans="1:20" s="189" customFormat="1" x14ac:dyDescent="0.25">
      <c r="A88" s="822" t="s">
        <v>243</v>
      </c>
      <c r="B88" s="823"/>
      <c r="C88" s="824"/>
      <c r="D88" s="279"/>
      <c r="E88" s="280"/>
      <c r="F88" s="280"/>
      <c r="G88" s="328"/>
      <c r="H88" s="328"/>
      <c r="I88" s="328"/>
      <c r="J88" s="328"/>
      <c r="K88" s="328"/>
      <c r="L88" s="280"/>
      <c r="M88" s="282"/>
      <c r="N88" s="282"/>
      <c r="O88" s="282"/>
      <c r="P88" s="281"/>
      <c r="Q88" s="281"/>
      <c r="R88" s="168"/>
      <c r="S88" s="168"/>
      <c r="T88" s="168"/>
    </row>
    <row r="89" spans="1:20" s="189" customFormat="1" x14ac:dyDescent="0.25">
      <c r="A89" s="276">
        <v>2</v>
      </c>
      <c r="B89" s="217" t="s">
        <v>150</v>
      </c>
      <c r="C89" s="217"/>
      <c r="D89" s="217"/>
      <c r="E89" s="317"/>
      <c r="F89" s="218">
        <f t="shared" ref="F89" si="12">SUM(H89:L89)</f>
        <v>0</v>
      </c>
      <c r="G89" s="317"/>
      <c r="H89" s="317"/>
      <c r="I89" s="317"/>
      <c r="J89" s="317"/>
      <c r="K89" s="317"/>
      <c r="L89" s="317"/>
      <c r="M89" s="270"/>
      <c r="N89" s="271"/>
      <c r="O89" s="270"/>
      <c r="P89" s="271"/>
      <c r="Q89" s="272"/>
      <c r="R89" s="168"/>
      <c r="S89" s="168"/>
      <c r="T89" s="168"/>
    </row>
    <row r="90" spans="1:20" s="189" customFormat="1" x14ac:dyDescent="0.25">
      <c r="A90" s="822" t="s">
        <v>244</v>
      </c>
      <c r="B90" s="823"/>
      <c r="C90" s="824"/>
      <c r="D90" s="283"/>
      <c r="E90" s="284"/>
      <c r="F90" s="284"/>
      <c r="G90" s="284"/>
      <c r="H90" s="284"/>
      <c r="I90" s="284"/>
      <c r="J90" s="284"/>
      <c r="K90" s="284"/>
      <c r="L90" s="284"/>
      <c r="M90" s="285"/>
      <c r="N90" s="286"/>
      <c r="O90" s="285"/>
      <c r="P90" s="286"/>
      <c r="Q90" s="295"/>
      <c r="R90" s="168"/>
      <c r="S90" s="168"/>
      <c r="T90" s="168"/>
    </row>
    <row r="91" spans="1:20" s="189" customFormat="1" x14ac:dyDescent="0.25">
      <c r="A91" s="273">
        <f>+A89</f>
        <v>2</v>
      </c>
      <c r="B91" s="274" t="str">
        <f>+B89</f>
        <v>Ime i prezime</v>
      </c>
      <c r="C91" s="217"/>
      <c r="D91" s="217"/>
      <c r="E91" s="317"/>
      <c r="F91" s="218">
        <f t="shared" ref="F91" si="13">SUM(H91:L91)</f>
        <v>0</v>
      </c>
      <c r="G91" s="317"/>
      <c r="H91" s="317"/>
      <c r="I91" s="317"/>
      <c r="J91" s="317"/>
      <c r="K91" s="317"/>
      <c r="L91" s="317"/>
      <c r="M91" s="270"/>
      <c r="N91" s="271"/>
      <c r="O91" s="270"/>
      <c r="P91" s="271"/>
      <c r="Q91" s="272"/>
      <c r="R91" s="168"/>
      <c r="S91" s="168"/>
      <c r="T91" s="168"/>
    </row>
    <row r="92" spans="1:20" s="189" customFormat="1" ht="15.75" thickBot="1" x14ac:dyDescent="0.3">
      <c r="A92" s="269" t="s">
        <v>245</v>
      </c>
      <c r="B92" s="228"/>
      <c r="C92" s="228"/>
      <c r="D92" s="228"/>
      <c r="E92" s="321"/>
      <c r="F92" s="319"/>
      <c r="G92" s="319"/>
      <c r="H92" s="319"/>
      <c r="I92" s="319"/>
      <c r="J92" s="319"/>
      <c r="K92" s="319"/>
      <c r="L92" s="319"/>
      <c r="N92" s="168"/>
      <c r="P92" s="168"/>
      <c r="Q92" s="192"/>
      <c r="R92" s="168"/>
      <c r="S92" s="168"/>
      <c r="T92" s="168"/>
    </row>
    <row r="93" spans="1:20" s="294" customFormat="1" ht="15.75" thickBot="1" x14ac:dyDescent="0.3">
      <c r="A93" s="287">
        <f>+A89</f>
        <v>2</v>
      </c>
      <c r="B93" s="288" t="str">
        <f>+B89</f>
        <v>Ime i prezime</v>
      </c>
      <c r="C93" s="687"/>
      <c r="D93" s="290"/>
      <c r="E93" s="322">
        <f>+E89+E91</f>
        <v>0</v>
      </c>
      <c r="F93" s="291">
        <f t="shared" ref="F93" si="14">SUM(H93:L93)</f>
        <v>0</v>
      </c>
      <c r="G93" s="322">
        <f t="shared" ref="G93:L93" si="15">+G89+G91</f>
        <v>0</v>
      </c>
      <c r="H93" s="322">
        <f t="shared" si="15"/>
        <v>0</v>
      </c>
      <c r="I93" s="322">
        <f t="shared" si="15"/>
        <v>0</v>
      </c>
      <c r="J93" s="322">
        <f t="shared" si="15"/>
        <v>0</v>
      </c>
      <c r="K93" s="322">
        <f t="shared" si="15"/>
        <v>0</v>
      </c>
      <c r="L93" s="322">
        <f t="shared" si="15"/>
        <v>0</v>
      </c>
      <c r="M93" s="292" t="str">
        <f>IF(D93="","",IF(D93="Nije ocijenjen","",IF(D93="Ocijenjen",IF(F93&lt;10,"Član 17. stav 7. Kriterija",(K93+(L93/2))/(F93)))))</f>
        <v/>
      </c>
      <c r="N93" s="293" t="str">
        <f>IF(D93="","",IF(D93="Nije ocijenjen","",IF(D93="Ocijenjen",IF(M93="Član 17. stav 7. Kriterija","",IF(M93&gt;0.4,0,IF(M93&gt;0.3,8,IF(M93&gt;0.2,16,IF(M93&gt;0.1,24,IF(M93&lt;=0.1,30,)))))))))</f>
        <v/>
      </c>
      <c r="O93" s="292" t="str">
        <f t="shared" ref="O93" si="16">IF(D93="","",IF(D93="Nije ocijenjen","",IF(D93="Ocijenjen",IF(E93=0,"",((K93+J93+(L93/2))/(E93))))))</f>
        <v/>
      </c>
      <c r="P93" s="293" t="str">
        <f t="shared" ref="P93" si="17">IF(D93="","",IF(D93="Nije ocijenjen","",IF(D93="Ocijenjen",IF(O93&gt;0.2,0,IF(O93&gt;0.15,2,IF(O93&gt;0.1,4,IF(O93&gt;0.06,6,IF(O93&gt;0.03,8,IF(O93&lt;=0.03,10,)))))))))</f>
        <v/>
      </c>
      <c r="Q93" s="277" t="str">
        <f>IF(D93="","",IF(D93="Nije ocijenjen","",IF(D93="Ocijenjen",IF(M93="Član 17. stav 7. Kriterija",P93,N93+P93))))</f>
        <v/>
      </c>
      <c r="R93" s="192"/>
      <c r="S93" s="192"/>
      <c r="T93" s="192"/>
    </row>
    <row r="94" spans="1:20" s="189" customFormat="1" x14ac:dyDescent="0.25">
      <c r="A94" s="228"/>
      <c r="B94" s="228"/>
      <c r="C94" s="228"/>
      <c r="D94" s="228"/>
      <c r="E94" s="321"/>
      <c r="F94" s="319"/>
      <c r="G94" s="319"/>
      <c r="H94" s="319"/>
      <c r="I94" s="319"/>
      <c r="J94" s="319"/>
      <c r="K94" s="319"/>
      <c r="L94" s="319"/>
      <c r="N94" s="168"/>
      <c r="P94" s="168"/>
      <c r="Q94" s="192"/>
      <c r="R94" s="168"/>
      <c r="S94" s="168"/>
      <c r="T94" s="168"/>
    </row>
    <row r="95" spans="1:20" s="189" customFormat="1" x14ac:dyDescent="0.25">
      <c r="A95" s="822" t="s">
        <v>243</v>
      </c>
      <c r="B95" s="823"/>
      <c r="C95" s="824"/>
      <c r="D95" s="279"/>
      <c r="E95" s="280"/>
      <c r="F95" s="280"/>
      <c r="G95" s="328"/>
      <c r="H95" s="328"/>
      <c r="I95" s="328"/>
      <c r="J95" s="328"/>
      <c r="K95" s="328"/>
      <c r="L95" s="280"/>
      <c r="M95" s="282"/>
      <c r="N95" s="282"/>
      <c r="O95" s="282"/>
      <c r="P95" s="281"/>
      <c r="Q95" s="281"/>
      <c r="R95" s="168"/>
      <c r="S95" s="168"/>
      <c r="T95" s="168"/>
    </row>
    <row r="96" spans="1:20" s="189" customFormat="1" x14ac:dyDescent="0.25">
      <c r="A96" s="276">
        <v>3</v>
      </c>
      <c r="B96" s="217" t="s">
        <v>150</v>
      </c>
      <c r="C96" s="217"/>
      <c r="D96" s="217"/>
      <c r="E96" s="317"/>
      <c r="F96" s="218">
        <f t="shared" ref="F96" si="18">SUM(H96:L96)</f>
        <v>0</v>
      </c>
      <c r="G96" s="317"/>
      <c r="H96" s="317"/>
      <c r="I96" s="317"/>
      <c r="J96" s="317"/>
      <c r="K96" s="317"/>
      <c r="L96" s="317"/>
      <c r="M96" s="270"/>
      <c r="N96" s="271"/>
      <c r="O96" s="270"/>
      <c r="P96" s="271"/>
      <c r="Q96" s="272"/>
      <c r="R96" s="168"/>
      <c r="S96" s="168"/>
      <c r="T96" s="168"/>
    </row>
    <row r="97" spans="1:20" s="189" customFormat="1" x14ac:dyDescent="0.25">
      <c r="A97" s="822" t="s">
        <v>244</v>
      </c>
      <c r="B97" s="823"/>
      <c r="C97" s="824"/>
      <c r="D97" s="283"/>
      <c r="E97" s="284"/>
      <c r="F97" s="284"/>
      <c r="G97" s="284"/>
      <c r="H97" s="284"/>
      <c r="I97" s="284"/>
      <c r="J97" s="284"/>
      <c r="K97" s="284"/>
      <c r="L97" s="284"/>
      <c r="M97" s="285"/>
      <c r="N97" s="286"/>
      <c r="O97" s="285"/>
      <c r="P97" s="286"/>
      <c r="Q97" s="295"/>
      <c r="R97" s="168"/>
      <c r="S97" s="168"/>
      <c r="T97" s="168"/>
    </row>
    <row r="98" spans="1:20" s="189" customFormat="1" x14ac:dyDescent="0.25">
      <c r="A98" s="273">
        <f>+A96</f>
        <v>3</v>
      </c>
      <c r="B98" s="274" t="str">
        <f>+B96</f>
        <v>Ime i prezime</v>
      </c>
      <c r="C98" s="217"/>
      <c r="D98" s="217"/>
      <c r="E98" s="317"/>
      <c r="F98" s="218">
        <f t="shared" ref="F98" si="19">SUM(H98:L98)</f>
        <v>0</v>
      </c>
      <c r="G98" s="317"/>
      <c r="H98" s="317"/>
      <c r="I98" s="317"/>
      <c r="J98" s="317"/>
      <c r="K98" s="317"/>
      <c r="L98" s="317"/>
      <c r="M98" s="270"/>
      <c r="N98" s="271"/>
      <c r="O98" s="270"/>
      <c r="P98" s="271"/>
      <c r="Q98" s="272"/>
      <c r="R98" s="168"/>
      <c r="S98" s="168"/>
      <c r="T98" s="168"/>
    </row>
    <row r="99" spans="1:20" s="189" customFormat="1" ht="15.75" thickBot="1" x14ac:dyDescent="0.3">
      <c r="A99" s="269" t="s">
        <v>245</v>
      </c>
      <c r="B99" s="228"/>
      <c r="C99" s="228"/>
      <c r="D99" s="228"/>
      <c r="E99" s="321"/>
      <c r="F99" s="319"/>
      <c r="G99" s="319"/>
      <c r="H99" s="319"/>
      <c r="I99" s="319"/>
      <c r="J99" s="319"/>
      <c r="K99" s="319"/>
      <c r="L99" s="319"/>
      <c r="N99" s="168"/>
      <c r="P99" s="168"/>
      <c r="Q99" s="192"/>
      <c r="R99" s="168"/>
      <c r="S99" s="168"/>
      <c r="T99" s="168"/>
    </row>
    <row r="100" spans="1:20" s="294" customFormat="1" ht="15.75" thickBot="1" x14ac:dyDescent="0.3">
      <c r="A100" s="287">
        <f>+A96</f>
        <v>3</v>
      </c>
      <c r="B100" s="288" t="str">
        <f>+B96</f>
        <v>Ime i prezime</v>
      </c>
      <c r="C100" s="687"/>
      <c r="D100" s="290"/>
      <c r="E100" s="322">
        <f>+E96+E98</f>
        <v>0</v>
      </c>
      <c r="F100" s="291">
        <f t="shared" ref="F100" si="20">SUM(H100:L100)</f>
        <v>0</v>
      </c>
      <c r="G100" s="322">
        <f t="shared" ref="G100:L100" si="21">+G96+G98</f>
        <v>0</v>
      </c>
      <c r="H100" s="322">
        <f t="shared" si="21"/>
        <v>0</v>
      </c>
      <c r="I100" s="322">
        <f t="shared" si="21"/>
        <v>0</v>
      </c>
      <c r="J100" s="322">
        <f t="shared" si="21"/>
        <v>0</v>
      </c>
      <c r="K100" s="322">
        <f t="shared" si="21"/>
        <v>0</v>
      </c>
      <c r="L100" s="322">
        <f t="shared" si="21"/>
        <v>0</v>
      </c>
      <c r="M100" s="292" t="str">
        <f>IF(D100="","",IF(D100="Nije ocijenjen","",IF(D100="Ocijenjen",IF(F100&lt;10,"Član 17. stav 7. Kriterija",(K100+(L100/2))/(F100)))))</f>
        <v/>
      </c>
      <c r="N100" s="293" t="str">
        <f>IF(D100="","",IF(D100="Nije ocijenjen","",IF(D100="Ocijenjen",IF(M100="Član 17. stav 7. Kriterija","",IF(M100&gt;0.4,0,IF(M100&gt;0.3,8,IF(M100&gt;0.2,16,IF(M100&gt;0.1,24,IF(M100&lt;=0.1,30,)))))))))</f>
        <v/>
      </c>
      <c r="O100" s="292" t="str">
        <f t="shared" ref="O100" si="22">IF(D100="","",IF(D100="Nije ocijenjen","",IF(D100="Ocijenjen",IF(E100=0,"",((K100+J100+(L100/2))/(E100))))))</f>
        <v/>
      </c>
      <c r="P100" s="293" t="str">
        <f t="shared" ref="P100" si="23">IF(D100="","",IF(D100="Nije ocijenjen","",IF(D100="Ocijenjen",IF(O100&gt;0.2,0,IF(O100&gt;0.15,2,IF(O100&gt;0.1,4,IF(O100&gt;0.06,6,IF(O100&gt;0.03,8,IF(O100&lt;=0.03,10,)))))))))</f>
        <v/>
      </c>
      <c r="Q100" s="277" t="str">
        <f>IF(D100="","",IF(D100="Nije ocijenjen","",IF(D100="Ocijenjen",IF(M100="Član 17. stav 7. Kriterija",P100,N100+P100))))</f>
        <v/>
      </c>
      <c r="R100" s="192"/>
      <c r="S100" s="192"/>
      <c r="T100" s="192"/>
    </row>
    <row r="101" spans="1:20" s="189" customFormat="1" x14ac:dyDescent="0.25">
      <c r="A101" s="228"/>
      <c r="B101" s="228"/>
      <c r="C101" s="228"/>
      <c r="D101" s="228"/>
      <c r="E101" s="321"/>
      <c r="F101" s="319"/>
      <c r="G101" s="319"/>
      <c r="H101" s="319"/>
      <c r="I101" s="319"/>
      <c r="J101" s="319"/>
      <c r="K101" s="319"/>
      <c r="L101" s="319"/>
      <c r="N101" s="168"/>
      <c r="P101" s="168"/>
      <c r="Q101" s="192"/>
      <c r="R101" s="168"/>
      <c r="S101" s="168"/>
      <c r="T101" s="168"/>
    </row>
    <row r="102" spans="1:20" s="189" customFormat="1" x14ac:dyDescent="0.25">
      <c r="A102" s="822" t="s">
        <v>243</v>
      </c>
      <c r="B102" s="823"/>
      <c r="C102" s="824"/>
      <c r="D102" s="279"/>
      <c r="E102" s="280"/>
      <c r="F102" s="280"/>
      <c r="G102" s="328"/>
      <c r="H102" s="328"/>
      <c r="I102" s="328"/>
      <c r="J102" s="328"/>
      <c r="K102" s="328"/>
      <c r="L102" s="280"/>
      <c r="M102" s="282"/>
      <c r="N102" s="282"/>
      <c r="O102" s="282"/>
      <c r="P102" s="281"/>
      <c r="Q102" s="281"/>
      <c r="R102" s="168"/>
      <c r="S102" s="168"/>
      <c r="T102" s="168"/>
    </row>
    <row r="103" spans="1:20" s="189" customFormat="1" x14ac:dyDescent="0.25">
      <c r="A103" s="276">
        <v>4</v>
      </c>
      <c r="B103" s="217" t="s">
        <v>150</v>
      </c>
      <c r="C103" s="217"/>
      <c r="D103" s="217"/>
      <c r="E103" s="317"/>
      <c r="F103" s="218">
        <f t="shared" ref="F103" si="24">SUM(H103:L103)</f>
        <v>0</v>
      </c>
      <c r="G103" s="317"/>
      <c r="H103" s="317"/>
      <c r="I103" s="317"/>
      <c r="J103" s="317"/>
      <c r="K103" s="317"/>
      <c r="L103" s="317"/>
      <c r="M103" s="270"/>
      <c r="N103" s="271"/>
      <c r="O103" s="270"/>
      <c r="P103" s="271"/>
      <c r="Q103" s="272"/>
      <c r="R103" s="168"/>
      <c r="S103" s="168"/>
      <c r="T103" s="168"/>
    </row>
    <row r="104" spans="1:20" s="189" customFormat="1" x14ac:dyDescent="0.25">
      <c r="A104" s="822" t="s">
        <v>244</v>
      </c>
      <c r="B104" s="823"/>
      <c r="C104" s="824"/>
      <c r="D104" s="283"/>
      <c r="E104" s="284"/>
      <c r="F104" s="284"/>
      <c r="G104" s="284"/>
      <c r="H104" s="284"/>
      <c r="I104" s="284"/>
      <c r="J104" s="284"/>
      <c r="K104" s="284"/>
      <c r="L104" s="284"/>
      <c r="M104" s="285"/>
      <c r="N104" s="286"/>
      <c r="O104" s="285"/>
      <c r="P104" s="286"/>
      <c r="Q104" s="295"/>
      <c r="R104" s="168"/>
      <c r="S104" s="168"/>
      <c r="T104" s="168"/>
    </row>
    <row r="105" spans="1:20" s="189" customFormat="1" x14ac:dyDescent="0.25">
      <c r="A105" s="273">
        <f>+A103</f>
        <v>4</v>
      </c>
      <c r="B105" s="274" t="str">
        <f>+B103</f>
        <v>Ime i prezime</v>
      </c>
      <c r="C105" s="217"/>
      <c r="D105" s="217"/>
      <c r="E105" s="317"/>
      <c r="F105" s="218">
        <f t="shared" ref="F105" si="25">SUM(H105:L105)</f>
        <v>0</v>
      </c>
      <c r="G105" s="317"/>
      <c r="H105" s="317"/>
      <c r="I105" s="317"/>
      <c r="J105" s="317"/>
      <c r="K105" s="317"/>
      <c r="L105" s="317"/>
      <c r="M105" s="270"/>
      <c r="N105" s="271"/>
      <c r="O105" s="270"/>
      <c r="P105" s="271"/>
      <c r="Q105" s="272"/>
      <c r="R105" s="168"/>
      <c r="S105" s="168"/>
      <c r="T105" s="168"/>
    </row>
    <row r="106" spans="1:20" s="189" customFormat="1" ht="15.75" thickBot="1" x14ac:dyDescent="0.3">
      <c r="A106" s="269" t="s">
        <v>245</v>
      </c>
      <c r="B106" s="228"/>
      <c r="C106" s="228"/>
      <c r="D106" s="228"/>
      <c r="E106" s="321"/>
      <c r="F106" s="319"/>
      <c r="G106" s="319"/>
      <c r="H106" s="319"/>
      <c r="I106" s="319"/>
      <c r="J106" s="319"/>
      <c r="K106" s="319"/>
      <c r="L106" s="319"/>
      <c r="N106" s="168"/>
      <c r="P106" s="168"/>
      <c r="Q106" s="192"/>
      <c r="R106" s="168"/>
      <c r="S106" s="168"/>
      <c r="T106" s="168"/>
    </row>
    <row r="107" spans="1:20" s="294" customFormat="1" ht="15.75" thickBot="1" x14ac:dyDescent="0.3">
      <c r="A107" s="287">
        <f>+A103</f>
        <v>4</v>
      </c>
      <c r="B107" s="288" t="str">
        <f>+B103</f>
        <v>Ime i prezime</v>
      </c>
      <c r="C107" s="687"/>
      <c r="D107" s="290"/>
      <c r="E107" s="322">
        <f>+E103+E105</f>
        <v>0</v>
      </c>
      <c r="F107" s="291">
        <f t="shared" ref="F107" si="26">SUM(H107:L107)</f>
        <v>0</v>
      </c>
      <c r="G107" s="322">
        <f t="shared" ref="G107:L107" si="27">+G103+G105</f>
        <v>0</v>
      </c>
      <c r="H107" s="322">
        <f t="shared" si="27"/>
        <v>0</v>
      </c>
      <c r="I107" s="322">
        <f t="shared" si="27"/>
        <v>0</v>
      </c>
      <c r="J107" s="322">
        <f t="shared" si="27"/>
        <v>0</v>
      </c>
      <c r="K107" s="322">
        <f t="shared" si="27"/>
        <v>0</v>
      </c>
      <c r="L107" s="322">
        <f t="shared" si="27"/>
        <v>0</v>
      </c>
      <c r="M107" s="292" t="str">
        <f>IF(D107="","",IF(D107="Nije ocijenjen","",IF(D107="Ocijenjen",IF(F107&lt;10,"Član 17. stav 7. Kriterija",(K107+(L107/2))/(F107)))))</f>
        <v/>
      </c>
      <c r="N107" s="293" t="str">
        <f>IF(D107="","",IF(D107="Nije ocijenjen","",IF(D107="Ocijenjen",IF(M107="Član 17. stav 7. Kriterija","",IF(M107&gt;0.4,0,IF(M107&gt;0.3,8,IF(M107&gt;0.2,16,IF(M107&gt;0.1,24,IF(M107&lt;=0.1,30,)))))))))</f>
        <v/>
      </c>
      <c r="O107" s="292" t="str">
        <f t="shared" ref="O107" si="28">IF(D107="","",IF(D107="Nije ocijenjen","",IF(D107="Ocijenjen",IF(E107=0,"",((K107+J107+(L107/2))/(E107))))))</f>
        <v/>
      </c>
      <c r="P107" s="293" t="str">
        <f t="shared" ref="P107" si="29">IF(D107="","",IF(D107="Nije ocijenjen","",IF(D107="Ocijenjen",IF(O107&gt;0.2,0,IF(O107&gt;0.15,2,IF(O107&gt;0.1,4,IF(O107&gt;0.06,6,IF(O107&gt;0.03,8,IF(O107&lt;=0.03,10,)))))))))</f>
        <v/>
      </c>
      <c r="Q107" s="277" t="str">
        <f>IF(D107="","",IF(D107="Nije ocijenjen","",IF(D107="Ocijenjen",IF(M107="Član 17. stav 7. Kriterija",P107,N107+P107))))</f>
        <v/>
      </c>
      <c r="R107" s="192"/>
      <c r="S107" s="192"/>
      <c r="T107" s="192"/>
    </row>
    <row r="108" spans="1:20" s="189" customFormat="1" x14ac:dyDescent="0.25">
      <c r="A108" s="228"/>
      <c r="B108" s="228"/>
      <c r="C108" s="228"/>
      <c r="D108" s="228"/>
      <c r="E108" s="321"/>
      <c r="F108" s="319"/>
      <c r="G108" s="319"/>
      <c r="H108" s="319"/>
      <c r="I108" s="319"/>
      <c r="J108" s="319"/>
      <c r="K108" s="319"/>
      <c r="L108" s="319"/>
      <c r="N108" s="168"/>
      <c r="P108" s="168"/>
      <c r="Q108" s="192"/>
      <c r="R108" s="168"/>
      <c r="S108" s="168"/>
      <c r="T108" s="168"/>
    </row>
    <row r="109" spans="1:20" s="189" customFormat="1" x14ac:dyDescent="0.25">
      <c r="A109" s="822" t="s">
        <v>243</v>
      </c>
      <c r="B109" s="823"/>
      <c r="C109" s="824"/>
      <c r="D109" s="279"/>
      <c r="E109" s="280"/>
      <c r="F109" s="280"/>
      <c r="G109" s="328"/>
      <c r="H109" s="328"/>
      <c r="I109" s="328"/>
      <c r="J109" s="328"/>
      <c r="K109" s="328"/>
      <c r="L109" s="280"/>
      <c r="M109" s="282"/>
      <c r="N109" s="282"/>
      <c r="O109" s="282"/>
      <c r="P109" s="281"/>
      <c r="Q109" s="281"/>
      <c r="R109" s="168"/>
      <c r="S109" s="168"/>
      <c r="T109" s="168"/>
    </row>
    <row r="110" spans="1:20" s="189" customFormat="1" x14ac:dyDescent="0.25">
      <c r="A110" s="276">
        <v>5</v>
      </c>
      <c r="B110" s="217" t="s">
        <v>150</v>
      </c>
      <c r="C110" s="217"/>
      <c r="D110" s="217"/>
      <c r="E110" s="317"/>
      <c r="F110" s="218">
        <f t="shared" ref="F110" si="30">SUM(H110:L110)</f>
        <v>0</v>
      </c>
      <c r="G110" s="317"/>
      <c r="H110" s="317"/>
      <c r="I110" s="317"/>
      <c r="J110" s="317"/>
      <c r="K110" s="317"/>
      <c r="L110" s="317"/>
      <c r="M110" s="270"/>
      <c r="N110" s="271"/>
      <c r="O110" s="270"/>
      <c r="P110" s="271"/>
      <c r="Q110" s="272"/>
      <c r="R110" s="168"/>
      <c r="S110" s="168"/>
      <c r="T110" s="168"/>
    </row>
    <row r="111" spans="1:20" s="189" customFormat="1" x14ac:dyDescent="0.25">
      <c r="A111" s="822" t="s">
        <v>244</v>
      </c>
      <c r="B111" s="823"/>
      <c r="C111" s="824"/>
      <c r="D111" s="283"/>
      <c r="E111" s="284"/>
      <c r="F111" s="284"/>
      <c r="G111" s="284"/>
      <c r="H111" s="284"/>
      <c r="I111" s="284"/>
      <c r="J111" s="284"/>
      <c r="K111" s="284"/>
      <c r="L111" s="284"/>
      <c r="M111" s="285"/>
      <c r="N111" s="286"/>
      <c r="O111" s="285"/>
      <c r="P111" s="286"/>
      <c r="Q111" s="295"/>
      <c r="R111" s="168"/>
      <c r="S111" s="168"/>
      <c r="T111" s="168"/>
    </row>
    <row r="112" spans="1:20" s="189" customFormat="1" x14ac:dyDescent="0.25">
      <c r="A112" s="273">
        <f>+A110</f>
        <v>5</v>
      </c>
      <c r="B112" s="274" t="str">
        <f>+B110</f>
        <v>Ime i prezime</v>
      </c>
      <c r="C112" s="217"/>
      <c r="D112" s="217"/>
      <c r="E112" s="317"/>
      <c r="F112" s="218">
        <f t="shared" ref="F112" si="31">SUM(H112:L112)</f>
        <v>0</v>
      </c>
      <c r="G112" s="317"/>
      <c r="H112" s="317"/>
      <c r="I112" s="317"/>
      <c r="J112" s="317"/>
      <c r="K112" s="317"/>
      <c r="L112" s="317"/>
      <c r="M112" s="270"/>
      <c r="N112" s="271"/>
      <c r="O112" s="270"/>
      <c r="P112" s="271"/>
      <c r="Q112" s="272"/>
      <c r="R112" s="168"/>
      <c r="S112" s="168"/>
      <c r="T112" s="168"/>
    </row>
    <row r="113" spans="1:20" s="189" customFormat="1" ht="15.75" thickBot="1" x14ac:dyDescent="0.3">
      <c r="A113" s="269" t="s">
        <v>245</v>
      </c>
      <c r="B113" s="228"/>
      <c r="C113" s="228"/>
      <c r="D113" s="228"/>
      <c r="E113" s="321"/>
      <c r="F113" s="319"/>
      <c r="G113" s="319"/>
      <c r="H113" s="319"/>
      <c r="I113" s="319"/>
      <c r="J113" s="319"/>
      <c r="K113" s="319"/>
      <c r="L113" s="319"/>
      <c r="N113" s="168"/>
      <c r="P113" s="168"/>
      <c r="Q113" s="192"/>
      <c r="R113" s="168"/>
      <c r="S113" s="168"/>
      <c r="T113" s="168"/>
    </row>
    <row r="114" spans="1:20" s="294" customFormat="1" ht="15.75" thickBot="1" x14ac:dyDescent="0.3">
      <c r="A114" s="287">
        <f>+A110</f>
        <v>5</v>
      </c>
      <c r="B114" s="288" t="str">
        <f>+B110</f>
        <v>Ime i prezime</v>
      </c>
      <c r="C114" s="687"/>
      <c r="D114" s="290"/>
      <c r="E114" s="322">
        <f>+E110+E112</f>
        <v>0</v>
      </c>
      <c r="F114" s="291">
        <f t="shared" ref="F114" si="32">SUM(H114:L114)</f>
        <v>0</v>
      </c>
      <c r="G114" s="322">
        <f t="shared" ref="G114:L114" si="33">+G110+G112</f>
        <v>0</v>
      </c>
      <c r="H114" s="322">
        <f t="shared" si="33"/>
        <v>0</v>
      </c>
      <c r="I114" s="322">
        <f t="shared" si="33"/>
        <v>0</v>
      </c>
      <c r="J114" s="322">
        <f t="shared" si="33"/>
        <v>0</v>
      </c>
      <c r="K114" s="322">
        <f t="shared" si="33"/>
        <v>0</v>
      </c>
      <c r="L114" s="322">
        <f t="shared" si="33"/>
        <v>0</v>
      </c>
      <c r="M114" s="292" t="str">
        <f>IF(D114="","",IF(D114="Nije ocijenjen","",IF(D114="Ocijenjen",IF(F114&lt;10,"Član 17. stav 7. Kriterija",(K114+(L114/2))/(F114)))))</f>
        <v/>
      </c>
      <c r="N114" s="293" t="str">
        <f>IF(D114="","",IF(D114="Nije ocijenjen","",IF(D114="Ocijenjen",IF(M114="Član 17. stav 7. Kriterija","",IF(M114&gt;0.4,0,IF(M114&gt;0.3,8,IF(M114&gt;0.2,16,IF(M114&gt;0.1,24,IF(M114&lt;=0.1,30,)))))))))</f>
        <v/>
      </c>
      <c r="O114" s="292" t="str">
        <f t="shared" ref="O114" si="34">IF(D114="","",IF(D114="Nije ocijenjen","",IF(D114="Ocijenjen",IF(E114=0,"",((K114+J114+(L114/2))/(E114))))))</f>
        <v/>
      </c>
      <c r="P114" s="293" t="str">
        <f t="shared" ref="P114" si="35">IF(D114="","",IF(D114="Nije ocijenjen","",IF(D114="Ocijenjen",IF(O114&gt;0.2,0,IF(O114&gt;0.15,2,IF(O114&gt;0.1,4,IF(O114&gt;0.06,6,IF(O114&gt;0.03,8,IF(O114&lt;=0.03,10,)))))))))</f>
        <v/>
      </c>
      <c r="Q114" s="277" t="str">
        <f>IF(D114="","",IF(D114="Nije ocijenjen","",IF(D114="Ocijenjen",IF(M114="Član 17. stav 7. Kriterija",P114,N114+P114))))</f>
        <v/>
      </c>
      <c r="R114" s="192"/>
      <c r="S114" s="192"/>
      <c r="T114" s="192"/>
    </row>
    <row r="115" spans="1:20" s="189" customFormat="1" x14ac:dyDescent="0.25">
      <c r="A115" s="228"/>
      <c r="B115" s="228"/>
      <c r="C115" s="228"/>
      <c r="D115" s="228"/>
      <c r="E115" s="321"/>
      <c r="F115" s="319"/>
      <c r="G115" s="319"/>
      <c r="H115" s="319"/>
      <c r="I115" s="319"/>
      <c r="J115" s="319"/>
      <c r="K115" s="319"/>
      <c r="L115" s="319"/>
      <c r="N115" s="168"/>
      <c r="P115" s="168"/>
      <c r="Q115" s="192"/>
      <c r="R115" s="168"/>
      <c r="S115" s="168"/>
      <c r="T115" s="168"/>
    </row>
    <row r="116" spans="1:20" s="189" customFormat="1" x14ac:dyDescent="0.25">
      <c r="A116" s="822" t="s">
        <v>243</v>
      </c>
      <c r="B116" s="823"/>
      <c r="C116" s="824"/>
      <c r="D116" s="279"/>
      <c r="E116" s="280"/>
      <c r="F116" s="280"/>
      <c r="G116" s="328"/>
      <c r="H116" s="328"/>
      <c r="I116" s="328"/>
      <c r="J116" s="328"/>
      <c r="K116" s="328"/>
      <c r="L116" s="280"/>
      <c r="M116" s="282"/>
      <c r="N116" s="282"/>
      <c r="O116" s="282"/>
      <c r="P116" s="281"/>
      <c r="Q116" s="281"/>
      <c r="R116" s="168"/>
      <c r="S116" s="168"/>
      <c r="T116" s="168"/>
    </row>
    <row r="117" spans="1:20" s="189" customFormat="1" x14ac:dyDescent="0.25">
      <c r="A117" s="276">
        <v>6</v>
      </c>
      <c r="B117" s="217" t="s">
        <v>150</v>
      </c>
      <c r="C117" s="217"/>
      <c r="D117" s="217"/>
      <c r="E117" s="317"/>
      <c r="F117" s="218">
        <f t="shared" ref="F117" si="36">SUM(H117:L117)</f>
        <v>0</v>
      </c>
      <c r="G117" s="317"/>
      <c r="H117" s="317"/>
      <c r="I117" s="317"/>
      <c r="J117" s="317"/>
      <c r="K117" s="317"/>
      <c r="L117" s="317"/>
      <c r="M117" s="270"/>
      <c r="N117" s="271"/>
      <c r="O117" s="270"/>
      <c r="P117" s="271"/>
      <c r="Q117" s="272"/>
      <c r="R117" s="168"/>
      <c r="S117" s="168"/>
      <c r="T117" s="168"/>
    </row>
    <row r="118" spans="1:20" s="189" customFormat="1" x14ac:dyDescent="0.25">
      <c r="A118" s="822" t="s">
        <v>244</v>
      </c>
      <c r="B118" s="823"/>
      <c r="C118" s="824"/>
      <c r="D118" s="283"/>
      <c r="E118" s="284"/>
      <c r="F118" s="284"/>
      <c r="G118" s="284"/>
      <c r="H118" s="284"/>
      <c r="I118" s="284"/>
      <c r="J118" s="284"/>
      <c r="K118" s="284"/>
      <c r="L118" s="284"/>
      <c r="M118" s="285"/>
      <c r="N118" s="286"/>
      <c r="O118" s="285"/>
      <c r="P118" s="286"/>
      <c r="Q118" s="295"/>
      <c r="R118" s="168"/>
      <c r="S118" s="168"/>
      <c r="T118" s="168"/>
    </row>
    <row r="119" spans="1:20" s="189" customFormat="1" x14ac:dyDescent="0.25">
      <c r="A119" s="273">
        <f>+A117</f>
        <v>6</v>
      </c>
      <c r="B119" s="274" t="str">
        <f>+B117</f>
        <v>Ime i prezime</v>
      </c>
      <c r="C119" s="217"/>
      <c r="D119" s="217"/>
      <c r="E119" s="317"/>
      <c r="F119" s="218">
        <f t="shared" ref="F119" si="37">SUM(H119:L119)</f>
        <v>0</v>
      </c>
      <c r="G119" s="317"/>
      <c r="H119" s="317"/>
      <c r="I119" s="317"/>
      <c r="J119" s="317"/>
      <c r="K119" s="317"/>
      <c r="L119" s="317"/>
      <c r="M119" s="270"/>
      <c r="N119" s="271"/>
      <c r="O119" s="270"/>
      <c r="P119" s="271"/>
      <c r="Q119" s="272"/>
      <c r="R119" s="168"/>
      <c r="S119" s="168"/>
      <c r="T119" s="168"/>
    </row>
    <row r="120" spans="1:20" s="189" customFormat="1" ht="15.75" thickBot="1" x14ac:dyDescent="0.3">
      <c r="A120" s="269" t="s">
        <v>245</v>
      </c>
      <c r="B120" s="228"/>
      <c r="C120" s="228"/>
      <c r="D120" s="228"/>
      <c r="E120" s="321"/>
      <c r="F120" s="319"/>
      <c r="G120" s="319"/>
      <c r="H120" s="319"/>
      <c r="I120" s="319"/>
      <c r="J120" s="319"/>
      <c r="K120" s="319"/>
      <c r="L120" s="319"/>
      <c r="N120" s="168"/>
      <c r="P120" s="168"/>
      <c r="Q120" s="192"/>
      <c r="R120" s="168"/>
      <c r="S120" s="168"/>
      <c r="T120" s="168"/>
    </row>
    <row r="121" spans="1:20" s="294" customFormat="1" ht="15.75" thickBot="1" x14ac:dyDescent="0.3">
      <c r="A121" s="287">
        <f>+A117</f>
        <v>6</v>
      </c>
      <c r="B121" s="288" t="str">
        <f>+B117</f>
        <v>Ime i prezime</v>
      </c>
      <c r="C121" s="687"/>
      <c r="D121" s="290"/>
      <c r="E121" s="322">
        <f>+E117+E119</f>
        <v>0</v>
      </c>
      <c r="F121" s="291">
        <f t="shared" ref="F121" si="38">SUM(H121:L121)</f>
        <v>0</v>
      </c>
      <c r="G121" s="322">
        <f t="shared" ref="G121:L121" si="39">+G117+G119</f>
        <v>0</v>
      </c>
      <c r="H121" s="322">
        <f t="shared" si="39"/>
        <v>0</v>
      </c>
      <c r="I121" s="322">
        <f t="shared" si="39"/>
        <v>0</v>
      </c>
      <c r="J121" s="322">
        <f t="shared" si="39"/>
        <v>0</v>
      </c>
      <c r="K121" s="322">
        <f t="shared" si="39"/>
        <v>0</v>
      </c>
      <c r="L121" s="322">
        <f t="shared" si="39"/>
        <v>0</v>
      </c>
      <c r="M121" s="292" t="str">
        <f>IF(D121="","",IF(D121="Nije ocijenjen","",IF(D121="Ocijenjen",IF(F121&lt;10,"Član 17. stav 7. Kriterija",(K121+(L121/2))/(F121)))))</f>
        <v/>
      </c>
      <c r="N121" s="293" t="str">
        <f>IF(D121="","",IF(D121="Nije ocijenjen","",IF(D121="Ocijenjen",IF(M121="Član 17. stav 7. Kriterija","",IF(M121&gt;0.4,0,IF(M121&gt;0.3,8,IF(M121&gt;0.2,16,IF(M121&gt;0.1,24,IF(M121&lt;=0.1,30,)))))))))</f>
        <v/>
      </c>
      <c r="O121" s="292" t="str">
        <f t="shared" ref="O121" si="40">IF(D121="","",IF(D121="Nije ocijenjen","",IF(D121="Ocijenjen",IF(E121=0,"",((K121+J121+(L121/2))/(E121))))))</f>
        <v/>
      </c>
      <c r="P121" s="293" t="str">
        <f t="shared" ref="P121" si="41">IF(D121="","",IF(D121="Nije ocijenjen","",IF(D121="Ocijenjen",IF(O121&gt;0.2,0,IF(O121&gt;0.15,2,IF(O121&gt;0.1,4,IF(O121&gt;0.06,6,IF(O121&gt;0.03,8,IF(O121&lt;=0.03,10,)))))))))</f>
        <v/>
      </c>
      <c r="Q121" s="277" t="str">
        <f>IF(D121="","",IF(D121="Nije ocijenjen","",IF(D121="Ocijenjen",IF(M121="Član 17. stav 7. Kriterija",P121,N121+P121))))</f>
        <v/>
      </c>
      <c r="R121" s="192"/>
      <c r="S121" s="192"/>
      <c r="T121" s="192"/>
    </row>
    <row r="122" spans="1:20" s="189" customFormat="1" x14ac:dyDescent="0.25">
      <c r="A122" s="228"/>
      <c r="B122" s="228"/>
      <c r="C122" s="228"/>
      <c r="D122" s="228"/>
      <c r="E122" s="321"/>
      <c r="F122" s="319"/>
      <c r="G122" s="319"/>
      <c r="H122" s="319"/>
      <c r="I122" s="319"/>
      <c r="J122" s="319"/>
      <c r="K122" s="319"/>
      <c r="L122" s="319"/>
      <c r="N122" s="168"/>
      <c r="P122" s="168"/>
      <c r="Q122" s="192"/>
      <c r="R122" s="168"/>
      <c r="S122" s="168"/>
      <c r="T122" s="168"/>
    </row>
    <row r="123" spans="1:20" s="189" customFormat="1" x14ac:dyDescent="0.25">
      <c r="A123" s="822" t="s">
        <v>243</v>
      </c>
      <c r="B123" s="823"/>
      <c r="C123" s="824"/>
      <c r="D123" s="279"/>
      <c r="E123" s="280"/>
      <c r="F123" s="280"/>
      <c r="G123" s="328"/>
      <c r="H123" s="328"/>
      <c r="I123" s="328"/>
      <c r="J123" s="328"/>
      <c r="K123" s="328"/>
      <c r="L123" s="280"/>
      <c r="M123" s="282"/>
      <c r="N123" s="282"/>
      <c r="O123" s="282"/>
      <c r="P123" s="281"/>
      <c r="Q123" s="281"/>
      <c r="R123" s="168"/>
      <c r="S123" s="168"/>
      <c r="T123" s="168"/>
    </row>
    <row r="124" spans="1:20" s="189" customFormat="1" x14ac:dyDescent="0.25">
      <c r="A124" s="276">
        <v>7</v>
      </c>
      <c r="B124" s="217" t="s">
        <v>150</v>
      </c>
      <c r="C124" s="217"/>
      <c r="D124" s="217"/>
      <c r="E124" s="317"/>
      <c r="F124" s="218">
        <f t="shared" ref="F124" si="42">SUM(H124:L124)</f>
        <v>0</v>
      </c>
      <c r="G124" s="317"/>
      <c r="H124" s="317"/>
      <c r="I124" s="317"/>
      <c r="J124" s="317"/>
      <c r="K124" s="317"/>
      <c r="L124" s="317"/>
      <c r="M124" s="270"/>
      <c r="N124" s="271"/>
      <c r="O124" s="270"/>
      <c r="P124" s="271"/>
      <c r="Q124" s="272"/>
      <c r="R124" s="168"/>
      <c r="S124" s="168"/>
      <c r="T124" s="168"/>
    </row>
    <row r="125" spans="1:20" s="189" customFormat="1" x14ac:dyDescent="0.25">
      <c r="A125" s="822" t="s">
        <v>244</v>
      </c>
      <c r="B125" s="823"/>
      <c r="C125" s="824"/>
      <c r="D125" s="283"/>
      <c r="E125" s="284"/>
      <c r="F125" s="284"/>
      <c r="G125" s="284"/>
      <c r="H125" s="284"/>
      <c r="I125" s="284"/>
      <c r="J125" s="284"/>
      <c r="K125" s="284"/>
      <c r="L125" s="284"/>
      <c r="M125" s="285"/>
      <c r="N125" s="286"/>
      <c r="O125" s="285"/>
      <c r="P125" s="286"/>
      <c r="Q125" s="295"/>
      <c r="R125" s="168"/>
      <c r="S125" s="168"/>
      <c r="T125" s="168"/>
    </row>
    <row r="126" spans="1:20" s="189" customFormat="1" x14ac:dyDescent="0.25">
      <c r="A126" s="273">
        <f>+A124</f>
        <v>7</v>
      </c>
      <c r="B126" s="274" t="str">
        <f>+B124</f>
        <v>Ime i prezime</v>
      </c>
      <c r="C126" s="217"/>
      <c r="D126" s="217"/>
      <c r="E126" s="317"/>
      <c r="F126" s="218">
        <f t="shared" ref="F126" si="43">SUM(H126:L126)</f>
        <v>0</v>
      </c>
      <c r="G126" s="317"/>
      <c r="H126" s="317"/>
      <c r="I126" s="317"/>
      <c r="J126" s="317"/>
      <c r="K126" s="317"/>
      <c r="L126" s="317"/>
      <c r="M126" s="270"/>
      <c r="N126" s="271"/>
      <c r="O126" s="270"/>
      <c r="P126" s="271"/>
      <c r="Q126" s="272"/>
      <c r="R126" s="168"/>
      <c r="S126" s="168"/>
      <c r="T126" s="168"/>
    </row>
    <row r="127" spans="1:20" s="189" customFormat="1" ht="15.75" thickBot="1" x14ac:dyDescent="0.3">
      <c r="A127" s="269" t="s">
        <v>245</v>
      </c>
      <c r="B127" s="228"/>
      <c r="C127" s="228"/>
      <c r="D127" s="228"/>
      <c r="E127" s="321"/>
      <c r="F127" s="319"/>
      <c r="G127" s="319"/>
      <c r="H127" s="319"/>
      <c r="I127" s="319"/>
      <c r="J127" s="319"/>
      <c r="K127" s="319"/>
      <c r="L127" s="319"/>
      <c r="N127" s="168"/>
      <c r="P127" s="168"/>
      <c r="Q127" s="192"/>
      <c r="R127" s="168"/>
      <c r="S127" s="168"/>
      <c r="T127" s="168"/>
    </row>
    <row r="128" spans="1:20" s="294" customFormat="1" ht="15.75" thickBot="1" x14ac:dyDescent="0.3">
      <c r="A128" s="287">
        <f>+A124</f>
        <v>7</v>
      </c>
      <c r="B128" s="288" t="str">
        <f>+B124</f>
        <v>Ime i prezime</v>
      </c>
      <c r="C128" s="687"/>
      <c r="D128" s="290"/>
      <c r="E128" s="322">
        <f>+E124+E126</f>
        <v>0</v>
      </c>
      <c r="F128" s="291">
        <f t="shared" ref="F128" si="44">SUM(H128:L128)</f>
        <v>0</v>
      </c>
      <c r="G128" s="322">
        <f t="shared" ref="G128:L128" si="45">+G124+G126</f>
        <v>0</v>
      </c>
      <c r="H128" s="322">
        <f t="shared" si="45"/>
        <v>0</v>
      </c>
      <c r="I128" s="322">
        <f t="shared" si="45"/>
        <v>0</v>
      </c>
      <c r="J128" s="322">
        <f t="shared" si="45"/>
        <v>0</v>
      </c>
      <c r="K128" s="322">
        <f t="shared" si="45"/>
        <v>0</v>
      </c>
      <c r="L128" s="322">
        <f t="shared" si="45"/>
        <v>0</v>
      </c>
      <c r="M128" s="292" t="str">
        <f>IF(D128="","",IF(D128="Nije ocijenjen","",IF(D128="Ocijenjen",IF(F128&lt;10,"Član 17. stav 7. Kriterija",(K128+(L128/2))/(F128)))))</f>
        <v/>
      </c>
      <c r="N128" s="293" t="str">
        <f>IF(D128="","",IF(D128="Nije ocijenjen","",IF(D128="Ocijenjen",IF(M128="Član 17. stav 7. Kriterija","",IF(M128&gt;0.4,0,IF(M128&gt;0.3,8,IF(M128&gt;0.2,16,IF(M128&gt;0.1,24,IF(M128&lt;=0.1,30,)))))))))</f>
        <v/>
      </c>
      <c r="O128" s="292" t="str">
        <f t="shared" ref="O128" si="46">IF(D128="","",IF(D128="Nije ocijenjen","",IF(D128="Ocijenjen",IF(E128=0,"",((K128+J128+(L128/2))/(E128))))))</f>
        <v/>
      </c>
      <c r="P128" s="293" t="str">
        <f t="shared" ref="P128" si="47">IF(D128="","",IF(D128="Nije ocijenjen","",IF(D128="Ocijenjen",IF(O128&gt;0.2,0,IF(O128&gt;0.15,2,IF(O128&gt;0.1,4,IF(O128&gt;0.06,6,IF(O128&gt;0.03,8,IF(O128&lt;=0.03,10,)))))))))</f>
        <v/>
      </c>
      <c r="Q128" s="277" t="str">
        <f>IF(D128="","",IF(D128="Nije ocijenjen","",IF(D128="Ocijenjen",IF(M128="Član 17. stav 7. Kriterija",P128,N128+P128))))</f>
        <v/>
      </c>
      <c r="R128" s="192"/>
      <c r="S128" s="192"/>
      <c r="T128" s="192"/>
    </row>
    <row r="129" spans="1:20" s="189" customFormat="1" x14ac:dyDescent="0.25">
      <c r="A129" s="228"/>
      <c r="B129" s="228"/>
      <c r="C129" s="228"/>
      <c r="D129" s="228"/>
      <c r="E129" s="321"/>
      <c r="F129" s="319"/>
      <c r="G129" s="319"/>
      <c r="H129" s="319"/>
      <c r="I129" s="319"/>
      <c r="J129" s="319"/>
      <c r="K129" s="319"/>
      <c r="L129" s="319"/>
      <c r="N129" s="168"/>
      <c r="P129" s="168"/>
      <c r="Q129" s="192"/>
      <c r="R129" s="168"/>
      <c r="S129" s="168"/>
      <c r="T129" s="168"/>
    </row>
    <row r="130" spans="1:20" s="189" customFormat="1" x14ac:dyDescent="0.25">
      <c r="A130" s="822" t="s">
        <v>243</v>
      </c>
      <c r="B130" s="823"/>
      <c r="C130" s="824"/>
      <c r="D130" s="279"/>
      <c r="E130" s="280"/>
      <c r="F130" s="280"/>
      <c r="G130" s="328"/>
      <c r="H130" s="328"/>
      <c r="I130" s="328"/>
      <c r="J130" s="328"/>
      <c r="K130" s="328"/>
      <c r="L130" s="280"/>
      <c r="M130" s="282"/>
      <c r="N130" s="282"/>
      <c r="O130" s="282"/>
      <c r="P130" s="281"/>
      <c r="Q130" s="281"/>
      <c r="R130" s="168"/>
      <c r="S130" s="168"/>
      <c r="T130" s="168"/>
    </row>
    <row r="131" spans="1:20" s="189" customFormat="1" x14ac:dyDescent="0.25">
      <c r="A131" s="276">
        <v>8</v>
      </c>
      <c r="B131" s="217" t="s">
        <v>150</v>
      </c>
      <c r="C131" s="217"/>
      <c r="D131" s="217"/>
      <c r="E131" s="317"/>
      <c r="F131" s="218">
        <f t="shared" ref="F131" si="48">SUM(H131:L131)</f>
        <v>0</v>
      </c>
      <c r="G131" s="317"/>
      <c r="H131" s="317"/>
      <c r="I131" s="317"/>
      <c r="J131" s="317"/>
      <c r="K131" s="317"/>
      <c r="L131" s="317"/>
      <c r="M131" s="270"/>
      <c r="N131" s="271"/>
      <c r="O131" s="270"/>
      <c r="P131" s="271"/>
      <c r="Q131" s="272"/>
      <c r="R131" s="168"/>
      <c r="S131" s="168"/>
      <c r="T131" s="168"/>
    </row>
    <row r="132" spans="1:20" s="189" customFormat="1" x14ac:dyDescent="0.25">
      <c r="A132" s="822" t="s">
        <v>244</v>
      </c>
      <c r="B132" s="823"/>
      <c r="C132" s="824"/>
      <c r="D132" s="283"/>
      <c r="E132" s="284"/>
      <c r="F132" s="284"/>
      <c r="G132" s="284"/>
      <c r="H132" s="284"/>
      <c r="I132" s="284"/>
      <c r="J132" s="284"/>
      <c r="K132" s="284"/>
      <c r="L132" s="284"/>
      <c r="M132" s="285"/>
      <c r="N132" s="286"/>
      <c r="O132" s="285"/>
      <c r="P132" s="286"/>
      <c r="Q132" s="295"/>
      <c r="R132" s="168"/>
      <c r="S132" s="168"/>
      <c r="T132" s="168"/>
    </row>
    <row r="133" spans="1:20" s="189" customFormat="1" x14ac:dyDescent="0.25">
      <c r="A133" s="273">
        <f>+A131</f>
        <v>8</v>
      </c>
      <c r="B133" s="274" t="str">
        <f>+B131</f>
        <v>Ime i prezime</v>
      </c>
      <c r="C133" s="217"/>
      <c r="D133" s="217"/>
      <c r="E133" s="317"/>
      <c r="F133" s="218">
        <f>SUM(H133:L133)</f>
        <v>0</v>
      </c>
      <c r="G133" s="317"/>
      <c r="H133" s="317"/>
      <c r="I133" s="317"/>
      <c r="J133" s="317"/>
      <c r="K133" s="317"/>
      <c r="L133" s="317"/>
      <c r="M133" s="270"/>
      <c r="N133" s="271"/>
      <c r="O133" s="270"/>
      <c r="P133" s="271"/>
      <c r="Q133" s="272"/>
      <c r="R133" s="168"/>
      <c r="S133" s="168"/>
      <c r="T133" s="168"/>
    </row>
    <row r="134" spans="1:20" s="189" customFormat="1" ht="15.75" thickBot="1" x14ac:dyDescent="0.3">
      <c r="A134" s="269" t="s">
        <v>245</v>
      </c>
      <c r="B134" s="228"/>
      <c r="C134" s="228"/>
      <c r="D134" s="228"/>
      <c r="E134" s="321"/>
      <c r="F134" s="319"/>
      <c r="G134" s="319"/>
      <c r="H134" s="319"/>
      <c r="I134" s="319"/>
      <c r="J134" s="319"/>
      <c r="K134" s="319"/>
      <c r="L134" s="319"/>
      <c r="N134" s="168"/>
      <c r="P134" s="168"/>
      <c r="Q134" s="192"/>
      <c r="R134" s="168"/>
      <c r="S134" s="168"/>
      <c r="T134" s="168"/>
    </row>
    <row r="135" spans="1:20" s="294" customFormat="1" ht="15.75" thickBot="1" x14ac:dyDescent="0.3">
      <c r="A135" s="287">
        <f>+A131</f>
        <v>8</v>
      </c>
      <c r="B135" s="288" t="str">
        <f>+B131</f>
        <v>Ime i prezime</v>
      </c>
      <c r="C135" s="687"/>
      <c r="D135" s="290"/>
      <c r="E135" s="322">
        <f>+E131+E133</f>
        <v>0</v>
      </c>
      <c r="F135" s="291">
        <f t="shared" ref="F135" si="49">SUM(H135:L135)</f>
        <v>0</v>
      </c>
      <c r="G135" s="322">
        <f t="shared" ref="G135:L135" si="50">+G131+G133</f>
        <v>0</v>
      </c>
      <c r="H135" s="322">
        <f t="shared" si="50"/>
        <v>0</v>
      </c>
      <c r="I135" s="322">
        <f t="shared" si="50"/>
        <v>0</v>
      </c>
      <c r="J135" s="322">
        <f t="shared" si="50"/>
        <v>0</v>
      </c>
      <c r="K135" s="322">
        <f t="shared" si="50"/>
        <v>0</v>
      </c>
      <c r="L135" s="322">
        <f t="shared" si="50"/>
        <v>0</v>
      </c>
      <c r="M135" s="292" t="str">
        <f>IF(D135="","",IF(D135="Nije ocijenjen","",IF(D135="Ocijenjen",IF(F135&lt;10,"Član 17. stav 7. Kriterija",(K135+(L135/2))/(F135)))))</f>
        <v/>
      </c>
      <c r="N135" s="293" t="str">
        <f>IF(D135="","",IF(D135="Nije ocijenjen","",IF(D135="Ocijenjen",IF(M135="Član 17. stav 7. Kriterija","",IF(M135&gt;0.4,0,IF(M135&gt;0.3,8,IF(M135&gt;0.2,16,IF(M135&gt;0.1,24,IF(M135&lt;=0.1,30,)))))))))</f>
        <v/>
      </c>
      <c r="O135" s="292" t="str">
        <f t="shared" ref="O135" si="51">IF(D135="","",IF(D135="Nije ocijenjen","",IF(D135="Ocijenjen",IF(E135=0,"",((K135+J135+(L135/2))/(E135))))))</f>
        <v/>
      </c>
      <c r="P135" s="293" t="str">
        <f t="shared" ref="P135" si="52">IF(D135="","",IF(D135="Nije ocijenjen","",IF(D135="Ocijenjen",IF(O135&gt;0.2,0,IF(O135&gt;0.15,2,IF(O135&gt;0.1,4,IF(O135&gt;0.06,6,IF(O135&gt;0.03,8,IF(O135&lt;=0.03,10,)))))))))</f>
        <v/>
      </c>
      <c r="Q135" s="277" t="str">
        <f>IF(D135="","",IF(D135="Nije ocijenjen","",IF(D135="Ocijenjen",IF(M135="Član 17. stav 7. Kriterija",P135,N135+P135))))</f>
        <v/>
      </c>
      <c r="R135" s="192"/>
      <c r="S135" s="192"/>
      <c r="T135" s="192"/>
    </row>
    <row r="136" spans="1:20" s="189" customFormat="1" x14ac:dyDescent="0.25">
      <c r="A136" s="228"/>
      <c r="B136" s="228"/>
      <c r="C136" s="228"/>
      <c r="D136" s="228"/>
      <c r="E136" s="321"/>
      <c r="F136" s="319"/>
      <c r="G136" s="319"/>
      <c r="H136" s="319"/>
      <c r="I136" s="319"/>
      <c r="J136" s="319"/>
      <c r="K136" s="319"/>
      <c r="L136" s="319"/>
      <c r="N136" s="168"/>
      <c r="P136" s="168"/>
      <c r="Q136" s="192"/>
      <c r="R136" s="168"/>
      <c r="S136" s="168"/>
      <c r="T136" s="168"/>
    </row>
    <row r="137" spans="1:20" s="189" customFormat="1" x14ac:dyDescent="0.25">
      <c r="A137" s="822" t="s">
        <v>243</v>
      </c>
      <c r="B137" s="823"/>
      <c r="C137" s="824"/>
      <c r="D137" s="279"/>
      <c r="E137" s="280"/>
      <c r="F137" s="280"/>
      <c r="G137" s="328"/>
      <c r="H137" s="328"/>
      <c r="I137" s="328"/>
      <c r="J137" s="328"/>
      <c r="K137" s="328"/>
      <c r="L137" s="280"/>
      <c r="M137" s="282"/>
      <c r="N137" s="282"/>
      <c r="O137" s="282"/>
      <c r="P137" s="281"/>
      <c r="Q137" s="281"/>
      <c r="R137" s="168"/>
      <c r="S137" s="168"/>
      <c r="T137" s="168"/>
    </row>
    <row r="138" spans="1:20" s="189" customFormat="1" x14ac:dyDescent="0.25">
      <c r="A138" s="276">
        <v>9</v>
      </c>
      <c r="B138" s="217" t="s">
        <v>150</v>
      </c>
      <c r="C138" s="217"/>
      <c r="D138" s="217"/>
      <c r="E138" s="317"/>
      <c r="F138" s="218">
        <f t="shared" ref="F138" si="53">SUM(H138:L138)</f>
        <v>0</v>
      </c>
      <c r="G138" s="317"/>
      <c r="H138" s="317"/>
      <c r="I138" s="317"/>
      <c r="J138" s="317"/>
      <c r="K138" s="317"/>
      <c r="L138" s="317"/>
      <c r="M138" s="270"/>
      <c r="N138" s="271"/>
      <c r="O138" s="270"/>
      <c r="P138" s="271"/>
      <c r="Q138" s="272"/>
      <c r="R138" s="168"/>
      <c r="S138" s="168"/>
      <c r="T138" s="168"/>
    </row>
    <row r="139" spans="1:20" s="189" customFormat="1" x14ac:dyDescent="0.25">
      <c r="A139" s="822" t="s">
        <v>244</v>
      </c>
      <c r="B139" s="823"/>
      <c r="C139" s="824"/>
      <c r="D139" s="283"/>
      <c r="E139" s="284"/>
      <c r="F139" s="284"/>
      <c r="G139" s="284"/>
      <c r="H139" s="284"/>
      <c r="I139" s="284"/>
      <c r="J139" s="284"/>
      <c r="K139" s="284"/>
      <c r="L139" s="284"/>
      <c r="M139" s="285"/>
      <c r="N139" s="286"/>
      <c r="O139" s="285"/>
      <c r="P139" s="286"/>
      <c r="Q139" s="295"/>
      <c r="R139" s="168"/>
      <c r="S139" s="168"/>
      <c r="T139" s="168"/>
    </row>
    <row r="140" spans="1:20" s="189" customFormat="1" x14ac:dyDescent="0.25">
      <c r="A140" s="273">
        <f>+A138</f>
        <v>9</v>
      </c>
      <c r="B140" s="274" t="str">
        <f>+B138</f>
        <v>Ime i prezime</v>
      </c>
      <c r="C140" s="217"/>
      <c r="D140" s="217"/>
      <c r="E140" s="317"/>
      <c r="F140" s="218">
        <f t="shared" ref="F140" si="54">SUM(H140:L140)</f>
        <v>0</v>
      </c>
      <c r="G140" s="317"/>
      <c r="H140" s="317"/>
      <c r="I140" s="317"/>
      <c r="J140" s="317"/>
      <c r="K140" s="317"/>
      <c r="L140" s="317"/>
      <c r="M140" s="270"/>
      <c r="N140" s="271"/>
      <c r="O140" s="270"/>
      <c r="P140" s="271"/>
      <c r="Q140" s="272"/>
      <c r="R140" s="168"/>
      <c r="S140" s="168"/>
      <c r="T140" s="168"/>
    </row>
    <row r="141" spans="1:20" s="189" customFormat="1" ht="15.75" thickBot="1" x14ac:dyDescent="0.3">
      <c r="A141" s="269" t="s">
        <v>245</v>
      </c>
      <c r="B141" s="228"/>
      <c r="C141" s="228"/>
      <c r="D141" s="228"/>
      <c r="E141" s="321"/>
      <c r="F141" s="319"/>
      <c r="G141" s="319"/>
      <c r="H141" s="319"/>
      <c r="I141" s="319"/>
      <c r="J141" s="319"/>
      <c r="K141" s="319"/>
      <c r="L141" s="319"/>
      <c r="N141" s="168"/>
      <c r="P141" s="168"/>
      <c r="Q141" s="192"/>
      <c r="R141" s="168"/>
      <c r="S141" s="168"/>
      <c r="T141" s="168"/>
    </row>
    <row r="142" spans="1:20" s="294" customFormat="1" ht="15.75" thickBot="1" x14ac:dyDescent="0.3">
      <c r="A142" s="287">
        <f>+A138</f>
        <v>9</v>
      </c>
      <c r="B142" s="288" t="str">
        <f>+B138</f>
        <v>Ime i prezime</v>
      </c>
      <c r="C142" s="687"/>
      <c r="D142" s="290"/>
      <c r="E142" s="322">
        <f>+E138+E140</f>
        <v>0</v>
      </c>
      <c r="F142" s="291">
        <f t="shared" ref="F142" si="55">SUM(H142:L142)</f>
        <v>0</v>
      </c>
      <c r="G142" s="322">
        <f t="shared" ref="G142:L142" si="56">+G138+G140</f>
        <v>0</v>
      </c>
      <c r="H142" s="322">
        <f t="shared" si="56"/>
        <v>0</v>
      </c>
      <c r="I142" s="322">
        <f t="shared" si="56"/>
        <v>0</v>
      </c>
      <c r="J142" s="322">
        <f t="shared" si="56"/>
        <v>0</v>
      </c>
      <c r="K142" s="322">
        <f t="shared" si="56"/>
        <v>0</v>
      </c>
      <c r="L142" s="322">
        <f t="shared" si="56"/>
        <v>0</v>
      </c>
      <c r="M142" s="292" t="str">
        <f>IF(D142="","",IF(D142="Nije ocijenjen","",IF(D142="Ocijenjen",IF(F142&lt;10,"Član 17. stav 7. Kriterija",(K142+(L142/2))/(F142)))))</f>
        <v/>
      </c>
      <c r="N142" s="293" t="str">
        <f>IF(D142="","",IF(D142="Nije ocijenjen","",IF(D142="Ocijenjen",IF(M142="Član 17. stav 7. Kriterija","",IF(M142&gt;0.4,0,IF(M142&gt;0.3,8,IF(M142&gt;0.2,16,IF(M142&gt;0.1,24,IF(M142&lt;=0.1,30,)))))))))</f>
        <v/>
      </c>
      <c r="O142" s="292" t="str">
        <f t="shared" ref="O142" si="57">IF(D142="","",IF(D142="Nije ocijenjen","",IF(D142="Ocijenjen",IF(E142=0,"",((K142+J142+(L142/2))/(E142))))))</f>
        <v/>
      </c>
      <c r="P142" s="293" t="str">
        <f t="shared" ref="P142" si="58">IF(D142="","",IF(D142="Nije ocijenjen","",IF(D142="Ocijenjen",IF(O142&gt;0.2,0,IF(O142&gt;0.15,2,IF(O142&gt;0.1,4,IF(O142&gt;0.06,6,IF(O142&gt;0.03,8,IF(O142&lt;=0.03,10,)))))))))</f>
        <v/>
      </c>
      <c r="Q142" s="277" t="str">
        <f>IF(D142="","",IF(D142="Nije ocijenjen","",IF(D142="Ocijenjen",IF(M142="Član 17. stav 7. Kriterija",P142,N142+P142))))</f>
        <v/>
      </c>
      <c r="R142" s="192"/>
      <c r="S142" s="192"/>
      <c r="T142" s="192"/>
    </row>
    <row r="143" spans="1:20" s="189" customFormat="1" x14ac:dyDescent="0.25">
      <c r="A143" s="228"/>
      <c r="B143" s="228"/>
      <c r="C143" s="228"/>
      <c r="D143" s="228"/>
      <c r="E143" s="321"/>
      <c r="F143" s="319"/>
      <c r="G143" s="319"/>
      <c r="H143" s="319"/>
      <c r="I143" s="319"/>
      <c r="J143" s="319"/>
      <c r="K143" s="319"/>
      <c r="L143" s="319"/>
      <c r="N143" s="168"/>
      <c r="P143" s="168"/>
      <c r="Q143" s="192"/>
      <c r="R143" s="168"/>
      <c r="S143" s="168"/>
      <c r="T143" s="168"/>
    </row>
    <row r="144" spans="1:20" s="189" customFormat="1" x14ac:dyDescent="0.25">
      <c r="A144" s="822" t="s">
        <v>243</v>
      </c>
      <c r="B144" s="823"/>
      <c r="C144" s="824"/>
      <c r="D144" s="279"/>
      <c r="E144" s="280"/>
      <c r="F144" s="280"/>
      <c r="G144" s="328"/>
      <c r="H144" s="328"/>
      <c r="I144" s="328"/>
      <c r="J144" s="328"/>
      <c r="K144" s="328"/>
      <c r="L144" s="280"/>
      <c r="M144" s="282"/>
      <c r="N144" s="282"/>
      <c r="O144" s="282"/>
      <c r="P144" s="281"/>
      <c r="Q144" s="281"/>
      <c r="R144" s="168"/>
      <c r="S144" s="168"/>
      <c r="T144" s="168"/>
    </row>
    <row r="145" spans="1:20" s="189" customFormat="1" x14ac:dyDescent="0.25">
      <c r="A145" s="276">
        <v>10</v>
      </c>
      <c r="B145" s="217" t="s">
        <v>150</v>
      </c>
      <c r="C145" s="217"/>
      <c r="D145" s="217"/>
      <c r="E145" s="317"/>
      <c r="F145" s="218">
        <f t="shared" ref="F145" si="59">SUM(H145:L145)</f>
        <v>0</v>
      </c>
      <c r="G145" s="317"/>
      <c r="H145" s="317"/>
      <c r="I145" s="317"/>
      <c r="J145" s="317"/>
      <c r="K145" s="317"/>
      <c r="L145" s="317"/>
      <c r="M145" s="270"/>
      <c r="N145" s="271"/>
      <c r="O145" s="270"/>
      <c r="P145" s="271"/>
      <c r="Q145" s="272"/>
      <c r="R145" s="168"/>
      <c r="S145" s="168"/>
      <c r="T145" s="168"/>
    </row>
    <row r="146" spans="1:20" s="189" customFormat="1" x14ac:dyDescent="0.25">
      <c r="A146" s="822" t="s">
        <v>244</v>
      </c>
      <c r="B146" s="823"/>
      <c r="C146" s="824"/>
      <c r="D146" s="283"/>
      <c r="E146" s="284"/>
      <c r="F146" s="284"/>
      <c r="G146" s="284"/>
      <c r="H146" s="284"/>
      <c r="I146" s="284"/>
      <c r="J146" s="284"/>
      <c r="K146" s="284"/>
      <c r="L146" s="284"/>
      <c r="M146" s="285"/>
      <c r="N146" s="286"/>
      <c r="O146" s="285"/>
      <c r="P146" s="286"/>
      <c r="Q146" s="295"/>
      <c r="R146" s="168"/>
      <c r="S146" s="168"/>
      <c r="T146" s="168"/>
    </row>
    <row r="147" spans="1:20" s="189" customFormat="1" x14ac:dyDescent="0.25">
      <c r="A147" s="273">
        <f>+A145</f>
        <v>10</v>
      </c>
      <c r="B147" s="274" t="str">
        <f>+B145</f>
        <v>Ime i prezime</v>
      </c>
      <c r="C147" s="217"/>
      <c r="D147" s="217"/>
      <c r="E147" s="317"/>
      <c r="F147" s="218">
        <f t="shared" ref="F147" si="60">SUM(H147:L147)</f>
        <v>0</v>
      </c>
      <c r="G147" s="317"/>
      <c r="H147" s="317"/>
      <c r="I147" s="317"/>
      <c r="J147" s="317"/>
      <c r="K147" s="317"/>
      <c r="L147" s="317"/>
      <c r="M147" s="270"/>
      <c r="N147" s="271"/>
      <c r="O147" s="270"/>
      <c r="P147" s="271"/>
      <c r="Q147" s="272"/>
      <c r="R147" s="168"/>
      <c r="S147" s="168"/>
      <c r="T147" s="168"/>
    </row>
    <row r="148" spans="1:20" s="189" customFormat="1" ht="15.75" thickBot="1" x14ac:dyDescent="0.3">
      <c r="A148" s="269" t="s">
        <v>245</v>
      </c>
      <c r="B148" s="228"/>
      <c r="C148" s="228"/>
      <c r="D148" s="228"/>
      <c r="E148" s="321"/>
      <c r="F148" s="319"/>
      <c r="G148" s="319"/>
      <c r="H148" s="319"/>
      <c r="I148" s="319"/>
      <c r="J148" s="319"/>
      <c r="K148" s="319"/>
      <c r="L148" s="319"/>
      <c r="N148" s="168"/>
      <c r="P148" s="168"/>
      <c r="Q148" s="192"/>
      <c r="R148" s="168"/>
      <c r="S148" s="168"/>
      <c r="T148" s="168"/>
    </row>
    <row r="149" spans="1:20" s="294" customFormat="1" ht="15.75" thickBot="1" x14ac:dyDescent="0.3">
      <c r="A149" s="287">
        <f>+A145</f>
        <v>10</v>
      </c>
      <c r="B149" s="288" t="str">
        <f>+B145</f>
        <v>Ime i prezime</v>
      </c>
      <c r="C149" s="687"/>
      <c r="D149" s="290"/>
      <c r="E149" s="322">
        <f>+E145+E147</f>
        <v>0</v>
      </c>
      <c r="F149" s="291">
        <f t="shared" ref="F149" si="61">SUM(H149:L149)</f>
        <v>0</v>
      </c>
      <c r="G149" s="322">
        <f t="shared" ref="G149:L149" si="62">+G145+G147</f>
        <v>0</v>
      </c>
      <c r="H149" s="322">
        <f t="shared" si="62"/>
        <v>0</v>
      </c>
      <c r="I149" s="322">
        <f t="shared" si="62"/>
        <v>0</v>
      </c>
      <c r="J149" s="322">
        <f t="shared" si="62"/>
        <v>0</v>
      </c>
      <c r="K149" s="322">
        <f t="shared" si="62"/>
        <v>0</v>
      </c>
      <c r="L149" s="322">
        <f t="shared" si="62"/>
        <v>0</v>
      </c>
      <c r="M149" s="292" t="str">
        <f>IF(D149="","",IF(D149="Nije ocijenjen","",IF(D149="Ocijenjen",IF(F149&lt;10,"Član 17. stav 7. Kriterija",(K149+(L149/2))/(F149)))))</f>
        <v/>
      </c>
      <c r="N149" s="293" t="str">
        <f>IF(D149="","",IF(D149="Nije ocijenjen","",IF(D149="Ocijenjen",IF(M149="Član 17. stav 7. Kriterija","",IF(M149&gt;0.4,0,IF(M149&gt;0.3,8,IF(M149&gt;0.2,16,IF(M149&gt;0.1,24,IF(M149&lt;=0.1,30,)))))))))</f>
        <v/>
      </c>
      <c r="O149" s="292" t="str">
        <f t="shared" ref="O149" si="63">IF(D149="","",IF(D149="Nije ocijenjen","",IF(D149="Ocijenjen",IF(E149=0,"",((K149+J149+(L149/2))/(E149))))))</f>
        <v/>
      </c>
      <c r="P149" s="293" t="str">
        <f t="shared" ref="P149" si="64">IF(D149="","",IF(D149="Nije ocijenjen","",IF(D149="Ocijenjen",IF(O149&gt;0.2,0,IF(O149&gt;0.15,2,IF(O149&gt;0.1,4,IF(O149&gt;0.06,6,IF(O149&gt;0.03,8,IF(O149&lt;=0.03,10,)))))))))</f>
        <v/>
      </c>
      <c r="Q149" s="277" t="str">
        <f>IF(D149="","",IF(D149="Nije ocijenjen","",IF(D149="Ocijenjen",IF(M149="Član 17. stav 7. Kriterija",P149,N149+P149))))</f>
        <v/>
      </c>
      <c r="R149" s="192"/>
      <c r="S149" s="192"/>
      <c r="T149" s="192"/>
    </row>
    <row r="150" spans="1:20" s="189" customFormat="1" x14ac:dyDescent="0.25">
      <c r="A150" s="228"/>
      <c r="B150" s="228"/>
      <c r="C150" s="228"/>
      <c r="D150" s="228"/>
      <c r="E150" s="321"/>
      <c r="F150" s="319"/>
      <c r="G150" s="319"/>
      <c r="H150" s="319"/>
      <c r="I150" s="319"/>
      <c r="J150" s="319"/>
      <c r="K150" s="319"/>
      <c r="L150" s="319"/>
      <c r="N150" s="168"/>
      <c r="P150" s="168"/>
      <c r="Q150" s="192"/>
      <c r="R150" s="168"/>
      <c r="S150" s="168"/>
      <c r="T150" s="168"/>
    </row>
    <row r="151" spans="1:20" s="189" customFormat="1" x14ac:dyDescent="0.25">
      <c r="A151" s="228"/>
      <c r="B151" s="228"/>
      <c r="C151" s="228"/>
      <c r="D151" s="228"/>
      <c r="E151" s="321"/>
      <c r="F151" s="319"/>
      <c r="G151" s="319"/>
      <c r="H151" s="319"/>
      <c r="I151" s="319"/>
      <c r="J151" s="319"/>
      <c r="K151" s="319"/>
      <c r="L151" s="319"/>
      <c r="N151" s="168"/>
      <c r="P151" s="168"/>
      <c r="Q151" s="192"/>
      <c r="R151" s="168"/>
      <c r="S151" s="168"/>
      <c r="T151" s="168"/>
    </row>
    <row r="152" spans="1:20" s="189" customFormat="1" ht="31.5" customHeight="1" x14ac:dyDescent="0.25">
      <c r="A152" s="829" t="s">
        <v>240</v>
      </c>
      <c r="B152" s="829"/>
      <c r="C152" s="829"/>
      <c r="D152" s="829"/>
      <c r="E152" s="829"/>
      <c r="F152" s="829"/>
      <c r="G152" s="829"/>
      <c r="H152" s="829"/>
      <c r="I152" s="829"/>
      <c r="J152" s="829"/>
      <c r="K152" s="829"/>
      <c r="L152" s="829"/>
      <c r="M152" s="829"/>
      <c r="N152" s="829"/>
      <c r="O152" s="829"/>
      <c r="P152" s="829"/>
      <c r="Q152" s="829"/>
      <c r="R152" s="168"/>
      <c r="S152" s="168"/>
      <c r="T152" s="168"/>
    </row>
    <row r="153" spans="1:20" s="262" customFormat="1" ht="15" customHeight="1" x14ac:dyDescent="0.2">
      <c r="A153" s="829" t="s">
        <v>302</v>
      </c>
      <c r="B153" s="829"/>
      <c r="C153" s="829"/>
      <c r="D153" s="829"/>
      <c r="E153" s="829"/>
      <c r="F153" s="829"/>
      <c r="G153" s="829"/>
      <c r="H153" s="829"/>
      <c r="I153" s="829"/>
      <c r="J153" s="829"/>
      <c r="K153" s="829"/>
      <c r="L153" s="829"/>
      <c r="M153" s="829"/>
      <c r="N153" s="829"/>
      <c r="O153" s="829"/>
      <c r="P153" s="829"/>
      <c r="Q153" s="829"/>
      <c r="R153" s="261"/>
      <c r="S153" s="261"/>
      <c r="T153" s="261"/>
    </row>
    <row r="154" spans="1:20" s="262" customFormat="1" ht="15" customHeight="1" x14ac:dyDescent="0.2">
      <c r="A154" s="829"/>
      <c r="B154" s="829"/>
      <c r="C154" s="829"/>
      <c r="D154" s="829"/>
      <c r="E154" s="829"/>
      <c r="F154" s="829"/>
      <c r="G154" s="829"/>
      <c r="H154" s="829"/>
      <c r="I154" s="829"/>
      <c r="J154" s="829"/>
      <c r="K154" s="829"/>
      <c r="L154" s="829"/>
      <c r="M154" s="829"/>
      <c r="N154" s="829"/>
      <c r="O154" s="829"/>
      <c r="P154" s="829"/>
      <c r="Q154" s="829"/>
      <c r="R154" s="261"/>
      <c r="S154" s="261"/>
      <c r="T154" s="261"/>
    </row>
    <row r="155" spans="1:20" s="230" customFormat="1" ht="15" customHeight="1" x14ac:dyDescent="0.25">
      <c r="A155" s="829"/>
      <c r="B155" s="829"/>
      <c r="C155" s="829"/>
      <c r="D155" s="829"/>
      <c r="E155" s="829"/>
      <c r="F155" s="829"/>
      <c r="G155" s="829"/>
      <c r="H155" s="829"/>
      <c r="I155" s="829"/>
      <c r="J155" s="829"/>
      <c r="K155" s="829"/>
      <c r="L155" s="829"/>
      <c r="M155" s="829"/>
      <c r="N155" s="829"/>
      <c r="O155" s="829"/>
      <c r="P155" s="829"/>
      <c r="Q155" s="829"/>
      <c r="R155" s="229"/>
      <c r="S155" s="229"/>
      <c r="T155" s="229"/>
    </row>
    <row r="156" spans="1:20" s="230" customFormat="1" ht="15" customHeight="1" x14ac:dyDescent="0.25">
      <c r="A156" s="830" t="s">
        <v>242</v>
      </c>
      <c r="B156" s="830"/>
      <c r="C156" s="830"/>
      <c r="D156" s="830"/>
      <c r="E156" s="830"/>
      <c r="F156" s="830"/>
      <c r="G156" s="830"/>
      <c r="H156" s="830"/>
      <c r="I156" s="830"/>
      <c r="J156" s="830"/>
      <c r="K156" s="830"/>
      <c r="L156" s="830"/>
      <c r="M156" s="830"/>
      <c r="N156" s="830"/>
      <c r="O156" s="830"/>
      <c r="P156" s="830"/>
      <c r="Q156" s="830"/>
      <c r="R156" s="229"/>
      <c r="S156" s="229"/>
      <c r="T156" s="229"/>
    </row>
    <row r="157" spans="1:20" s="230" customFormat="1" ht="15" customHeight="1" x14ac:dyDescent="0.25">
      <c r="A157" s="341"/>
      <c r="B157" s="341"/>
      <c r="C157" s="341"/>
      <c r="D157" s="341"/>
      <c r="E157" s="341"/>
      <c r="F157" s="341"/>
      <c r="G157" s="341"/>
      <c r="H157" s="341"/>
      <c r="I157" s="341"/>
      <c r="J157" s="341"/>
      <c r="K157" s="341"/>
      <c r="L157" s="341"/>
      <c r="M157" s="341"/>
      <c r="N157" s="341"/>
      <c r="O157" s="341"/>
      <c r="P157" s="341"/>
      <c r="Q157" s="341"/>
      <c r="R157" s="229"/>
      <c r="S157" s="229"/>
      <c r="T157" s="229"/>
    </row>
    <row r="158" spans="1:20" s="260" customFormat="1" ht="15" customHeight="1" x14ac:dyDescent="0.2">
      <c r="A158" s="829" t="s">
        <v>303</v>
      </c>
      <c r="B158" s="829"/>
      <c r="C158" s="829"/>
      <c r="D158" s="829"/>
      <c r="E158" s="829"/>
      <c r="F158" s="829"/>
      <c r="G158" s="829"/>
      <c r="H158" s="829"/>
      <c r="I158" s="829"/>
      <c r="J158" s="829"/>
      <c r="K158" s="829"/>
      <c r="L158" s="829"/>
      <c r="M158" s="829"/>
      <c r="N158" s="829"/>
      <c r="O158" s="829"/>
      <c r="P158" s="829"/>
      <c r="Q158" s="829"/>
      <c r="R158" s="259"/>
      <c r="S158" s="259"/>
      <c r="T158" s="259"/>
    </row>
    <row r="159" spans="1:20" s="260" customFormat="1" ht="15" customHeight="1" x14ac:dyDescent="0.2">
      <c r="A159" s="342"/>
      <c r="B159" s="342"/>
      <c r="C159" s="342"/>
      <c r="D159" s="342"/>
      <c r="E159" s="342"/>
      <c r="F159" s="342"/>
      <c r="G159" s="342"/>
      <c r="H159" s="342"/>
      <c r="I159" s="342"/>
      <c r="J159" s="342"/>
      <c r="K159" s="342"/>
      <c r="L159" s="342"/>
      <c r="M159" s="342"/>
      <c r="N159" s="342"/>
      <c r="O159" s="342"/>
      <c r="P159" s="342"/>
      <c r="Q159" s="342"/>
      <c r="R159" s="259"/>
      <c r="S159" s="259"/>
      <c r="T159" s="259"/>
    </row>
    <row r="160" spans="1:20" s="260" customFormat="1" ht="61.5" customHeight="1" x14ac:dyDescent="0.2">
      <c r="A160" s="831" t="s">
        <v>279</v>
      </c>
      <c r="B160" s="832"/>
      <c r="C160" s="832"/>
      <c r="D160" s="832"/>
      <c r="E160" s="832"/>
      <c r="F160" s="832"/>
      <c r="G160" s="832"/>
      <c r="H160" s="832"/>
      <c r="I160" s="832"/>
      <c r="J160" s="832"/>
      <c r="K160" s="832"/>
      <c r="L160" s="832"/>
      <c r="M160" s="832"/>
      <c r="N160" s="832"/>
      <c r="O160" s="832"/>
      <c r="P160" s="832"/>
      <c r="Q160" s="832"/>
      <c r="R160" s="259"/>
      <c r="S160" s="259"/>
      <c r="T160" s="259"/>
    </row>
    <row r="161" spans="1:20" s="189" customFormat="1" x14ac:dyDescent="0.25">
      <c r="A161" s="228"/>
      <c r="B161" s="228"/>
      <c r="C161" s="228"/>
      <c r="D161" s="228"/>
      <c r="E161" s="321"/>
      <c r="F161" s="319"/>
      <c r="G161" s="319"/>
      <c r="H161" s="319"/>
      <c r="I161" s="319"/>
      <c r="J161" s="319"/>
      <c r="K161" s="319"/>
      <c r="L161" s="319"/>
      <c r="N161" s="168"/>
      <c r="P161" s="168"/>
      <c r="Q161" s="192"/>
      <c r="R161" s="168"/>
      <c r="S161" s="168"/>
      <c r="T161" s="168"/>
    </row>
    <row r="162" spans="1:20" s="189" customFormat="1" ht="114" customHeight="1" x14ac:dyDescent="0.25">
      <c r="A162" s="827" t="s">
        <v>319</v>
      </c>
      <c r="B162" s="827"/>
      <c r="C162" s="827"/>
      <c r="D162" s="827"/>
      <c r="E162" s="827"/>
      <c r="F162" s="827"/>
      <c r="G162" s="827"/>
      <c r="H162" s="827"/>
      <c r="I162" s="827"/>
      <c r="J162" s="827"/>
      <c r="K162" s="827"/>
      <c r="L162" s="827"/>
      <c r="M162" s="827"/>
      <c r="N162" s="827"/>
      <c r="O162" s="827"/>
      <c r="P162" s="827"/>
      <c r="Q162" s="827"/>
      <c r="R162" s="168"/>
      <c r="S162" s="168"/>
      <c r="T162" s="168"/>
    </row>
    <row r="163" spans="1:20" s="189" customFormat="1" hidden="1" x14ac:dyDescent="0.25">
      <c r="A163" s="168"/>
      <c r="B163" s="168"/>
      <c r="C163" s="168"/>
      <c r="D163" s="168"/>
      <c r="E163" s="319"/>
      <c r="F163" s="319"/>
      <c r="G163" s="319"/>
      <c r="H163" s="319"/>
      <c r="I163" s="319"/>
      <c r="J163" s="319"/>
      <c r="K163" s="319"/>
      <c r="L163" s="319"/>
      <c r="N163" s="168"/>
      <c r="P163" s="168"/>
      <c r="Q163" s="192"/>
      <c r="R163" s="168"/>
      <c r="S163" s="168"/>
      <c r="T163" s="168"/>
    </row>
    <row r="164" spans="1:20" s="189" customFormat="1" ht="69" customHeight="1" x14ac:dyDescent="0.25">
      <c r="A164" s="828" t="s">
        <v>320</v>
      </c>
      <c r="B164" s="828"/>
      <c r="C164" s="828"/>
      <c r="D164" s="828"/>
      <c r="E164" s="828"/>
      <c r="F164" s="828"/>
      <c r="G164" s="828"/>
      <c r="H164" s="828"/>
      <c r="I164" s="828"/>
      <c r="J164" s="828"/>
      <c r="K164" s="828"/>
      <c r="L164" s="828"/>
      <c r="M164" s="828"/>
      <c r="N164" s="828"/>
      <c r="O164" s="828"/>
      <c r="P164" s="828"/>
      <c r="Q164" s="828"/>
      <c r="R164" s="168"/>
      <c r="S164" s="168"/>
      <c r="T164" s="168"/>
    </row>
    <row r="165" spans="1:20" s="189" customFormat="1" x14ac:dyDescent="0.25">
      <c r="A165" s="168"/>
      <c r="B165" s="168"/>
      <c r="C165" s="168"/>
      <c r="D165" s="168"/>
      <c r="E165" s="319"/>
      <c r="F165" s="319"/>
      <c r="G165" s="319"/>
      <c r="H165" s="319"/>
      <c r="I165" s="319"/>
      <c r="J165" s="319"/>
      <c r="K165" s="319"/>
      <c r="L165" s="319"/>
      <c r="N165" s="168"/>
      <c r="P165" s="168"/>
      <c r="Q165" s="192"/>
      <c r="R165" s="168"/>
      <c r="S165" s="168"/>
      <c r="T165" s="168"/>
    </row>
    <row r="166" spans="1:20" s="189" customFormat="1" x14ac:dyDescent="0.25">
      <c r="A166" s="168"/>
      <c r="B166" s="168"/>
      <c r="C166" s="168"/>
      <c r="D166" s="168"/>
      <c r="E166" s="319"/>
      <c r="F166" s="319"/>
      <c r="G166" s="319"/>
      <c r="H166" s="319"/>
      <c r="I166" s="319"/>
      <c r="J166" s="319"/>
      <c r="K166" s="319"/>
      <c r="L166" s="319"/>
      <c r="N166" s="168"/>
      <c r="P166" s="168"/>
      <c r="Q166" s="192"/>
      <c r="R166" s="168"/>
      <c r="S166" s="168"/>
      <c r="T166" s="168"/>
    </row>
    <row r="167" spans="1:20" s="189" customFormat="1" x14ac:dyDescent="0.25">
      <c r="A167" s="168"/>
      <c r="B167" s="168"/>
      <c r="C167" s="168"/>
      <c r="D167" s="168"/>
      <c r="E167" s="319"/>
      <c r="F167" s="319"/>
      <c r="G167" s="319"/>
      <c r="H167" s="319"/>
      <c r="I167" s="319"/>
      <c r="J167" s="319"/>
      <c r="K167" s="319"/>
      <c r="L167" s="319"/>
      <c r="N167" s="168"/>
      <c r="P167" s="168"/>
      <c r="Q167" s="192"/>
      <c r="R167" s="168"/>
      <c r="S167" s="168"/>
      <c r="T167" s="168"/>
    </row>
    <row r="168" spans="1:20" s="189" customFormat="1" x14ac:dyDescent="0.25">
      <c r="A168" s="168"/>
      <c r="B168" s="168"/>
      <c r="C168" s="168"/>
      <c r="D168" s="168"/>
      <c r="E168" s="319"/>
      <c r="F168" s="319"/>
      <c r="G168" s="319"/>
      <c r="H168" s="319"/>
      <c r="I168" s="319"/>
      <c r="J168" s="319"/>
      <c r="K168" s="319"/>
      <c r="L168" s="319"/>
      <c r="N168" s="168"/>
      <c r="P168" s="168"/>
      <c r="Q168" s="192"/>
      <c r="R168" s="168"/>
      <c r="S168" s="168"/>
      <c r="T168" s="168"/>
    </row>
    <row r="169" spans="1:20" s="189" customFormat="1" x14ac:dyDescent="0.25">
      <c r="A169" s="168"/>
      <c r="B169" s="168"/>
      <c r="C169" s="168"/>
      <c r="D169" s="168"/>
      <c r="E169" s="319"/>
      <c r="F169" s="319"/>
      <c r="G169" s="319"/>
      <c r="H169" s="319"/>
      <c r="I169" s="319"/>
      <c r="J169" s="319"/>
      <c r="K169" s="319"/>
      <c r="L169" s="319"/>
      <c r="N169" s="168"/>
      <c r="P169" s="168"/>
      <c r="Q169" s="192"/>
      <c r="R169" s="168"/>
      <c r="S169" s="168"/>
      <c r="T169" s="168"/>
    </row>
  </sheetData>
  <sheetProtection password="CCF6" sheet="1" objects="1" scenarios="1"/>
  <mergeCells count="46">
    <mergeCell ref="A162:Q162"/>
    <mergeCell ref="A164:Q164"/>
    <mergeCell ref="A152:Q152"/>
    <mergeCell ref="A153:Q155"/>
    <mergeCell ref="A156:Q156"/>
    <mergeCell ref="A158:Q158"/>
    <mergeCell ref="A160:Q160"/>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s>
  <dataValidations count="4">
    <dataValidation type="list" allowBlank="1" showInputMessage="1" showErrorMessage="1" sqref="D11:D74 D149 D147 D145 D142 D140 D138 D135 D133 D131 D128 D126 D124 D121 D119 D117 D114 D98 D96 D100 D91 D89 D93 D105 D103 D107 D84 D112 D110">
      <formula1>$U$10:$U$11</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4 C89 C91 C93 C96 C98 C100 C103 C105 C107 C110 C112 C114 C117 C119 C121 C124 C126 C128 C131 C133 C135 C138 C140 C142 C145 C147 C149">
      <formula1>$S$11:$S$14</formula1>
    </dataValidation>
  </dataValidations>
  <pageMargins left="0.7" right="0.7" top="0.75" bottom="0.75" header="0.3" footer="0.3"/>
  <pageSetup paperSize="9" scale="18"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III'!$J$51</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III'!$B$51</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III'!$C$51</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III'!$D$51</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III'!$E$51</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III'!$F$51</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III'!$G$51</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III'!$H$51</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III'!$I$51</xm:f>
            <x14:dxf>
              <fill>
                <patternFill>
                  <bgColor rgb="FFFF0000"/>
                </patternFill>
              </fill>
            </x14:dxf>
          </x14:cfRule>
          <xm:sqref>L76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4" customWidth="1"/>
    <col min="4" max="4" width="70.7109375" style="34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tr">
        <f>+'Tabela I'!A1</f>
        <v>Osnovni sud Brčko Distrikta</v>
      </c>
      <c r="C1" s="74"/>
      <c r="E1" s="13"/>
      <c r="F1" s="13"/>
      <c r="G1" s="13"/>
      <c r="H1" s="5"/>
      <c r="J1" s="76"/>
      <c r="K1" s="88"/>
      <c r="L1" s="76"/>
      <c r="M1" s="72"/>
    </row>
    <row r="2" spans="1:13" ht="18" customHeight="1" x14ac:dyDescent="0.25">
      <c r="A2" s="66" t="s">
        <v>67</v>
      </c>
      <c r="C2" s="54" t="str">
        <f>'Tabela I'!C2</f>
        <v>1.1.2022.- 31.12.2022.</v>
      </c>
      <c r="E2" s="13"/>
      <c r="F2" s="13"/>
      <c r="G2" s="13"/>
    </row>
    <row r="3" spans="1:13" ht="21" customHeight="1" x14ac:dyDescent="0.25">
      <c r="A3" s="78" t="s">
        <v>172</v>
      </c>
      <c r="B3" s="78"/>
      <c r="C3" s="78"/>
      <c r="D3" s="346"/>
      <c r="E3" s="5"/>
      <c r="H3" s="5"/>
      <c r="K3" s="5"/>
      <c r="M3" s="5"/>
    </row>
    <row r="4" spans="1:13" ht="3" customHeight="1" thickBot="1" x14ac:dyDescent="0.25">
      <c r="E4" s="5"/>
      <c r="H4" s="5"/>
      <c r="K4" s="5"/>
    </row>
    <row r="5" spans="1:13" ht="12.75" customHeight="1" x14ac:dyDescent="0.2">
      <c r="A5" s="833" t="s">
        <v>249</v>
      </c>
      <c r="B5" s="837" t="s">
        <v>52</v>
      </c>
      <c r="C5" s="837" t="s">
        <v>53</v>
      </c>
      <c r="D5" s="835" t="s">
        <v>248</v>
      </c>
    </row>
    <row r="6" spans="1:13" ht="51" customHeight="1" thickBot="1" x14ac:dyDescent="0.25">
      <c r="A6" s="834"/>
      <c r="B6" s="838"/>
      <c r="C6" s="838"/>
      <c r="D6" s="836"/>
    </row>
    <row r="7" spans="1:13" s="299" customFormat="1" ht="12.75" customHeight="1" thickBot="1" x14ac:dyDescent="0.25">
      <c r="A7" s="263" t="s">
        <v>17</v>
      </c>
      <c r="B7" s="298" t="s">
        <v>18</v>
      </c>
      <c r="C7" s="298" t="s">
        <v>19</v>
      </c>
      <c r="D7" s="347" t="s">
        <v>27</v>
      </c>
    </row>
    <row r="8" spans="1:13" ht="3" customHeight="1" thickBot="1" x14ac:dyDescent="0.25"/>
    <row r="9" spans="1:13" ht="30" customHeight="1" x14ac:dyDescent="0.2">
      <c r="A9" s="303"/>
      <c r="B9" s="306"/>
      <c r="C9" s="307"/>
      <c r="D9" s="302"/>
    </row>
    <row r="10" spans="1:13" ht="30" customHeight="1" x14ac:dyDescent="0.2">
      <c r="A10" s="304"/>
      <c r="B10" s="296"/>
      <c r="C10" s="308"/>
      <c r="D10" s="300"/>
    </row>
    <row r="11" spans="1:13" ht="30" customHeight="1" x14ac:dyDescent="0.2">
      <c r="A11" s="304"/>
      <c r="B11" s="296"/>
      <c r="C11" s="308"/>
      <c r="D11" s="300"/>
    </row>
    <row r="12" spans="1:13" ht="30" customHeight="1" x14ac:dyDescent="0.2">
      <c r="A12" s="304"/>
      <c r="B12" s="296"/>
      <c r="C12" s="308"/>
      <c r="D12" s="300"/>
    </row>
    <row r="13" spans="1:13" ht="30" customHeight="1" x14ac:dyDescent="0.2">
      <c r="A13" s="304"/>
      <c r="B13" s="296"/>
      <c r="C13" s="308"/>
      <c r="D13" s="300"/>
    </row>
    <row r="14" spans="1:13" ht="30" customHeight="1" x14ac:dyDescent="0.2">
      <c r="A14" s="304"/>
      <c r="B14" s="296"/>
      <c r="C14" s="308"/>
      <c r="D14" s="300"/>
    </row>
    <row r="15" spans="1:13" ht="30" customHeight="1" x14ac:dyDescent="0.2">
      <c r="A15" s="304"/>
      <c r="B15" s="296"/>
      <c r="C15" s="308"/>
      <c r="D15" s="300"/>
    </row>
    <row r="16" spans="1:13" ht="30" customHeight="1" x14ac:dyDescent="0.2">
      <c r="A16" s="304"/>
      <c r="B16" s="296"/>
      <c r="C16" s="308"/>
      <c r="D16" s="300"/>
    </row>
    <row r="17" spans="1:4" ht="30" customHeight="1" x14ac:dyDescent="0.2">
      <c r="A17" s="304"/>
      <c r="B17" s="310"/>
      <c r="C17" s="308"/>
      <c r="D17" s="300"/>
    </row>
    <row r="18" spans="1:4" ht="30" customHeight="1" x14ac:dyDescent="0.2">
      <c r="A18" s="304"/>
      <c r="B18" s="296"/>
      <c r="C18" s="308"/>
      <c r="D18" s="300"/>
    </row>
    <row r="19" spans="1:4" ht="30" customHeight="1" x14ac:dyDescent="0.2">
      <c r="A19" s="304"/>
      <c r="B19" s="296"/>
      <c r="C19" s="308"/>
      <c r="D19" s="311"/>
    </row>
    <row r="20" spans="1:4" ht="30" customHeight="1" x14ac:dyDescent="0.2">
      <c r="A20" s="304"/>
      <c r="B20" s="296"/>
      <c r="C20" s="308"/>
      <c r="D20" s="300"/>
    </row>
    <row r="21" spans="1:4" ht="30" customHeight="1" x14ac:dyDescent="0.2">
      <c r="A21" s="304"/>
      <c r="B21" s="296"/>
      <c r="C21" s="308"/>
      <c r="D21" s="300"/>
    </row>
    <row r="22" spans="1:4" ht="30" customHeight="1" x14ac:dyDescent="0.2">
      <c r="A22" s="304"/>
      <c r="B22" s="296"/>
      <c r="C22" s="308"/>
      <c r="D22" s="300"/>
    </row>
    <row r="23" spans="1:4" ht="30" customHeight="1" x14ac:dyDescent="0.2">
      <c r="A23" s="304"/>
      <c r="B23" s="296"/>
      <c r="C23" s="308"/>
      <c r="D23" s="300"/>
    </row>
    <row r="24" spans="1:4" ht="30" customHeight="1" x14ac:dyDescent="0.2">
      <c r="A24" s="304"/>
      <c r="B24" s="296"/>
      <c r="C24" s="308"/>
      <c r="D24" s="300"/>
    </row>
    <row r="25" spans="1:4" ht="30" customHeight="1" thickBot="1" x14ac:dyDescent="0.25">
      <c r="A25" s="305"/>
      <c r="B25" s="297"/>
      <c r="C25" s="309"/>
      <c r="D25" s="301"/>
    </row>
    <row r="27" spans="1:4" x14ac:dyDescent="0.2">
      <c r="A27" s="839" t="s">
        <v>251</v>
      </c>
      <c r="B27" s="839"/>
      <c r="C27" s="839"/>
      <c r="D27" s="839"/>
    </row>
    <row r="28" spans="1:4" x14ac:dyDescent="0.2">
      <c r="A28" s="839"/>
      <c r="B28" s="839"/>
      <c r="C28" s="839"/>
      <c r="D28" s="839"/>
    </row>
    <row r="29" spans="1:4" x14ac:dyDescent="0.2">
      <c r="A29" s="839"/>
      <c r="B29" s="839"/>
      <c r="C29" s="839"/>
      <c r="D29" s="839"/>
    </row>
    <row r="30" spans="1:4" x14ac:dyDescent="0.2">
      <c r="A30" s="839"/>
      <c r="B30" s="839"/>
      <c r="C30" s="839"/>
      <c r="D30" s="839"/>
    </row>
  </sheetData>
  <sheetProtection password="CCF6" sheet="1" objects="1" scenarios="1"/>
  <mergeCells count="5">
    <mergeCell ref="A5:A6"/>
    <mergeCell ref="D5:D6"/>
    <mergeCell ref="B5:B6"/>
    <mergeCell ref="C5:C6"/>
    <mergeCell ref="A27:D30"/>
  </mergeCells>
  <phoneticPr fontId="7"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Normal="100" zoomScaleSheetLayoutView="10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16" width="6.7109375" style="4" customWidth="1"/>
    <col min="17" max="16384" width="9.140625" style="73"/>
  </cols>
  <sheetData>
    <row r="1" spans="1:16" ht="21" customHeight="1" x14ac:dyDescent="0.25">
      <c r="A1" s="17" t="str">
        <f>+'Tabela I'!A1</f>
        <v>Osnovni sud Brčko Distrikta</v>
      </c>
      <c r="B1" s="17"/>
      <c r="C1" s="17"/>
      <c r="D1" s="17"/>
      <c r="E1" s="17"/>
      <c r="H1" s="164"/>
      <c r="I1" s="127"/>
      <c r="J1" s="127"/>
      <c r="K1" s="127"/>
      <c r="L1" s="127"/>
      <c r="M1" s="127"/>
      <c r="N1" s="127"/>
      <c r="O1" s="127"/>
      <c r="P1" s="127"/>
    </row>
    <row r="2" spans="1:16" ht="18" customHeight="1" x14ac:dyDescent="0.25">
      <c r="A2" s="66" t="s">
        <v>67</v>
      </c>
      <c r="B2" s="186"/>
      <c r="C2" s="186"/>
      <c r="D2" s="186"/>
      <c r="E2" s="186"/>
      <c r="H2" s="54" t="str">
        <f>'Tabela I'!C2</f>
        <v>1.1.2022.- 31.12.2022.</v>
      </c>
      <c r="I2" s="128"/>
      <c r="J2" s="128"/>
      <c r="K2" s="128"/>
      <c r="L2" s="128"/>
      <c r="M2" s="128"/>
      <c r="N2" s="128"/>
      <c r="O2" s="128"/>
      <c r="P2" s="128"/>
    </row>
    <row r="3" spans="1:16" ht="18.75" customHeight="1" x14ac:dyDescent="0.25">
      <c r="A3" s="840" t="s">
        <v>326</v>
      </c>
      <c r="B3" s="840"/>
      <c r="C3" s="840"/>
      <c r="D3" s="840"/>
      <c r="E3" s="840"/>
      <c r="F3" s="840"/>
      <c r="G3" s="840"/>
      <c r="H3" s="840"/>
      <c r="I3" s="840"/>
      <c r="J3" s="840"/>
      <c r="K3" s="840"/>
      <c r="L3" s="840"/>
      <c r="M3" s="840"/>
      <c r="N3" s="840"/>
      <c r="O3" s="840"/>
      <c r="P3" s="840"/>
    </row>
    <row r="4" spans="1:16" ht="3.75" customHeight="1" thickBot="1" x14ac:dyDescent="0.3">
      <c r="A4" s="129"/>
      <c r="B4" s="129"/>
      <c r="C4" s="129"/>
      <c r="D4" s="129"/>
      <c r="E4" s="129"/>
    </row>
    <row r="5" spans="1:16" ht="32.25" customHeight="1" x14ac:dyDescent="0.2">
      <c r="A5" s="847" t="s">
        <v>128</v>
      </c>
      <c r="B5" s="856" t="s">
        <v>304</v>
      </c>
      <c r="C5" s="857"/>
      <c r="D5" s="857"/>
      <c r="E5" s="858"/>
      <c r="F5" s="850" t="s">
        <v>137</v>
      </c>
      <c r="G5" s="851"/>
      <c r="H5" s="851"/>
      <c r="I5" s="851"/>
      <c r="J5" s="851"/>
      <c r="K5" s="852"/>
      <c r="L5" s="853" t="s">
        <v>133</v>
      </c>
      <c r="M5" s="854"/>
      <c r="N5" s="854"/>
      <c r="O5" s="854"/>
      <c r="P5" s="855"/>
    </row>
    <row r="6" spans="1:16" ht="16.5" customHeight="1" x14ac:dyDescent="0.2">
      <c r="A6" s="848"/>
      <c r="B6" s="693" t="s">
        <v>24</v>
      </c>
      <c r="C6" s="694" t="s">
        <v>25</v>
      </c>
      <c r="D6" s="694" t="s">
        <v>17</v>
      </c>
      <c r="E6" s="695" t="s">
        <v>23</v>
      </c>
      <c r="F6" s="134" t="s">
        <v>80</v>
      </c>
      <c r="G6" s="135" t="s">
        <v>81</v>
      </c>
      <c r="H6" s="135" t="s">
        <v>82</v>
      </c>
      <c r="I6" s="135" t="s">
        <v>83</v>
      </c>
      <c r="J6" s="135" t="s">
        <v>84</v>
      </c>
      <c r="K6" s="136" t="s">
        <v>91</v>
      </c>
      <c r="L6" s="134" t="s">
        <v>85</v>
      </c>
      <c r="M6" s="135" t="s">
        <v>86</v>
      </c>
      <c r="N6" s="135" t="s">
        <v>87</v>
      </c>
      <c r="O6" s="135" t="s">
        <v>88</v>
      </c>
      <c r="P6" s="136" t="s">
        <v>91</v>
      </c>
    </row>
    <row r="7" spans="1:16" ht="13.5" thickBot="1" x14ac:dyDescent="0.25">
      <c r="A7" s="849"/>
      <c r="B7" s="696" t="s">
        <v>17</v>
      </c>
      <c r="C7" s="131" t="s">
        <v>18</v>
      </c>
      <c r="D7" s="131" t="s">
        <v>19</v>
      </c>
      <c r="E7" s="139" t="s">
        <v>27</v>
      </c>
      <c r="F7" s="130" t="s">
        <v>17</v>
      </c>
      <c r="G7" s="131" t="s">
        <v>18</v>
      </c>
      <c r="H7" s="131" t="s">
        <v>19</v>
      </c>
      <c r="I7" s="131" t="s">
        <v>27</v>
      </c>
      <c r="J7" s="131" t="s">
        <v>43</v>
      </c>
      <c r="K7" s="139" t="s">
        <v>45</v>
      </c>
      <c r="L7" s="130" t="s">
        <v>55</v>
      </c>
      <c r="M7" s="162" t="s">
        <v>145</v>
      </c>
      <c r="N7" s="131" t="s">
        <v>129</v>
      </c>
      <c r="O7" s="131" t="s">
        <v>130</v>
      </c>
      <c r="P7" s="139" t="s">
        <v>131</v>
      </c>
    </row>
    <row r="8" spans="1:16" ht="15" customHeight="1" x14ac:dyDescent="0.2">
      <c r="A8" s="679">
        <v>2022</v>
      </c>
      <c r="B8" s="697"/>
      <c r="C8" s="158"/>
      <c r="D8" s="158"/>
      <c r="E8" s="159"/>
      <c r="F8" s="157"/>
      <c r="G8" s="158"/>
      <c r="H8" s="158"/>
      <c r="I8" s="158"/>
      <c r="J8" s="158"/>
      <c r="K8" s="159"/>
      <c r="L8" s="157"/>
      <c r="M8" s="158"/>
      <c r="N8" s="158"/>
      <c r="O8" s="158"/>
      <c r="P8" s="159"/>
    </row>
    <row r="9" spans="1:16" ht="15" customHeight="1" x14ac:dyDescent="0.2">
      <c r="A9" s="160">
        <v>2021</v>
      </c>
      <c r="B9" s="697"/>
      <c r="C9" s="158"/>
      <c r="D9" s="158"/>
      <c r="E9" s="159"/>
      <c r="F9" s="157"/>
      <c r="G9" s="158"/>
      <c r="H9" s="158"/>
      <c r="I9" s="158"/>
      <c r="J9" s="158"/>
      <c r="K9" s="159"/>
      <c r="L9" s="157"/>
      <c r="M9" s="158"/>
      <c r="N9" s="158"/>
      <c r="O9" s="158"/>
      <c r="P9" s="159"/>
    </row>
    <row r="10" spans="1:16" ht="15" customHeight="1" x14ac:dyDescent="0.2">
      <c r="A10" s="163">
        <v>2020</v>
      </c>
      <c r="B10" s="697"/>
      <c r="C10" s="158"/>
      <c r="D10" s="158"/>
      <c r="E10" s="159"/>
      <c r="F10" s="157"/>
      <c r="G10" s="158"/>
      <c r="H10" s="158"/>
      <c r="I10" s="158"/>
      <c r="J10" s="158"/>
      <c r="K10" s="159"/>
      <c r="L10" s="157"/>
      <c r="M10" s="158"/>
      <c r="N10" s="158"/>
      <c r="O10" s="158"/>
      <c r="P10" s="159"/>
    </row>
    <row r="11" spans="1:16" ht="15" customHeight="1" x14ac:dyDescent="0.2">
      <c r="A11" s="163">
        <v>2019</v>
      </c>
      <c r="B11" s="697"/>
      <c r="C11" s="158"/>
      <c r="D11" s="158"/>
      <c r="E11" s="159"/>
      <c r="F11" s="157"/>
      <c r="G11" s="158"/>
      <c r="H11" s="158"/>
      <c r="I11" s="158"/>
      <c r="J11" s="158"/>
      <c r="K11" s="159"/>
      <c r="L11" s="157"/>
      <c r="M11" s="158"/>
      <c r="N11" s="158"/>
      <c r="O11" s="158"/>
      <c r="P11" s="159"/>
    </row>
    <row r="12" spans="1:16" ht="15" customHeight="1" x14ac:dyDescent="0.2">
      <c r="A12" s="163">
        <v>2018</v>
      </c>
      <c r="B12" s="697"/>
      <c r="C12" s="158"/>
      <c r="D12" s="158"/>
      <c r="E12" s="159"/>
      <c r="F12" s="157"/>
      <c r="G12" s="158"/>
      <c r="H12" s="158"/>
      <c r="I12" s="158"/>
      <c r="J12" s="158"/>
      <c r="K12" s="159"/>
      <c r="L12" s="157"/>
      <c r="M12" s="158"/>
      <c r="N12" s="158"/>
      <c r="O12" s="158"/>
      <c r="P12" s="159"/>
    </row>
    <row r="13" spans="1:16" ht="15" customHeight="1" x14ac:dyDescent="0.2">
      <c r="A13" s="163">
        <v>2017</v>
      </c>
      <c r="B13" s="697"/>
      <c r="C13" s="158"/>
      <c r="D13" s="158"/>
      <c r="E13" s="159"/>
      <c r="F13" s="157"/>
      <c r="G13" s="158"/>
      <c r="H13" s="158"/>
      <c r="I13" s="158"/>
      <c r="J13" s="158"/>
      <c r="K13" s="159"/>
      <c r="L13" s="157"/>
      <c r="M13" s="158"/>
      <c r="N13" s="158"/>
      <c r="O13" s="158"/>
      <c r="P13" s="159"/>
    </row>
    <row r="14" spans="1:16" ht="15" customHeight="1" x14ac:dyDescent="0.2">
      <c r="A14" s="163">
        <v>2016</v>
      </c>
      <c r="B14" s="697"/>
      <c r="C14" s="158"/>
      <c r="D14" s="158"/>
      <c r="E14" s="159"/>
      <c r="F14" s="157"/>
      <c r="G14" s="158"/>
      <c r="H14" s="158"/>
      <c r="I14" s="158"/>
      <c r="J14" s="158"/>
      <c r="K14" s="159"/>
      <c r="L14" s="157"/>
      <c r="M14" s="158"/>
      <c r="N14" s="158"/>
      <c r="O14" s="158"/>
      <c r="P14" s="159"/>
    </row>
    <row r="15" spans="1:16" ht="15" customHeight="1" x14ac:dyDescent="0.2">
      <c r="A15" s="163">
        <v>2015</v>
      </c>
      <c r="B15" s="697"/>
      <c r="C15" s="158"/>
      <c r="D15" s="158"/>
      <c r="E15" s="159"/>
      <c r="F15" s="157"/>
      <c r="G15" s="158"/>
      <c r="H15" s="158"/>
      <c r="I15" s="158"/>
      <c r="J15" s="158"/>
      <c r="K15" s="159"/>
      <c r="L15" s="157"/>
      <c r="M15" s="158"/>
      <c r="N15" s="158"/>
      <c r="O15" s="158"/>
      <c r="P15" s="159"/>
    </row>
    <row r="16" spans="1:16" ht="15" customHeight="1" x14ac:dyDescent="0.2">
      <c r="A16" s="160">
        <v>2014</v>
      </c>
      <c r="B16" s="697"/>
      <c r="C16" s="158"/>
      <c r="D16" s="158"/>
      <c r="E16" s="159"/>
      <c r="F16" s="157"/>
      <c r="G16" s="158"/>
      <c r="H16" s="158"/>
      <c r="I16" s="158"/>
      <c r="J16" s="158"/>
      <c r="K16" s="159"/>
      <c r="L16" s="157"/>
      <c r="M16" s="158"/>
      <c r="N16" s="158"/>
      <c r="O16" s="158"/>
      <c r="P16" s="159"/>
    </row>
    <row r="17" spans="1:16" ht="15" customHeight="1" x14ac:dyDescent="0.2">
      <c r="A17" s="160">
        <v>2013</v>
      </c>
      <c r="B17" s="697"/>
      <c r="C17" s="158"/>
      <c r="D17" s="158"/>
      <c r="E17" s="159"/>
      <c r="F17" s="157"/>
      <c r="G17" s="158"/>
      <c r="H17" s="158"/>
      <c r="I17" s="158"/>
      <c r="J17" s="158"/>
      <c r="K17" s="159"/>
      <c r="L17" s="157"/>
      <c r="M17" s="158"/>
      <c r="N17" s="158"/>
      <c r="O17" s="158"/>
      <c r="P17" s="159"/>
    </row>
    <row r="18" spans="1:16" ht="15" customHeight="1" x14ac:dyDescent="0.2">
      <c r="A18" s="160">
        <v>2012</v>
      </c>
      <c r="B18" s="697"/>
      <c r="C18" s="158"/>
      <c r="D18" s="158"/>
      <c r="E18" s="159"/>
      <c r="F18" s="157"/>
      <c r="G18" s="158"/>
      <c r="H18" s="158"/>
      <c r="I18" s="158"/>
      <c r="J18" s="158"/>
      <c r="K18" s="159"/>
      <c r="L18" s="157"/>
      <c r="M18" s="158"/>
      <c r="N18" s="158"/>
      <c r="O18" s="158"/>
      <c r="P18" s="159"/>
    </row>
    <row r="19" spans="1:16" ht="15" customHeight="1" x14ac:dyDescent="0.2">
      <c r="A19" s="140">
        <v>2011</v>
      </c>
      <c r="B19" s="697"/>
      <c r="C19" s="158"/>
      <c r="D19" s="158"/>
      <c r="E19" s="159"/>
      <c r="F19" s="137"/>
      <c r="G19" s="43"/>
      <c r="H19" s="43"/>
      <c r="I19" s="43"/>
      <c r="J19" s="45"/>
      <c r="K19" s="138"/>
      <c r="L19" s="137"/>
      <c r="M19" s="43"/>
      <c r="N19" s="43"/>
      <c r="O19" s="45"/>
      <c r="P19" s="138"/>
    </row>
    <row r="20" spans="1:16" ht="15" customHeight="1" x14ac:dyDescent="0.2">
      <c r="A20" s="140">
        <v>2010</v>
      </c>
      <c r="B20" s="697"/>
      <c r="C20" s="158"/>
      <c r="D20" s="158"/>
      <c r="E20" s="159"/>
      <c r="F20" s="137"/>
      <c r="G20" s="43"/>
      <c r="H20" s="43"/>
      <c r="I20" s="43"/>
      <c r="J20" s="45"/>
      <c r="K20" s="138"/>
      <c r="L20" s="137"/>
      <c r="M20" s="43"/>
      <c r="N20" s="43"/>
      <c r="O20" s="45"/>
      <c r="P20" s="45"/>
    </row>
    <row r="21" spans="1:16" ht="15" customHeight="1" x14ac:dyDescent="0.2">
      <c r="A21" s="140">
        <f t="shared" ref="A21:A50" si="0">A20-1</f>
        <v>2009</v>
      </c>
      <c r="B21" s="697"/>
      <c r="C21" s="158"/>
      <c r="D21" s="158"/>
      <c r="E21" s="159"/>
      <c r="F21" s="137"/>
      <c r="G21" s="43"/>
      <c r="H21" s="43"/>
      <c r="I21" s="43"/>
      <c r="J21" s="45"/>
      <c r="K21" s="138"/>
      <c r="L21" s="137"/>
      <c r="M21" s="43"/>
      <c r="N21" s="43"/>
      <c r="O21" s="45"/>
      <c r="P21" s="45"/>
    </row>
    <row r="22" spans="1:16" ht="15" customHeight="1" x14ac:dyDescent="0.2">
      <c r="A22" s="140">
        <f t="shared" si="0"/>
        <v>2008</v>
      </c>
      <c r="B22" s="697"/>
      <c r="C22" s="158"/>
      <c r="D22" s="158"/>
      <c r="E22" s="159"/>
      <c r="F22" s="137"/>
      <c r="G22" s="43"/>
      <c r="H22" s="43"/>
      <c r="I22" s="43"/>
      <c r="J22" s="45"/>
      <c r="K22" s="138"/>
      <c r="L22" s="137"/>
      <c r="M22" s="43"/>
      <c r="N22" s="43"/>
      <c r="O22" s="45"/>
      <c r="P22" s="45"/>
    </row>
    <row r="23" spans="1:16" ht="15" customHeight="1" x14ac:dyDescent="0.2">
      <c r="A23" s="140">
        <f t="shared" si="0"/>
        <v>2007</v>
      </c>
      <c r="B23" s="697"/>
      <c r="C23" s="158"/>
      <c r="D23" s="158"/>
      <c r="E23" s="159"/>
      <c r="F23" s="31"/>
      <c r="G23" s="2"/>
      <c r="H23" s="2"/>
      <c r="I23" s="2"/>
      <c r="J23" s="49"/>
      <c r="K23" s="53"/>
      <c r="L23" s="137"/>
      <c r="M23" s="2"/>
      <c r="N23" s="2"/>
      <c r="O23" s="49"/>
      <c r="P23" s="49"/>
    </row>
    <row r="24" spans="1:16" ht="15" customHeight="1" x14ac:dyDescent="0.2">
      <c r="A24" s="140">
        <f t="shared" si="0"/>
        <v>2006</v>
      </c>
      <c r="B24" s="697"/>
      <c r="C24" s="158"/>
      <c r="D24" s="158"/>
      <c r="E24" s="159"/>
      <c r="F24" s="31"/>
      <c r="G24" s="2"/>
      <c r="H24" s="2"/>
      <c r="I24" s="2"/>
      <c r="J24" s="49"/>
      <c r="K24" s="53"/>
      <c r="L24" s="137"/>
      <c r="M24" s="2"/>
      <c r="N24" s="2"/>
      <c r="O24" s="49"/>
      <c r="P24" s="49"/>
    </row>
    <row r="25" spans="1:16" ht="15" customHeight="1" x14ac:dyDescent="0.2">
      <c r="A25" s="140">
        <f t="shared" si="0"/>
        <v>2005</v>
      </c>
      <c r="B25" s="697"/>
      <c r="C25" s="158"/>
      <c r="D25" s="158"/>
      <c r="E25" s="159"/>
      <c r="F25" s="31"/>
      <c r="G25" s="2"/>
      <c r="H25" s="2"/>
      <c r="I25" s="2"/>
      <c r="J25" s="49"/>
      <c r="K25" s="53"/>
      <c r="L25" s="137"/>
      <c r="M25" s="2"/>
      <c r="N25" s="2"/>
      <c r="O25" s="49"/>
      <c r="P25" s="49"/>
    </row>
    <row r="26" spans="1:16" ht="15" customHeight="1" x14ac:dyDescent="0.2">
      <c r="A26" s="140">
        <f t="shared" si="0"/>
        <v>2004</v>
      </c>
      <c r="B26" s="697"/>
      <c r="C26" s="158"/>
      <c r="D26" s="158"/>
      <c r="E26" s="159"/>
      <c r="F26" s="31"/>
      <c r="G26" s="2"/>
      <c r="H26" s="2"/>
      <c r="I26" s="2"/>
      <c r="J26" s="49"/>
      <c r="K26" s="53"/>
      <c r="L26" s="137"/>
      <c r="M26" s="2"/>
      <c r="N26" s="2"/>
      <c r="O26" s="49"/>
      <c r="P26" s="49"/>
    </row>
    <row r="27" spans="1:16" ht="15" customHeight="1" x14ac:dyDescent="0.2">
      <c r="A27" s="140">
        <f t="shared" si="0"/>
        <v>2003</v>
      </c>
      <c r="B27" s="697"/>
      <c r="C27" s="158"/>
      <c r="D27" s="158"/>
      <c r="E27" s="159"/>
      <c r="F27" s="31"/>
      <c r="G27" s="2"/>
      <c r="H27" s="2"/>
      <c r="I27" s="2"/>
      <c r="J27" s="49"/>
      <c r="K27" s="53"/>
      <c r="L27" s="137"/>
      <c r="M27" s="2"/>
      <c r="N27" s="2"/>
      <c r="O27" s="49"/>
      <c r="P27" s="49"/>
    </row>
    <row r="28" spans="1:16" ht="15" customHeight="1" x14ac:dyDescent="0.2">
      <c r="A28" s="140">
        <f t="shared" si="0"/>
        <v>2002</v>
      </c>
      <c r="B28" s="697"/>
      <c r="C28" s="158"/>
      <c r="D28" s="158"/>
      <c r="E28" s="159"/>
      <c r="F28" s="31"/>
      <c r="G28" s="2"/>
      <c r="H28" s="2"/>
      <c r="I28" s="2"/>
      <c r="J28" s="49"/>
      <c r="K28" s="53"/>
      <c r="L28" s="137"/>
      <c r="M28" s="2"/>
      <c r="N28" s="2"/>
      <c r="O28" s="49"/>
      <c r="P28" s="49"/>
    </row>
    <row r="29" spans="1:16" ht="15" customHeight="1" x14ac:dyDescent="0.2">
      <c r="A29" s="140">
        <f t="shared" si="0"/>
        <v>2001</v>
      </c>
      <c r="B29" s="697"/>
      <c r="C29" s="158"/>
      <c r="D29" s="158"/>
      <c r="E29" s="159"/>
      <c r="F29" s="31"/>
      <c r="G29" s="2"/>
      <c r="H29" s="2"/>
      <c r="I29" s="2"/>
      <c r="J29" s="49"/>
      <c r="K29" s="53"/>
      <c r="L29" s="137"/>
      <c r="M29" s="2"/>
      <c r="N29" s="2"/>
      <c r="O29" s="49"/>
      <c r="P29" s="49"/>
    </row>
    <row r="30" spans="1:16" ht="15" customHeight="1" x14ac:dyDescent="0.2">
      <c r="A30" s="140">
        <f t="shared" si="0"/>
        <v>2000</v>
      </c>
      <c r="B30" s="697"/>
      <c r="C30" s="158"/>
      <c r="D30" s="158"/>
      <c r="E30" s="159"/>
      <c r="F30" s="31"/>
      <c r="G30" s="2"/>
      <c r="H30" s="2"/>
      <c r="I30" s="2"/>
      <c r="J30" s="49"/>
      <c r="K30" s="53"/>
      <c r="L30" s="137"/>
      <c r="M30" s="2"/>
      <c r="N30" s="2"/>
      <c r="O30" s="49"/>
      <c r="P30" s="49"/>
    </row>
    <row r="31" spans="1:16" ht="15" customHeight="1" x14ac:dyDescent="0.2">
      <c r="A31" s="140">
        <f t="shared" si="0"/>
        <v>1999</v>
      </c>
      <c r="B31" s="697"/>
      <c r="C31" s="158"/>
      <c r="D31" s="158"/>
      <c r="E31" s="159"/>
      <c r="F31" s="31"/>
      <c r="G31" s="2"/>
      <c r="H31" s="2"/>
      <c r="I31" s="2"/>
      <c r="J31" s="49"/>
      <c r="K31" s="53"/>
      <c r="L31" s="137"/>
      <c r="M31" s="2"/>
      <c r="N31" s="2"/>
      <c r="O31" s="49"/>
      <c r="P31" s="49"/>
    </row>
    <row r="32" spans="1:16" ht="15" customHeight="1" x14ac:dyDescent="0.2">
      <c r="A32" s="140">
        <f t="shared" si="0"/>
        <v>1998</v>
      </c>
      <c r="B32" s="697"/>
      <c r="C32" s="158"/>
      <c r="D32" s="158"/>
      <c r="E32" s="159"/>
      <c r="F32" s="31"/>
      <c r="G32" s="2"/>
      <c r="H32" s="2"/>
      <c r="I32" s="2"/>
      <c r="J32" s="49"/>
      <c r="K32" s="53"/>
      <c r="L32" s="137"/>
      <c r="M32" s="2"/>
      <c r="N32" s="2"/>
      <c r="O32" s="49"/>
      <c r="P32" s="49"/>
    </row>
    <row r="33" spans="1:16" ht="15" customHeight="1" x14ac:dyDescent="0.2">
      <c r="A33" s="140">
        <f t="shared" si="0"/>
        <v>1997</v>
      </c>
      <c r="B33" s="697"/>
      <c r="C33" s="158"/>
      <c r="D33" s="158"/>
      <c r="E33" s="159"/>
      <c r="F33" s="31"/>
      <c r="G33" s="2"/>
      <c r="H33" s="2"/>
      <c r="I33" s="2"/>
      <c r="J33" s="49"/>
      <c r="K33" s="53"/>
      <c r="L33" s="137"/>
      <c r="M33" s="2"/>
      <c r="N33" s="2"/>
      <c r="O33" s="49"/>
      <c r="P33" s="49"/>
    </row>
    <row r="34" spans="1:16" ht="15" customHeight="1" x14ac:dyDescent="0.2">
      <c r="A34" s="140">
        <f t="shared" si="0"/>
        <v>1996</v>
      </c>
      <c r="B34" s="697"/>
      <c r="C34" s="158"/>
      <c r="D34" s="158"/>
      <c r="E34" s="159"/>
      <c r="F34" s="31"/>
      <c r="G34" s="2"/>
      <c r="H34" s="2"/>
      <c r="I34" s="2"/>
      <c r="J34" s="49"/>
      <c r="K34" s="53"/>
      <c r="L34" s="137"/>
      <c r="M34" s="2"/>
      <c r="N34" s="2"/>
      <c r="O34" s="49"/>
      <c r="P34" s="49"/>
    </row>
    <row r="35" spans="1:16" ht="15" customHeight="1" x14ac:dyDescent="0.2">
      <c r="A35" s="140">
        <f t="shared" si="0"/>
        <v>1995</v>
      </c>
      <c r="B35" s="697"/>
      <c r="C35" s="158"/>
      <c r="D35" s="158"/>
      <c r="E35" s="159"/>
      <c r="F35" s="31"/>
      <c r="G35" s="2"/>
      <c r="H35" s="2"/>
      <c r="I35" s="2"/>
      <c r="J35" s="49"/>
      <c r="K35" s="53"/>
      <c r="L35" s="137"/>
      <c r="M35" s="2"/>
      <c r="N35" s="2"/>
      <c r="O35" s="49"/>
      <c r="P35" s="49"/>
    </row>
    <row r="36" spans="1:16" ht="15" customHeight="1" x14ac:dyDescent="0.2">
      <c r="A36" s="140">
        <f t="shared" si="0"/>
        <v>1994</v>
      </c>
      <c r="B36" s="697"/>
      <c r="C36" s="158"/>
      <c r="D36" s="158"/>
      <c r="E36" s="159"/>
      <c r="F36" s="31"/>
      <c r="G36" s="2"/>
      <c r="H36" s="2"/>
      <c r="I36" s="2"/>
      <c r="J36" s="49"/>
      <c r="K36" s="53"/>
      <c r="L36" s="137"/>
      <c r="M36" s="2"/>
      <c r="N36" s="2"/>
      <c r="O36" s="49"/>
      <c r="P36" s="49"/>
    </row>
    <row r="37" spans="1:16" ht="15" customHeight="1" x14ac:dyDescent="0.2">
      <c r="A37" s="140">
        <f t="shared" si="0"/>
        <v>1993</v>
      </c>
      <c r="B37" s="697"/>
      <c r="C37" s="158"/>
      <c r="D37" s="158"/>
      <c r="E37" s="159"/>
      <c r="F37" s="31"/>
      <c r="G37" s="2"/>
      <c r="H37" s="2"/>
      <c r="I37" s="2"/>
      <c r="J37" s="49"/>
      <c r="K37" s="53"/>
      <c r="L37" s="137"/>
      <c r="M37" s="2"/>
      <c r="N37" s="2"/>
      <c r="O37" s="49"/>
      <c r="P37" s="49"/>
    </row>
    <row r="38" spans="1:16" ht="15" customHeight="1" x14ac:dyDescent="0.2">
      <c r="A38" s="140">
        <f t="shared" si="0"/>
        <v>1992</v>
      </c>
      <c r="B38" s="697"/>
      <c r="C38" s="158"/>
      <c r="D38" s="158"/>
      <c r="E38" s="159"/>
      <c r="F38" s="31"/>
      <c r="G38" s="2"/>
      <c r="H38" s="2"/>
      <c r="I38" s="2"/>
      <c r="J38" s="49"/>
      <c r="K38" s="53"/>
      <c r="L38" s="137"/>
      <c r="M38" s="2"/>
      <c r="N38" s="2"/>
      <c r="O38" s="49"/>
      <c r="P38" s="49"/>
    </row>
    <row r="39" spans="1:16" ht="15" customHeight="1" x14ac:dyDescent="0.2">
      <c r="A39" s="140">
        <f t="shared" si="0"/>
        <v>1991</v>
      </c>
      <c r="B39" s="697"/>
      <c r="C39" s="158"/>
      <c r="D39" s="158"/>
      <c r="E39" s="159"/>
      <c r="F39" s="31"/>
      <c r="G39" s="2"/>
      <c r="H39" s="2"/>
      <c r="I39" s="2"/>
      <c r="J39" s="49"/>
      <c r="K39" s="53"/>
      <c r="L39" s="137"/>
      <c r="M39" s="2"/>
      <c r="N39" s="2"/>
      <c r="O39" s="49"/>
      <c r="P39" s="49"/>
    </row>
    <row r="40" spans="1:16" ht="15" customHeight="1" x14ac:dyDescent="0.2">
      <c r="A40" s="140">
        <f t="shared" si="0"/>
        <v>1990</v>
      </c>
      <c r="B40" s="697"/>
      <c r="C40" s="158"/>
      <c r="D40" s="158"/>
      <c r="E40" s="159"/>
      <c r="F40" s="31"/>
      <c r="G40" s="2"/>
      <c r="H40" s="2"/>
      <c r="I40" s="2"/>
      <c r="J40" s="49"/>
      <c r="K40" s="53"/>
      <c r="L40" s="137"/>
      <c r="M40" s="2"/>
      <c r="N40" s="2"/>
      <c r="O40" s="49"/>
      <c r="P40" s="49"/>
    </row>
    <row r="41" spans="1:16" ht="15" customHeight="1" x14ac:dyDescent="0.2">
      <c r="A41" s="140">
        <f t="shared" si="0"/>
        <v>1989</v>
      </c>
      <c r="B41" s="697"/>
      <c r="C41" s="158"/>
      <c r="D41" s="158"/>
      <c r="E41" s="159"/>
      <c r="F41" s="31"/>
      <c r="G41" s="2"/>
      <c r="H41" s="2"/>
      <c r="I41" s="2"/>
      <c r="J41" s="49"/>
      <c r="K41" s="53"/>
      <c r="L41" s="137"/>
      <c r="M41" s="2"/>
      <c r="N41" s="2"/>
      <c r="O41" s="49"/>
      <c r="P41" s="49"/>
    </row>
    <row r="42" spans="1:16" ht="15" customHeight="1" x14ac:dyDescent="0.2">
      <c r="A42" s="140">
        <f t="shared" si="0"/>
        <v>1988</v>
      </c>
      <c r="B42" s="697"/>
      <c r="C42" s="158"/>
      <c r="D42" s="158"/>
      <c r="E42" s="159"/>
      <c r="F42" s="31"/>
      <c r="G42" s="2"/>
      <c r="H42" s="2"/>
      <c r="I42" s="2"/>
      <c r="J42" s="49"/>
      <c r="K42" s="53"/>
      <c r="L42" s="137"/>
      <c r="M42" s="2"/>
      <c r="N42" s="2"/>
      <c r="O42" s="49"/>
      <c r="P42" s="49"/>
    </row>
    <row r="43" spans="1:16" ht="15" customHeight="1" x14ac:dyDescent="0.2">
      <c r="A43" s="140">
        <f t="shared" si="0"/>
        <v>1987</v>
      </c>
      <c r="B43" s="697"/>
      <c r="C43" s="158"/>
      <c r="D43" s="158"/>
      <c r="E43" s="159"/>
      <c r="F43" s="31"/>
      <c r="G43" s="2"/>
      <c r="H43" s="2"/>
      <c r="I43" s="2"/>
      <c r="J43" s="49"/>
      <c r="K43" s="53"/>
      <c r="L43" s="137"/>
      <c r="M43" s="2"/>
      <c r="N43" s="2"/>
      <c r="O43" s="49"/>
      <c r="P43" s="49"/>
    </row>
    <row r="44" spans="1:16" ht="15" customHeight="1" x14ac:dyDescent="0.2">
      <c r="A44" s="140">
        <f t="shared" si="0"/>
        <v>1986</v>
      </c>
      <c r="B44" s="697"/>
      <c r="C44" s="158"/>
      <c r="D44" s="158"/>
      <c r="E44" s="159"/>
      <c r="F44" s="31"/>
      <c r="G44" s="2"/>
      <c r="H44" s="2"/>
      <c r="I44" s="2"/>
      <c r="J44" s="49"/>
      <c r="K44" s="53"/>
      <c r="L44" s="137"/>
      <c r="M44" s="2"/>
      <c r="N44" s="2"/>
      <c r="O44" s="49"/>
      <c r="P44" s="49"/>
    </row>
    <row r="45" spans="1:16" ht="15" customHeight="1" x14ac:dyDescent="0.2">
      <c r="A45" s="140">
        <f t="shared" si="0"/>
        <v>1985</v>
      </c>
      <c r="B45" s="697"/>
      <c r="C45" s="158"/>
      <c r="D45" s="158"/>
      <c r="E45" s="159"/>
      <c r="F45" s="31"/>
      <c r="G45" s="2"/>
      <c r="H45" s="2"/>
      <c r="I45" s="2"/>
      <c r="J45" s="49"/>
      <c r="K45" s="53"/>
      <c r="L45" s="137"/>
      <c r="M45" s="2"/>
      <c r="N45" s="2"/>
      <c r="O45" s="49"/>
      <c r="P45" s="49"/>
    </row>
    <row r="46" spans="1:16" ht="15" customHeight="1" x14ac:dyDescent="0.2">
      <c r="A46" s="140">
        <f t="shared" si="0"/>
        <v>1984</v>
      </c>
      <c r="B46" s="697"/>
      <c r="C46" s="158"/>
      <c r="D46" s="158"/>
      <c r="E46" s="159"/>
      <c r="F46" s="31"/>
      <c r="G46" s="2"/>
      <c r="H46" s="2"/>
      <c r="I46" s="2"/>
      <c r="J46" s="49"/>
      <c r="K46" s="53"/>
      <c r="L46" s="137"/>
      <c r="M46" s="2"/>
      <c r="N46" s="2"/>
      <c r="O46" s="49"/>
      <c r="P46" s="49"/>
    </row>
    <row r="47" spans="1:16" ht="15" customHeight="1" x14ac:dyDescent="0.2">
      <c r="A47" s="140">
        <f t="shared" si="0"/>
        <v>1983</v>
      </c>
      <c r="B47" s="697"/>
      <c r="C47" s="158"/>
      <c r="D47" s="158"/>
      <c r="E47" s="159"/>
      <c r="F47" s="31"/>
      <c r="G47" s="2"/>
      <c r="H47" s="2"/>
      <c r="I47" s="2"/>
      <c r="J47" s="49"/>
      <c r="K47" s="53"/>
      <c r="L47" s="137"/>
      <c r="M47" s="2"/>
      <c r="N47" s="2"/>
      <c r="O47" s="49"/>
      <c r="P47" s="49"/>
    </row>
    <row r="48" spans="1:16" ht="15" customHeight="1" x14ac:dyDescent="0.2">
      <c r="A48" s="140">
        <f t="shared" si="0"/>
        <v>1982</v>
      </c>
      <c r="B48" s="697"/>
      <c r="C48" s="158"/>
      <c r="D48" s="158"/>
      <c r="E48" s="159"/>
      <c r="F48" s="31"/>
      <c r="G48" s="2"/>
      <c r="H48" s="2"/>
      <c r="I48" s="2"/>
      <c r="J48" s="49"/>
      <c r="K48" s="53"/>
      <c r="L48" s="137"/>
      <c r="M48" s="2"/>
      <c r="N48" s="2"/>
      <c r="O48" s="49"/>
      <c r="P48" s="49"/>
    </row>
    <row r="49" spans="1:16" ht="15" customHeight="1" x14ac:dyDescent="0.2">
      <c r="A49" s="140">
        <f t="shared" si="0"/>
        <v>1981</v>
      </c>
      <c r="B49" s="697"/>
      <c r="C49" s="158"/>
      <c r="D49" s="158"/>
      <c r="E49" s="159"/>
      <c r="F49" s="31"/>
      <c r="G49" s="2"/>
      <c r="H49" s="2"/>
      <c r="I49" s="2"/>
      <c r="J49" s="49"/>
      <c r="K49" s="53"/>
      <c r="L49" s="137"/>
      <c r="M49" s="2"/>
      <c r="N49" s="2"/>
      <c r="O49" s="49"/>
      <c r="P49" s="49"/>
    </row>
    <row r="50" spans="1:16" ht="15" customHeight="1" x14ac:dyDescent="0.2">
      <c r="A50" s="140">
        <f t="shared" si="0"/>
        <v>1980</v>
      </c>
      <c r="B50" s="697"/>
      <c r="C50" s="158"/>
      <c r="D50" s="158"/>
      <c r="E50" s="159"/>
      <c r="F50" s="31"/>
      <c r="G50" s="2"/>
      <c r="H50" s="2"/>
      <c r="I50" s="2"/>
      <c r="J50" s="49"/>
      <c r="K50" s="53"/>
      <c r="L50" s="137"/>
      <c r="M50" s="2"/>
      <c r="N50" s="2"/>
      <c r="O50" s="49"/>
      <c r="P50" s="49"/>
    </row>
    <row r="51" spans="1:16" ht="15" customHeight="1" thickBot="1" x14ac:dyDescent="0.25">
      <c r="A51" s="680" t="s">
        <v>288</v>
      </c>
      <c r="B51" s="698"/>
      <c r="C51" s="699"/>
      <c r="D51" s="158"/>
      <c r="E51" s="159"/>
      <c r="F51" s="31"/>
      <c r="G51" s="132"/>
      <c r="H51" s="132"/>
      <c r="I51" s="132"/>
      <c r="J51" s="133"/>
      <c r="K51" s="141"/>
      <c r="L51" s="137"/>
      <c r="M51" s="132"/>
      <c r="N51" s="132"/>
      <c r="O51" s="133"/>
      <c r="P51" s="133"/>
    </row>
    <row r="52" spans="1:16" ht="13.5" thickBot="1" x14ac:dyDescent="0.25">
      <c r="A52" s="144" t="s">
        <v>62</v>
      </c>
      <c r="B52" s="700">
        <f>SUM(B8:B51)</f>
        <v>0</v>
      </c>
      <c r="C52" s="701">
        <f t="shared" ref="C52:E52" si="1">SUM(C8:C51)</f>
        <v>0</v>
      </c>
      <c r="D52" s="701">
        <f t="shared" si="1"/>
        <v>0</v>
      </c>
      <c r="E52" s="702">
        <f t="shared" si="1"/>
        <v>0</v>
      </c>
      <c r="F52" s="145">
        <f>SUM(F8:F51)</f>
        <v>0</v>
      </c>
      <c r="G52" s="142">
        <f t="shared" ref="G52:O52" si="2">SUM(G8:G51)</f>
        <v>0</v>
      </c>
      <c r="H52" s="142">
        <f t="shared" si="2"/>
        <v>0</v>
      </c>
      <c r="I52" s="142">
        <f t="shared" si="2"/>
        <v>0</v>
      </c>
      <c r="J52" s="142">
        <f t="shared" si="2"/>
        <v>0</v>
      </c>
      <c r="K52" s="143">
        <f t="shared" si="2"/>
        <v>0</v>
      </c>
      <c r="L52" s="161">
        <f t="shared" si="2"/>
        <v>0</v>
      </c>
      <c r="M52" s="142">
        <f t="shared" si="2"/>
        <v>0</v>
      </c>
      <c r="N52" s="142">
        <f t="shared" si="2"/>
        <v>0</v>
      </c>
      <c r="O52" s="142">
        <f t="shared" si="2"/>
        <v>0</v>
      </c>
      <c r="P52" s="142">
        <f>SUM(P8:P51)</f>
        <v>0</v>
      </c>
    </row>
    <row r="53" spans="1:16" ht="13.5" thickBot="1" x14ac:dyDescent="0.25">
      <c r="A53" s="146" t="s">
        <v>132</v>
      </c>
      <c r="B53" s="859">
        <f>SUM(B52:E52)</f>
        <v>0</v>
      </c>
      <c r="C53" s="860"/>
      <c r="D53" s="860"/>
      <c r="E53" s="861"/>
      <c r="F53" s="841">
        <f>SUM(F52:K52)</f>
        <v>0</v>
      </c>
      <c r="G53" s="842"/>
      <c r="H53" s="842"/>
      <c r="I53" s="842"/>
      <c r="J53" s="842"/>
      <c r="K53" s="843"/>
      <c r="L53" s="844">
        <f>SUM(L52:P52)</f>
        <v>0</v>
      </c>
      <c r="M53" s="845"/>
      <c r="N53" s="845"/>
      <c r="O53" s="845"/>
      <c r="P53" s="846"/>
    </row>
    <row r="54" spans="1:16" hidden="1" x14ac:dyDescent="0.2">
      <c r="B54" s="4">
        <f>+'Tabela I'!F13</f>
        <v>0</v>
      </c>
      <c r="F54" s="4">
        <f>'Tabela I'!F21</f>
        <v>0</v>
      </c>
      <c r="L54" s="4">
        <f>'Tabela I'!F28</f>
        <v>0</v>
      </c>
    </row>
    <row r="56" spans="1:16" ht="12.75" customHeight="1" x14ac:dyDescent="0.2">
      <c r="A56" s="839" t="s">
        <v>321</v>
      </c>
      <c r="B56" s="839"/>
      <c r="C56" s="839"/>
      <c r="D56" s="839"/>
      <c r="E56" s="839"/>
      <c r="F56" s="839"/>
      <c r="G56" s="839"/>
      <c r="H56" s="839"/>
      <c r="I56" s="839"/>
      <c r="J56" s="839"/>
      <c r="K56" s="839"/>
      <c r="L56" s="839"/>
      <c r="M56" s="839"/>
      <c r="N56" s="839"/>
      <c r="O56" s="839"/>
      <c r="P56" s="839"/>
    </row>
    <row r="57" spans="1:16" x14ac:dyDescent="0.2">
      <c r="A57" s="839"/>
      <c r="B57" s="839"/>
      <c r="C57" s="839"/>
      <c r="D57" s="839"/>
      <c r="E57" s="839"/>
      <c r="F57" s="839"/>
      <c r="G57" s="839"/>
      <c r="H57" s="839"/>
      <c r="I57" s="839"/>
      <c r="J57" s="839"/>
      <c r="K57" s="839"/>
      <c r="L57" s="839"/>
      <c r="M57" s="839"/>
      <c r="N57" s="839"/>
      <c r="O57" s="839"/>
      <c r="P57" s="839"/>
    </row>
    <row r="58" spans="1:16" x14ac:dyDescent="0.2">
      <c r="A58" s="839"/>
      <c r="B58" s="839"/>
      <c r="C58" s="839"/>
      <c r="D58" s="839"/>
      <c r="E58" s="839"/>
      <c r="F58" s="839"/>
      <c r="G58" s="839"/>
      <c r="H58" s="839"/>
      <c r="I58" s="839"/>
      <c r="J58" s="839"/>
      <c r="K58" s="839"/>
      <c r="L58" s="839"/>
      <c r="M58" s="839"/>
      <c r="N58" s="839"/>
      <c r="O58" s="839"/>
      <c r="P58" s="839"/>
    </row>
    <row r="59" spans="1:16" x14ac:dyDescent="0.2">
      <c r="A59" s="839"/>
      <c r="B59" s="839"/>
      <c r="C59" s="839"/>
      <c r="D59" s="839"/>
      <c r="E59" s="839"/>
      <c r="F59" s="839"/>
      <c r="G59" s="839"/>
      <c r="H59" s="839"/>
      <c r="I59" s="839"/>
      <c r="J59" s="839"/>
      <c r="K59" s="839"/>
      <c r="L59" s="839"/>
      <c r="M59" s="839"/>
      <c r="N59" s="839"/>
      <c r="O59" s="839"/>
      <c r="P59" s="839"/>
    </row>
    <row r="60" spans="1:16" x14ac:dyDescent="0.2">
      <c r="A60" s="839"/>
      <c r="B60" s="839"/>
      <c r="C60" s="839"/>
      <c r="D60" s="839"/>
      <c r="E60" s="839"/>
      <c r="F60" s="839"/>
      <c r="G60" s="839"/>
      <c r="H60" s="839"/>
      <c r="I60" s="839"/>
      <c r="J60" s="839"/>
      <c r="K60" s="839"/>
      <c r="L60" s="839"/>
      <c r="M60" s="839"/>
      <c r="N60" s="839"/>
      <c r="O60" s="839"/>
      <c r="P60" s="839"/>
    </row>
  </sheetData>
  <sheetProtection password="CCF6" sheet="1" objects="1" scenarios="1"/>
  <mergeCells count="9">
    <mergeCell ref="A56:P60"/>
    <mergeCell ref="A3:P3"/>
    <mergeCell ref="F53:K53"/>
    <mergeCell ref="L53:P53"/>
    <mergeCell ref="A5:A7"/>
    <mergeCell ref="F5:K5"/>
    <mergeCell ref="L5:P5"/>
    <mergeCell ref="B5:E5"/>
    <mergeCell ref="B53:E53"/>
  </mergeCells>
  <phoneticPr fontId="7" type="noConversion"/>
  <conditionalFormatting sqref="F53:K53">
    <cfRule type="cellIs" dxfId="4" priority="2" stopIfTrue="1" operator="notEqual">
      <formula>$F$54</formula>
    </cfRule>
  </conditionalFormatting>
  <conditionalFormatting sqref="L53:P53">
    <cfRule type="cellIs" dxfId="3" priority="3" stopIfTrue="1" operator="notEqual">
      <formula>$L$54</formula>
    </cfRule>
  </conditionalFormatting>
  <conditionalFormatting sqref="B53:E53">
    <cfRule type="cellIs" dxfId="2" priority="1" operator="notEqual">
      <formula>$B$54</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rowBreaks count="1" manualBreakCount="1">
    <brk id="60"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tr">
        <f>+'Tabela I'!A1</f>
        <v>Osnovni sud Brčko Distrikta</v>
      </c>
      <c r="B1" s="164"/>
      <c r="D1" s="13"/>
      <c r="E1" s="13"/>
      <c r="F1" s="75"/>
      <c r="G1" s="77"/>
    </row>
    <row r="2" spans="1:11" ht="18" customHeight="1" x14ac:dyDescent="0.25">
      <c r="A2" s="66" t="s">
        <v>67</v>
      </c>
      <c r="B2" s="54" t="str">
        <f>'Tabela I'!C2</f>
        <v>1.1.2022.- 31.12.2022.</v>
      </c>
      <c r="C2" s="67"/>
      <c r="D2" s="13"/>
      <c r="E2" s="13"/>
      <c r="F2" s="6"/>
      <c r="G2" s="63"/>
      <c r="H2" s="63"/>
      <c r="I2" s="71"/>
      <c r="J2" s="7"/>
      <c r="K2" s="7"/>
    </row>
    <row r="3" spans="1:11" ht="20.25" customHeight="1" x14ac:dyDescent="0.25">
      <c r="A3" s="78" t="s">
        <v>176</v>
      </c>
      <c r="B3" s="9"/>
      <c r="C3" s="9"/>
      <c r="D3" s="9"/>
      <c r="E3" s="9"/>
      <c r="F3" s="79"/>
    </row>
    <row r="4" spans="1:11" ht="21" customHeight="1" thickBot="1" x14ac:dyDescent="0.3">
      <c r="A4" s="78" t="s">
        <v>173</v>
      </c>
      <c r="B4" s="9"/>
      <c r="C4" s="9"/>
      <c r="D4" s="9"/>
      <c r="E4" s="9"/>
      <c r="F4" s="79"/>
    </row>
    <row r="5" spans="1:11" ht="40.5" customHeight="1" x14ac:dyDescent="0.2">
      <c r="A5" s="240" t="s">
        <v>92</v>
      </c>
      <c r="B5" s="92" t="s">
        <v>93</v>
      </c>
      <c r="C5" s="92" t="s">
        <v>94</v>
      </c>
      <c r="D5" s="238" t="s">
        <v>58</v>
      </c>
      <c r="E5" s="89"/>
      <c r="F5" s="90"/>
      <c r="G5" s="93"/>
    </row>
    <row r="6" spans="1:11" ht="15" customHeight="1" thickBot="1" x14ac:dyDescent="0.25">
      <c r="A6" s="101" t="s">
        <v>17</v>
      </c>
      <c r="B6" s="85" t="s">
        <v>18</v>
      </c>
      <c r="C6" s="86" t="s">
        <v>19</v>
      </c>
      <c r="D6" s="87" t="s">
        <v>61</v>
      </c>
      <c r="E6" s="89"/>
      <c r="F6" s="90"/>
      <c r="G6" s="93"/>
    </row>
    <row r="7" spans="1:11" ht="22.5" customHeight="1" thickBot="1" x14ac:dyDescent="0.25">
      <c r="A7" s="121"/>
      <c r="B7" s="122"/>
      <c r="C7" s="122"/>
      <c r="D7" s="123" t="str">
        <f>IF(SUM(A7:C7)=0," ",SUM(A7:C7))</f>
        <v xml:space="preserve"> </v>
      </c>
      <c r="E7" s="91"/>
      <c r="F7" s="91"/>
      <c r="G7" s="91"/>
    </row>
    <row r="8" spans="1:11" s="83" customFormat="1" ht="24.75" customHeight="1" thickBot="1" x14ac:dyDescent="0.3">
      <c r="A8" s="78" t="s">
        <v>174</v>
      </c>
      <c r="B8" s="82"/>
      <c r="C8" s="82"/>
      <c r="D8" s="82"/>
      <c r="E8" s="82"/>
      <c r="F8" s="82"/>
    </row>
    <row r="9" spans="1:11" ht="23.25" customHeight="1" x14ac:dyDescent="0.2">
      <c r="A9" s="864" t="s">
        <v>116</v>
      </c>
      <c r="B9" s="868" t="s">
        <v>95</v>
      </c>
      <c r="C9" s="869"/>
      <c r="D9" s="869"/>
      <c r="E9" s="862" t="s">
        <v>58</v>
      </c>
    </row>
    <row r="10" spans="1:11" s="5" customFormat="1" ht="40.5" customHeight="1" x14ac:dyDescent="0.2">
      <c r="A10" s="865"/>
      <c r="B10" s="80" t="s">
        <v>96</v>
      </c>
      <c r="C10" s="80" t="s">
        <v>97</v>
      </c>
      <c r="D10" s="80" t="s">
        <v>98</v>
      </c>
      <c r="E10" s="863"/>
    </row>
    <row r="11" spans="1:11" ht="15" customHeight="1" thickBot="1" x14ac:dyDescent="0.25">
      <c r="A11" s="866"/>
      <c r="B11" s="85" t="s">
        <v>17</v>
      </c>
      <c r="C11" s="85" t="s">
        <v>18</v>
      </c>
      <c r="D11" s="86" t="s">
        <v>19</v>
      </c>
      <c r="E11" s="87" t="s">
        <v>61</v>
      </c>
      <c r="G11" s="93"/>
    </row>
    <row r="12" spans="1:11" ht="30" customHeight="1" x14ac:dyDescent="0.2">
      <c r="A12" s="102" t="s">
        <v>99</v>
      </c>
      <c r="B12" s="112"/>
      <c r="C12" s="113"/>
      <c r="D12" s="113"/>
      <c r="E12" s="114" t="str">
        <f t="shared" ref="E12:E18" si="0">IF(SUM(B12:D12)=0," ",SUM(B12:D12))</f>
        <v xml:space="preserve"> </v>
      </c>
    </row>
    <row r="13" spans="1:11" ht="30" customHeight="1" x14ac:dyDescent="0.2">
      <c r="A13" s="99" t="s">
        <v>100</v>
      </c>
      <c r="B13" s="115"/>
      <c r="C13" s="116"/>
      <c r="D13" s="116"/>
      <c r="E13" s="117" t="str">
        <f t="shared" si="0"/>
        <v xml:space="preserve"> </v>
      </c>
    </row>
    <row r="14" spans="1:11" ht="30" customHeight="1" x14ac:dyDescent="0.2">
      <c r="A14" s="99" t="s">
        <v>101</v>
      </c>
      <c r="B14" s="115"/>
      <c r="C14" s="116"/>
      <c r="D14" s="116"/>
      <c r="E14" s="117" t="str">
        <f t="shared" si="0"/>
        <v xml:space="preserve"> </v>
      </c>
    </row>
    <row r="15" spans="1:11" ht="30" customHeight="1" x14ac:dyDescent="0.2">
      <c r="A15" s="99" t="s">
        <v>102</v>
      </c>
      <c r="B15" s="115"/>
      <c r="C15" s="116"/>
      <c r="D15" s="116"/>
      <c r="E15" s="117" t="str">
        <f t="shared" si="0"/>
        <v xml:space="preserve"> </v>
      </c>
    </row>
    <row r="16" spans="1:11" ht="30" customHeight="1" x14ac:dyDescent="0.2">
      <c r="A16" s="99" t="s">
        <v>103</v>
      </c>
      <c r="B16" s="115"/>
      <c r="C16" s="116"/>
      <c r="D16" s="116"/>
      <c r="E16" s="117" t="str">
        <f t="shared" si="0"/>
        <v xml:space="preserve"> </v>
      </c>
    </row>
    <row r="17" spans="1:6" s="5" customFormat="1" ht="40.5" customHeight="1" x14ac:dyDescent="0.2">
      <c r="A17" s="99" t="s">
        <v>104</v>
      </c>
      <c r="B17" s="115"/>
      <c r="C17" s="116"/>
      <c r="D17" s="116"/>
      <c r="E17" s="117" t="str">
        <f t="shared" si="0"/>
        <v xml:space="preserve"> </v>
      </c>
    </row>
    <row r="18" spans="1:6" s="5" customFormat="1" ht="30" customHeight="1" thickBot="1" x14ac:dyDescent="0.25">
      <c r="A18" s="100" t="s">
        <v>91</v>
      </c>
      <c r="B18" s="118"/>
      <c r="C18" s="119"/>
      <c r="D18" s="119"/>
      <c r="E18" s="120" t="str">
        <f t="shared" si="0"/>
        <v xml:space="preserve"> </v>
      </c>
    </row>
    <row r="19" spans="1:6" s="104" customFormat="1" ht="24.75" customHeight="1" thickBot="1" x14ac:dyDescent="0.25">
      <c r="A19" s="108" t="s">
        <v>175</v>
      </c>
      <c r="B19" s="103"/>
      <c r="C19" s="103"/>
      <c r="D19" s="103"/>
      <c r="E19" s="103"/>
      <c r="F19" s="103"/>
    </row>
    <row r="20" spans="1:6" s="104" customFormat="1" ht="36" customHeight="1" x14ac:dyDescent="0.2">
      <c r="A20" s="864" t="s">
        <v>116</v>
      </c>
      <c r="B20" s="867" t="s">
        <v>118</v>
      </c>
      <c r="C20" s="867"/>
      <c r="D20" s="867"/>
      <c r="E20" s="867"/>
      <c r="F20" s="862"/>
    </row>
    <row r="21" spans="1:6" s="104" customFormat="1" ht="38.25" customHeight="1" x14ac:dyDescent="0.2">
      <c r="A21" s="865"/>
      <c r="B21" s="109" t="s">
        <v>119</v>
      </c>
      <c r="C21" s="109" t="s">
        <v>120</v>
      </c>
      <c r="D21" s="109" t="s">
        <v>121</v>
      </c>
      <c r="E21" s="109" t="s">
        <v>91</v>
      </c>
      <c r="F21" s="239" t="s">
        <v>58</v>
      </c>
    </row>
    <row r="22" spans="1:6" s="104" customFormat="1" ht="15" customHeight="1" thickBot="1" x14ac:dyDescent="0.25">
      <c r="A22" s="866"/>
      <c r="B22" s="110" t="s">
        <v>17</v>
      </c>
      <c r="C22" s="110" t="s">
        <v>18</v>
      </c>
      <c r="D22" s="110" t="s">
        <v>19</v>
      </c>
      <c r="E22" s="105" t="s">
        <v>27</v>
      </c>
      <c r="F22" s="106" t="s">
        <v>115</v>
      </c>
    </row>
    <row r="23" spans="1:6" s="104" customFormat="1" ht="30" customHeight="1" thickBot="1" x14ac:dyDescent="0.25">
      <c r="A23" s="111" t="s">
        <v>117</v>
      </c>
      <c r="B23" s="124"/>
      <c r="C23" s="124"/>
      <c r="D23" s="124"/>
      <c r="E23" s="124"/>
      <c r="F23" s="125" t="str">
        <f>IF(SUM(B23:E23)=0," ",SUM(B23:E23))</f>
        <v xml:space="preserve"> </v>
      </c>
    </row>
    <row r="24" spans="1:6" s="83" customFormat="1" ht="24.75" customHeight="1" thickBot="1" x14ac:dyDescent="0.3">
      <c r="A24" s="81" t="s">
        <v>250</v>
      </c>
      <c r="B24" s="82"/>
      <c r="C24" s="82"/>
      <c r="D24" s="82"/>
      <c r="E24" s="82"/>
      <c r="F24" s="82"/>
    </row>
    <row r="25" spans="1:6" ht="73.5" customHeight="1" x14ac:dyDescent="0.2">
      <c r="A25" s="98" t="s">
        <v>105</v>
      </c>
      <c r="B25" s="94"/>
      <c r="C25" s="91"/>
      <c r="D25" s="91"/>
      <c r="E25" s="91"/>
      <c r="F25" s="91"/>
    </row>
    <row r="26" spans="1:6" ht="34.5" customHeight="1" thickBot="1" x14ac:dyDescent="0.25">
      <c r="A26" s="100" t="s">
        <v>106</v>
      </c>
      <c r="B26" s="95"/>
      <c r="C26" s="91"/>
      <c r="D26" s="91"/>
      <c r="E26" s="91"/>
      <c r="F26" s="91"/>
    </row>
    <row r="27" spans="1:6" ht="22.5" customHeight="1" x14ac:dyDescent="0.2"/>
    <row r="28" spans="1:6" ht="37.5" customHeight="1" x14ac:dyDescent="0.2">
      <c r="A28" s="839" t="s">
        <v>252</v>
      </c>
      <c r="B28" s="839"/>
      <c r="C28" s="839"/>
      <c r="D28" s="839"/>
      <c r="E28" s="839"/>
      <c r="F28" s="839"/>
    </row>
    <row r="29" spans="1:6" ht="11.25" customHeight="1" x14ac:dyDescent="0.2"/>
    <row r="32" spans="1:6" x14ac:dyDescent="0.2">
      <c r="B32" s="84"/>
      <c r="C32" s="84"/>
      <c r="D32" s="84"/>
      <c r="E32" s="84"/>
      <c r="F32" s="84"/>
    </row>
    <row r="33" spans="2:6" x14ac:dyDescent="0.2">
      <c r="B33" s="84"/>
      <c r="C33" s="84"/>
      <c r="D33" s="84"/>
      <c r="E33" s="84"/>
      <c r="F33" s="84"/>
    </row>
    <row r="34" spans="2:6" x14ac:dyDescent="0.2">
      <c r="B34" s="84"/>
      <c r="C34" s="84"/>
      <c r="D34" s="84"/>
      <c r="E34" s="84"/>
      <c r="F34" s="84"/>
    </row>
    <row r="35" spans="2:6" x14ac:dyDescent="0.2">
      <c r="B35" s="84"/>
      <c r="C35" s="84"/>
      <c r="D35" s="84"/>
      <c r="E35" s="84"/>
      <c r="F35" s="84"/>
    </row>
    <row r="36" spans="2:6" x14ac:dyDescent="0.2">
      <c r="B36" s="84"/>
      <c r="C36" s="84"/>
      <c r="D36" s="84"/>
      <c r="E36" s="84"/>
      <c r="F36" s="84"/>
    </row>
    <row r="37" spans="2:6" x14ac:dyDescent="0.2">
      <c r="B37" s="84"/>
      <c r="C37" s="84"/>
      <c r="D37" s="84"/>
      <c r="E37" s="84"/>
      <c r="F37" s="84"/>
    </row>
    <row r="38" spans="2:6" x14ac:dyDescent="0.2">
      <c r="B38" s="84"/>
      <c r="C38" s="84"/>
      <c r="D38" s="84"/>
      <c r="E38" s="84"/>
      <c r="F38" s="84"/>
    </row>
    <row r="39" spans="2:6" x14ac:dyDescent="0.2">
      <c r="B39" s="84"/>
      <c r="C39" s="84"/>
      <c r="D39" s="84"/>
      <c r="E39" s="84"/>
      <c r="F39" s="84"/>
    </row>
    <row r="40" spans="2:6" x14ac:dyDescent="0.2">
      <c r="B40" s="84"/>
      <c r="C40" s="84"/>
      <c r="D40" s="84"/>
      <c r="E40" s="84"/>
      <c r="F40" s="84"/>
    </row>
    <row r="41" spans="2:6" x14ac:dyDescent="0.2">
      <c r="B41" s="84"/>
      <c r="C41" s="84"/>
      <c r="D41" s="84"/>
      <c r="E41" s="84"/>
      <c r="F41" s="84"/>
    </row>
    <row r="42" spans="2:6" x14ac:dyDescent="0.2">
      <c r="B42" s="84"/>
      <c r="C42" s="84"/>
      <c r="D42" s="84"/>
      <c r="E42" s="84"/>
      <c r="F42" s="84"/>
    </row>
    <row r="43" spans="2:6" x14ac:dyDescent="0.2">
      <c r="B43" s="84"/>
      <c r="C43" s="84"/>
      <c r="D43" s="84"/>
      <c r="E43" s="84"/>
      <c r="F43" s="84"/>
    </row>
    <row r="44" spans="2:6" x14ac:dyDescent="0.2">
      <c r="B44" s="84"/>
      <c r="C44" s="84"/>
      <c r="D44" s="84"/>
      <c r="E44" s="84"/>
      <c r="F44" s="84"/>
    </row>
    <row r="45" spans="2:6" x14ac:dyDescent="0.2">
      <c r="B45" s="84"/>
      <c r="C45" s="84"/>
      <c r="D45" s="84"/>
      <c r="E45" s="84"/>
      <c r="F45" s="84"/>
    </row>
    <row r="46" spans="2:6" x14ac:dyDescent="0.2">
      <c r="B46" s="84"/>
      <c r="C46" s="84"/>
      <c r="D46" s="84"/>
      <c r="E46" s="84"/>
      <c r="F46" s="84"/>
    </row>
    <row r="47" spans="2:6" x14ac:dyDescent="0.2">
      <c r="B47" s="84"/>
      <c r="C47" s="84"/>
      <c r="D47" s="84"/>
      <c r="E47" s="84"/>
      <c r="F47" s="84"/>
    </row>
    <row r="48" spans="2:6" x14ac:dyDescent="0.2">
      <c r="B48" s="84"/>
      <c r="C48" s="84"/>
      <c r="D48" s="84"/>
      <c r="E48" s="84"/>
      <c r="F48" s="84"/>
    </row>
    <row r="49" spans="2:6" x14ac:dyDescent="0.2">
      <c r="B49" s="84"/>
      <c r="C49" s="84"/>
      <c r="D49" s="84"/>
      <c r="E49" s="84"/>
      <c r="F49" s="84"/>
    </row>
    <row r="50" spans="2:6" x14ac:dyDescent="0.2">
      <c r="B50" s="84"/>
      <c r="C50" s="84"/>
      <c r="D50" s="84"/>
      <c r="E50" s="84"/>
      <c r="F50" s="84"/>
    </row>
    <row r="51" spans="2:6" x14ac:dyDescent="0.2">
      <c r="B51" s="84"/>
      <c r="C51" s="84"/>
      <c r="D51" s="84"/>
      <c r="E51" s="84"/>
      <c r="F51" s="84"/>
    </row>
    <row r="52" spans="2:6" x14ac:dyDescent="0.2">
      <c r="B52" s="84"/>
      <c r="C52" s="84"/>
      <c r="D52" s="84"/>
      <c r="E52" s="84"/>
      <c r="F52" s="84"/>
    </row>
    <row r="53" spans="2:6" x14ac:dyDescent="0.2">
      <c r="B53" s="84"/>
      <c r="C53" s="84"/>
      <c r="D53" s="84"/>
      <c r="E53" s="84"/>
      <c r="F53" s="84"/>
    </row>
    <row r="54" spans="2:6" x14ac:dyDescent="0.2">
      <c r="B54" s="84"/>
      <c r="C54" s="84"/>
      <c r="D54" s="84"/>
      <c r="E54" s="84"/>
      <c r="F54" s="84"/>
    </row>
    <row r="55" spans="2:6" x14ac:dyDescent="0.2">
      <c r="B55" s="84"/>
      <c r="C55" s="84"/>
      <c r="D55" s="84"/>
      <c r="E55" s="84"/>
      <c r="F55" s="84"/>
    </row>
    <row r="56" spans="2:6" x14ac:dyDescent="0.2">
      <c r="B56" s="84"/>
      <c r="C56" s="84"/>
      <c r="D56" s="84"/>
      <c r="E56" s="84"/>
      <c r="F56" s="84"/>
    </row>
    <row r="57" spans="2:6" x14ac:dyDescent="0.2">
      <c r="B57" s="84"/>
      <c r="C57" s="84"/>
      <c r="D57" s="84"/>
      <c r="E57" s="84"/>
      <c r="F57" s="84"/>
    </row>
    <row r="58" spans="2:6" x14ac:dyDescent="0.2">
      <c r="B58" s="84"/>
      <c r="C58" s="84"/>
      <c r="D58" s="84"/>
      <c r="E58" s="84"/>
      <c r="F58" s="84"/>
    </row>
    <row r="59" spans="2:6" x14ac:dyDescent="0.2">
      <c r="B59" s="84"/>
      <c r="C59" s="84"/>
      <c r="D59" s="84"/>
      <c r="E59" s="84"/>
      <c r="F59" s="84"/>
    </row>
    <row r="60" spans="2:6" x14ac:dyDescent="0.2">
      <c r="B60" s="84"/>
      <c r="C60" s="84"/>
      <c r="D60" s="84"/>
      <c r="E60" s="84"/>
      <c r="F60" s="84"/>
    </row>
    <row r="61" spans="2:6" x14ac:dyDescent="0.2">
      <c r="B61" s="84"/>
      <c r="C61" s="84"/>
      <c r="D61" s="84"/>
      <c r="E61" s="84"/>
      <c r="F61" s="84"/>
    </row>
    <row r="62" spans="2:6" x14ac:dyDescent="0.2">
      <c r="B62" s="84"/>
      <c r="C62" s="84"/>
      <c r="D62" s="84"/>
      <c r="E62" s="84"/>
      <c r="F62" s="84"/>
    </row>
    <row r="63" spans="2:6" x14ac:dyDescent="0.2">
      <c r="B63" s="84"/>
      <c r="C63" s="84"/>
      <c r="D63" s="84"/>
      <c r="E63" s="84"/>
      <c r="F63" s="84"/>
    </row>
    <row r="64" spans="2:6" x14ac:dyDescent="0.2">
      <c r="B64" s="84"/>
      <c r="C64" s="84"/>
      <c r="D64" s="84"/>
      <c r="E64" s="84"/>
      <c r="F64" s="84"/>
    </row>
    <row r="65" spans="2:6" x14ac:dyDescent="0.2">
      <c r="B65" s="84"/>
      <c r="C65" s="84"/>
      <c r="D65" s="84"/>
      <c r="E65" s="84"/>
      <c r="F65" s="84"/>
    </row>
    <row r="66" spans="2:6" x14ac:dyDescent="0.2">
      <c r="B66" s="84"/>
      <c r="C66" s="84"/>
      <c r="D66" s="84"/>
      <c r="E66" s="84"/>
      <c r="F66" s="84"/>
    </row>
    <row r="67" spans="2:6" x14ac:dyDescent="0.2">
      <c r="B67" s="84"/>
      <c r="C67" s="84"/>
      <c r="D67" s="84"/>
      <c r="E67" s="84"/>
      <c r="F67" s="84"/>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G17"/>
  <sheetViews>
    <sheetView workbookViewId="0">
      <selection activeCell="F26" sqref="F26"/>
    </sheetView>
  </sheetViews>
  <sheetFormatPr defaultRowHeight="12.75" x14ac:dyDescent="0.2"/>
  <cols>
    <col min="1" max="1" width="8.42578125" style="252" customWidth="1"/>
    <col min="2" max="2" width="8.28515625" style="252" customWidth="1"/>
    <col min="3" max="3" width="9.5703125" style="252" customWidth="1"/>
    <col min="4" max="4" width="14" style="252" customWidth="1"/>
    <col min="5" max="5" width="14.28515625" style="252" customWidth="1"/>
    <col min="6" max="6" width="12.85546875" style="252" customWidth="1"/>
    <col min="7" max="7" width="9.140625" style="252"/>
  </cols>
  <sheetData>
    <row r="1" spans="1:7" x14ac:dyDescent="0.2">
      <c r="A1" s="252" t="s">
        <v>0</v>
      </c>
      <c r="B1" s="252" t="s">
        <v>1</v>
      </c>
      <c r="C1" s="252" t="s">
        <v>2</v>
      </c>
      <c r="D1" s="252" t="s">
        <v>3</v>
      </c>
      <c r="E1" s="252" t="s">
        <v>4</v>
      </c>
      <c r="F1" s="252" t="s">
        <v>5</v>
      </c>
      <c r="G1" s="252" t="s">
        <v>127</v>
      </c>
    </row>
    <row r="2" spans="1:7" x14ac:dyDescent="0.2">
      <c r="A2" s="253">
        <f>'Tabela I'!$F$2</f>
        <v>116</v>
      </c>
      <c r="B2" s="253">
        <f>'Tabela I'!$F$1</f>
        <v>2022</v>
      </c>
      <c r="C2" s="254">
        <v>127</v>
      </c>
      <c r="D2" s="253">
        <f>'Tabela I'!B9</f>
        <v>0</v>
      </c>
      <c r="E2" s="253">
        <f>'Tabela I'!C9</f>
        <v>0</v>
      </c>
      <c r="F2" s="253">
        <f>'Tabela I'!E9</f>
        <v>0</v>
      </c>
      <c r="G2" s="255" t="str">
        <f>'Tabela I'!E3</f>
        <v/>
      </c>
    </row>
    <row r="3" spans="1:7" x14ac:dyDescent="0.2">
      <c r="A3" s="253">
        <f>'Tabela I'!$F$2</f>
        <v>116</v>
      </c>
      <c r="B3" s="253">
        <f>'Tabela I'!$F$1</f>
        <v>2022</v>
      </c>
      <c r="C3" s="254">
        <v>128</v>
      </c>
      <c r="D3" s="253">
        <f>'Tabela I'!B10</f>
        <v>0</v>
      </c>
      <c r="E3" s="253">
        <f>'Tabela I'!C10</f>
        <v>0</v>
      </c>
      <c r="F3" s="253">
        <f>'Tabela I'!E10</f>
        <v>0</v>
      </c>
      <c r="G3" s="256">
        <v>0</v>
      </c>
    </row>
    <row r="4" spans="1:7" x14ac:dyDescent="0.2">
      <c r="A4" s="253">
        <f>'Tabela I'!$F$2</f>
        <v>116</v>
      </c>
      <c r="B4" s="253">
        <f>'Tabela I'!$F$1</f>
        <v>2022</v>
      </c>
      <c r="C4" s="257">
        <v>129</v>
      </c>
      <c r="D4" s="253">
        <f>'Tabela I'!B11</f>
        <v>0</v>
      </c>
      <c r="E4" s="253">
        <f>'Tabela I'!C11</f>
        <v>0</v>
      </c>
      <c r="F4" s="253">
        <f>'Tabela I'!E11</f>
        <v>0</v>
      </c>
      <c r="G4" s="256">
        <v>0</v>
      </c>
    </row>
    <row r="5" spans="1:7" x14ac:dyDescent="0.2">
      <c r="A5" s="253">
        <f>'Tabela I'!$F$2</f>
        <v>116</v>
      </c>
      <c r="B5" s="253">
        <f>'Tabela I'!$F$1</f>
        <v>2022</v>
      </c>
      <c r="C5" s="254">
        <v>131</v>
      </c>
      <c r="D5" s="253">
        <f>'Tabela I'!B12</f>
        <v>0</v>
      </c>
      <c r="E5" s="253">
        <f>'Tabela I'!C12</f>
        <v>0</v>
      </c>
      <c r="F5" s="253">
        <f>'Tabela I'!E12</f>
        <v>0</v>
      </c>
      <c r="G5" s="256">
        <v>0</v>
      </c>
    </row>
    <row r="6" spans="1:7" x14ac:dyDescent="0.2">
      <c r="A6" s="253">
        <f>'Tabela I'!$F$2</f>
        <v>116</v>
      </c>
      <c r="B6" s="253">
        <f>'Tabela I'!$F$1</f>
        <v>2022</v>
      </c>
      <c r="C6" s="258">
        <v>26</v>
      </c>
      <c r="D6" s="253">
        <f>'Tabela I'!B15</f>
        <v>0</v>
      </c>
      <c r="E6" s="253">
        <f>'Tabela I'!C15</f>
        <v>0</v>
      </c>
      <c r="F6" s="253">
        <f>'Tabela I'!E15</f>
        <v>0</v>
      </c>
      <c r="G6" s="256">
        <v>0</v>
      </c>
    </row>
    <row r="7" spans="1:7" x14ac:dyDescent="0.2">
      <c r="A7" s="253">
        <f>'Tabela I'!$F$2</f>
        <v>116</v>
      </c>
      <c r="B7" s="253">
        <f>'Tabela I'!$F$1</f>
        <v>2022</v>
      </c>
      <c r="C7" s="258">
        <v>104</v>
      </c>
      <c r="D7" s="253">
        <f>'Tabela I'!B16</f>
        <v>0</v>
      </c>
      <c r="E7" s="253">
        <f>'Tabela I'!C16</f>
        <v>0</v>
      </c>
      <c r="F7" s="253">
        <f>'Tabela I'!E16</f>
        <v>0</v>
      </c>
      <c r="G7" s="256">
        <v>0</v>
      </c>
    </row>
    <row r="8" spans="1:7" x14ac:dyDescent="0.2">
      <c r="A8" s="253">
        <f>'Tabela I'!$F$2</f>
        <v>116</v>
      </c>
      <c r="B8" s="253">
        <f>'Tabela I'!$F$1</f>
        <v>2022</v>
      </c>
      <c r="C8" s="258">
        <v>99</v>
      </c>
      <c r="D8" s="253">
        <f>'Tabela I'!B17</f>
        <v>0</v>
      </c>
      <c r="E8" s="253">
        <f>'Tabela I'!C17</f>
        <v>0</v>
      </c>
      <c r="F8" s="253">
        <f>'Tabela I'!E17</f>
        <v>0</v>
      </c>
      <c r="G8" s="256">
        <v>0</v>
      </c>
    </row>
    <row r="9" spans="1:7" x14ac:dyDescent="0.2">
      <c r="A9" s="253">
        <f>'Tabela I'!$F$2</f>
        <v>116</v>
      </c>
      <c r="B9" s="253">
        <f>'Tabela I'!$F$1</f>
        <v>2022</v>
      </c>
      <c r="C9" s="258">
        <v>100</v>
      </c>
      <c r="D9" s="253">
        <f>'Tabela I'!B18</f>
        <v>0</v>
      </c>
      <c r="E9" s="253">
        <f>'Tabela I'!C18</f>
        <v>0</v>
      </c>
      <c r="F9" s="253">
        <f>'Tabela I'!E18</f>
        <v>0</v>
      </c>
      <c r="G9" s="256">
        <v>0</v>
      </c>
    </row>
    <row r="10" spans="1:7" x14ac:dyDescent="0.2">
      <c r="A10" s="253">
        <f>'Tabela I'!$F$2</f>
        <v>116</v>
      </c>
      <c r="B10" s="253">
        <f>'Tabela I'!$F$1</f>
        <v>2022</v>
      </c>
      <c r="C10" s="258">
        <v>101</v>
      </c>
      <c r="D10" s="253">
        <f>'Tabela I'!B19</f>
        <v>0</v>
      </c>
      <c r="E10" s="253">
        <f>'Tabela I'!C19</f>
        <v>0</v>
      </c>
      <c r="F10" s="253">
        <f>'Tabela I'!E19</f>
        <v>0</v>
      </c>
      <c r="G10" s="256">
        <v>0</v>
      </c>
    </row>
    <row r="11" spans="1:7" x14ac:dyDescent="0.2">
      <c r="A11" s="253">
        <f>'Tabela I'!$F$2</f>
        <v>116</v>
      </c>
      <c r="B11" s="253">
        <f>'Tabela I'!$F$1</f>
        <v>2022</v>
      </c>
      <c r="C11" s="258">
        <v>123</v>
      </c>
      <c r="D11" s="253">
        <f>'Tabela I'!B20</f>
        <v>0</v>
      </c>
      <c r="E11" s="253">
        <f>'Tabela I'!C20</f>
        <v>0</v>
      </c>
      <c r="F11" s="253">
        <f>'Tabela I'!E20</f>
        <v>0</v>
      </c>
      <c r="G11" s="256">
        <v>0</v>
      </c>
    </row>
    <row r="12" spans="1:7" x14ac:dyDescent="0.2">
      <c r="A12" s="253">
        <f>'Tabela I'!$F$2</f>
        <v>116</v>
      </c>
      <c r="B12" s="253">
        <f>'Tabela I'!$F$1</f>
        <v>2022</v>
      </c>
      <c r="C12" s="258">
        <v>105</v>
      </c>
      <c r="D12" s="253">
        <f>'Tabela I'!B23</f>
        <v>0</v>
      </c>
      <c r="E12" s="253">
        <f>'Tabela I'!C23</f>
        <v>0</v>
      </c>
      <c r="F12" s="253">
        <f>'Tabela I'!E23</f>
        <v>0</v>
      </c>
      <c r="G12" s="256">
        <v>0</v>
      </c>
    </row>
    <row r="13" spans="1:7" x14ac:dyDescent="0.2">
      <c r="A13" s="253">
        <f>'Tabela I'!$F$2</f>
        <v>116</v>
      </c>
      <c r="B13" s="253">
        <f>'Tabela I'!$F$1</f>
        <v>2022</v>
      </c>
      <c r="C13" s="258">
        <v>106</v>
      </c>
      <c r="D13" s="253">
        <f>'Tabela I'!B24</f>
        <v>0</v>
      </c>
      <c r="E13" s="253">
        <f>'Tabela I'!C24</f>
        <v>0</v>
      </c>
      <c r="F13" s="253">
        <f>'Tabela I'!E24</f>
        <v>0</v>
      </c>
      <c r="G13" s="256">
        <v>0</v>
      </c>
    </row>
    <row r="14" spans="1:7" x14ac:dyDescent="0.2">
      <c r="A14" s="253">
        <f>'Tabela I'!$F$2</f>
        <v>116</v>
      </c>
      <c r="B14" s="253">
        <f>'Tabela I'!$F$1</f>
        <v>2022</v>
      </c>
      <c r="C14" s="254">
        <v>107</v>
      </c>
      <c r="D14" s="253">
        <f>'Tabela I'!B25</f>
        <v>0</v>
      </c>
      <c r="E14" s="253">
        <f>'Tabela I'!C25</f>
        <v>0</v>
      </c>
      <c r="F14" s="253">
        <f>'Tabela I'!E25</f>
        <v>0</v>
      </c>
      <c r="G14" s="256">
        <v>0</v>
      </c>
    </row>
    <row r="15" spans="1:7" x14ac:dyDescent="0.2">
      <c r="A15" s="253">
        <f>'Tabela I'!$F$2</f>
        <v>116</v>
      </c>
      <c r="B15" s="253">
        <f>'Tabela I'!$F$1</f>
        <v>2022</v>
      </c>
      <c r="C15" s="254">
        <v>108</v>
      </c>
      <c r="D15" s="253">
        <f>'Tabela I'!B26</f>
        <v>0</v>
      </c>
      <c r="E15" s="253">
        <f>'Tabela I'!C26</f>
        <v>0</v>
      </c>
      <c r="F15" s="253">
        <f>'Tabela I'!E26</f>
        <v>0</v>
      </c>
      <c r="G15" s="256">
        <v>0</v>
      </c>
    </row>
    <row r="16" spans="1:7" x14ac:dyDescent="0.2">
      <c r="A16" s="253">
        <f>'Tabela I'!$F$2</f>
        <v>116</v>
      </c>
      <c r="B16" s="253">
        <f>'Tabela I'!$F$1</f>
        <v>2022</v>
      </c>
      <c r="C16" s="254">
        <v>60</v>
      </c>
      <c r="D16" s="253">
        <f>'Tabela I'!B27</f>
        <v>0</v>
      </c>
      <c r="E16" s="253">
        <f>'Tabela I'!C27</f>
        <v>0</v>
      </c>
      <c r="F16" s="253">
        <f>'Tabela I'!E27</f>
        <v>0</v>
      </c>
      <c r="G16" s="256">
        <v>0</v>
      </c>
    </row>
    <row r="17" spans="1:7" x14ac:dyDescent="0.2">
      <c r="A17" s="253">
        <f>'Tabela I'!$F$2</f>
        <v>116</v>
      </c>
      <c r="B17" s="253">
        <f>'Tabela I'!$F$1</f>
        <v>2022</v>
      </c>
      <c r="C17" s="254">
        <v>65</v>
      </c>
      <c r="D17" s="253">
        <f>'Tabela I'!B30</f>
        <v>0</v>
      </c>
      <c r="E17" s="253">
        <f>'Tabela I'!C30</f>
        <v>0</v>
      </c>
      <c r="F17" s="253">
        <f>'Tabela I'!E30</f>
        <v>0</v>
      </c>
      <c r="G17" s="256">
        <v>0</v>
      </c>
    </row>
  </sheetData>
  <sheetProtection password="CCF6"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G24" sqref="G24"/>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116</v>
      </c>
      <c r="B2" s="3">
        <f>'Tabela I'!$F$1</f>
        <v>2022</v>
      </c>
      <c r="C2" s="3">
        <v>57</v>
      </c>
      <c r="D2" s="3">
        <f>'Tabela Ia'!B7</f>
        <v>0</v>
      </c>
      <c r="E2" s="3">
        <f>'Tabela Ia'!C7</f>
        <v>0</v>
      </c>
      <c r="F2" s="3">
        <f>'Tabela Ia'!E7</f>
        <v>0</v>
      </c>
    </row>
    <row r="3" spans="1:6" x14ac:dyDescent="0.2">
      <c r="A3" s="3">
        <f>'Tabela I'!$F$2</f>
        <v>116</v>
      </c>
      <c r="B3" s="3">
        <f>'Tabela I'!$F$1</f>
        <v>2022</v>
      </c>
      <c r="C3" s="3">
        <v>58</v>
      </c>
      <c r="D3" s="3">
        <f>'Tabela Ia'!B8</f>
        <v>0</v>
      </c>
      <c r="E3" s="3">
        <f>'Tabela Ia'!C8</f>
        <v>0</v>
      </c>
      <c r="F3" s="3">
        <f>'Tabela Ia'!E8</f>
        <v>0</v>
      </c>
    </row>
    <row r="4" spans="1:6" x14ac:dyDescent="0.2">
      <c r="A4" s="3">
        <f>'Tabela I'!$F$2</f>
        <v>116</v>
      </c>
      <c r="B4" s="3">
        <f>'Tabela I'!$F$1</f>
        <v>2022</v>
      </c>
      <c r="C4" s="3">
        <v>59</v>
      </c>
      <c r="D4" s="3">
        <f>'Tabela Ia'!B9</f>
        <v>0</v>
      </c>
      <c r="E4" s="3">
        <f>'Tabela Ia'!C9</f>
        <v>0</v>
      </c>
      <c r="F4" s="3">
        <f>'Tabela Ia'!E9</f>
        <v>0</v>
      </c>
    </row>
    <row r="5" spans="1:6" x14ac:dyDescent="0.2">
      <c r="A5" s="3">
        <f>'Tabela I'!$F$2</f>
        <v>116</v>
      </c>
      <c r="B5" s="3">
        <f>'Tabela I'!$F$1</f>
        <v>2022</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G7" sqref="G7"/>
    </sheetView>
  </sheetViews>
  <sheetFormatPr defaultRowHeight="15" x14ac:dyDescent="0.25"/>
  <cols>
    <col min="1" max="2" width="6.28515625" style="170" customWidth="1"/>
    <col min="3" max="3" width="18.42578125" style="181" customWidth="1"/>
    <col min="4" max="4" width="9.85546875" style="181" customWidth="1"/>
    <col min="5" max="5" width="20.42578125" style="181" customWidth="1"/>
    <col min="6" max="6" width="22" style="179" customWidth="1"/>
    <col min="7" max="7" width="11.5703125" style="170" customWidth="1"/>
    <col min="8" max="8" width="11.42578125" style="170" customWidth="1"/>
    <col min="9" max="10" width="11" style="170" customWidth="1"/>
    <col min="11" max="12" width="9.85546875" style="170" customWidth="1"/>
    <col min="13" max="13" width="11" style="170" customWidth="1"/>
    <col min="14" max="14" width="10.140625" style="170" customWidth="1"/>
    <col min="15" max="15" width="9" style="170" customWidth="1"/>
    <col min="16" max="16" width="12.140625" style="170" customWidth="1"/>
    <col min="17" max="17" width="11" style="170" customWidth="1"/>
    <col min="18" max="18" width="7.42578125" style="170" customWidth="1"/>
    <col min="19" max="19" width="6.85546875" style="170" customWidth="1"/>
    <col min="20" max="21" width="6.140625" style="170" customWidth="1"/>
    <col min="22" max="26" width="9.140625" style="170" customWidth="1"/>
    <col min="27" max="16384" width="9.140625" style="170"/>
  </cols>
  <sheetData>
    <row r="1" spans="1:26" s="175" customFormat="1" ht="45" customHeight="1" x14ac:dyDescent="0.25">
      <c r="A1" s="172" t="s">
        <v>191</v>
      </c>
      <c r="B1" s="172" t="s">
        <v>192</v>
      </c>
      <c r="C1" s="172" t="s">
        <v>193</v>
      </c>
      <c r="D1" s="172" t="s">
        <v>194</v>
      </c>
      <c r="E1" s="172" t="s">
        <v>195</v>
      </c>
      <c r="F1" s="172" t="s">
        <v>196</v>
      </c>
      <c r="G1" s="172" t="s">
        <v>197</v>
      </c>
      <c r="H1" s="173" t="s">
        <v>198</v>
      </c>
      <c r="I1" s="173" t="s">
        <v>199</v>
      </c>
      <c r="J1" s="173" t="s">
        <v>200</v>
      </c>
      <c r="K1" s="172" t="s">
        <v>201</v>
      </c>
      <c r="L1" s="172" t="s">
        <v>202</v>
      </c>
      <c r="M1" s="172" t="s">
        <v>203</v>
      </c>
      <c r="N1" s="172" t="s">
        <v>204</v>
      </c>
      <c r="O1" s="172" t="s">
        <v>205</v>
      </c>
      <c r="P1" s="172" t="s">
        <v>206</v>
      </c>
      <c r="Q1" s="241" t="s">
        <v>228</v>
      </c>
      <c r="R1" s="241" t="s">
        <v>229</v>
      </c>
      <c r="S1" s="241" t="s">
        <v>230</v>
      </c>
      <c r="T1" s="241" t="s">
        <v>231</v>
      </c>
      <c r="U1" s="241" t="s">
        <v>232</v>
      </c>
      <c r="V1" s="242" t="s">
        <v>233</v>
      </c>
      <c r="X1" s="174"/>
      <c r="Y1" s="174"/>
      <c r="Z1" s="174"/>
    </row>
    <row r="2" spans="1:26" s="179" customFormat="1" x14ac:dyDescent="0.25">
      <c r="A2" s="14">
        <f>'Tabela I'!$F$1</f>
        <v>2022</v>
      </c>
      <c r="B2" s="14">
        <f>'Tabela I'!$F$2</f>
        <v>116</v>
      </c>
      <c r="C2" s="333">
        <f>'Tabela II'!B8</f>
        <v>0</v>
      </c>
      <c r="D2" s="333">
        <f>'Tabela II'!C8</f>
        <v>0</v>
      </c>
      <c r="E2" s="333">
        <f>'Tabela II'!D8</f>
        <v>0</v>
      </c>
      <c r="F2" s="333" t="str">
        <f>'Tabela II'!E8</f>
        <v>Predsjednik suda</v>
      </c>
      <c r="G2" s="333">
        <f>'Tabela II'!G8</f>
        <v>0</v>
      </c>
      <c r="H2" s="333">
        <f>'Tabela II'!H8</f>
        <v>0</v>
      </c>
      <c r="I2" s="333">
        <f>'Tabela II'!I8</f>
        <v>0</v>
      </c>
      <c r="J2" s="333">
        <f>'Tabela II'!J8</f>
        <v>260</v>
      </c>
      <c r="K2" s="333">
        <f>'Tabela II'!K8</f>
        <v>0</v>
      </c>
      <c r="L2" s="333">
        <f>'Tabela II'!L8</f>
        <v>0</v>
      </c>
      <c r="M2" s="333">
        <f>'Tabela II'!M8</f>
        <v>0</v>
      </c>
      <c r="N2" s="333">
        <f>'Tabela II'!N8</f>
        <v>0</v>
      </c>
      <c r="O2" s="333" t="str">
        <f>'Tabela II'!O8</f>
        <v/>
      </c>
      <c r="P2" s="333" t="str">
        <f>'Tabela II'!P8</f>
        <v/>
      </c>
      <c r="Q2" s="333">
        <f>'Tabela II'!Q8</f>
        <v>0</v>
      </c>
      <c r="R2" s="333">
        <f>'Tabela II'!R8</f>
        <v>0</v>
      </c>
      <c r="S2" s="333">
        <f>'Tabela II'!S8</f>
        <v>0</v>
      </c>
      <c r="T2" s="333">
        <f>'Tabela II'!T8</f>
        <v>0</v>
      </c>
      <c r="U2" s="333" t="str">
        <f>'Tabela II'!U8</f>
        <v/>
      </c>
      <c r="V2" s="333" t="str">
        <f>'Tabela II'!V8</f>
        <v/>
      </c>
      <c r="W2" s="178"/>
      <c r="X2" s="178"/>
      <c r="Y2" s="178"/>
    </row>
    <row r="3" spans="1:26" s="177" customFormat="1" x14ac:dyDescent="0.2">
      <c r="A3" s="14">
        <f>'Tabela I'!$F$1</f>
        <v>2022</v>
      </c>
      <c r="B3" s="14">
        <f>'Tabela I'!$F$2</f>
        <v>116</v>
      </c>
      <c r="C3" s="333">
        <f>C2</f>
        <v>0</v>
      </c>
      <c r="D3" s="333">
        <f>D2</f>
        <v>0</v>
      </c>
      <c r="E3" s="333">
        <f>E2</f>
        <v>0</v>
      </c>
      <c r="F3" s="333" t="str">
        <f>F2</f>
        <v>Predsjednik suda</v>
      </c>
      <c r="G3" s="333">
        <f>'Tabela II'!G9</f>
        <v>0</v>
      </c>
      <c r="H3" s="333">
        <f>'Tabela II'!H9</f>
        <v>0</v>
      </c>
      <c r="I3" s="333">
        <f>'Tabela II'!I9</f>
        <v>0</v>
      </c>
      <c r="J3" s="333">
        <f>'Tabela II'!J9</f>
        <v>260</v>
      </c>
      <c r="K3" s="333">
        <f>'Tabela II'!K9</f>
        <v>0</v>
      </c>
      <c r="L3" s="333">
        <f>'Tabela II'!L9</f>
        <v>0</v>
      </c>
      <c r="M3" s="333">
        <f>'Tabela II'!M9</f>
        <v>0</v>
      </c>
      <c r="N3" s="333">
        <f>'Tabela II'!N9</f>
        <v>0</v>
      </c>
      <c r="O3" s="333" t="str">
        <f>'Tabela II'!O9</f>
        <v/>
      </c>
      <c r="P3" s="333" t="str">
        <f>'Tabela II'!P9</f>
        <v/>
      </c>
      <c r="Q3" s="333">
        <f>'Tabela II'!Q9</f>
        <v>0</v>
      </c>
      <c r="R3" s="333">
        <f>'Tabela II'!R9</f>
        <v>0</v>
      </c>
      <c r="S3" s="333">
        <f>'Tabela II'!S9</f>
        <v>0</v>
      </c>
      <c r="T3" s="333">
        <f>'Tabela II'!T9</f>
        <v>0</v>
      </c>
      <c r="U3" s="333" t="str">
        <f>'Tabela II'!U9</f>
        <v/>
      </c>
      <c r="V3" s="333" t="str">
        <f>'Tabela II'!V9</f>
        <v/>
      </c>
    </row>
    <row r="4" spans="1:26" s="177" customFormat="1" x14ac:dyDescent="0.2">
      <c r="A4" s="14">
        <f>'Tabela I'!$F$1</f>
        <v>2022</v>
      </c>
      <c r="B4" s="14">
        <f>'Tabela I'!$F$2</f>
        <v>116</v>
      </c>
      <c r="C4" s="333">
        <f>'Tabela II'!B10</f>
        <v>0</v>
      </c>
      <c r="D4" s="333">
        <f>'Tabela II'!C10</f>
        <v>0</v>
      </c>
      <c r="E4" s="333">
        <f>'Tabela II'!D10</f>
        <v>0</v>
      </c>
      <c r="F4" s="333">
        <f>'Tabela II'!E10</f>
        <v>0</v>
      </c>
      <c r="G4" s="333">
        <f>'Tabela II'!G10</f>
        <v>0</v>
      </c>
      <c r="H4" s="333">
        <f>'Tabela II'!H10</f>
        <v>0</v>
      </c>
      <c r="I4" s="333">
        <f>'Tabela II'!I10</f>
        <v>0</v>
      </c>
      <c r="J4" s="333">
        <f>'Tabela II'!J10</f>
        <v>260</v>
      </c>
      <c r="K4" s="333">
        <f>'Tabela II'!K10</f>
        <v>0</v>
      </c>
      <c r="L4" s="333">
        <f>'Tabela II'!L10</f>
        <v>0</v>
      </c>
      <c r="M4" s="333">
        <f>'Tabela II'!M10</f>
        <v>0</v>
      </c>
      <c r="N4" s="333">
        <f>'Tabela II'!N10</f>
        <v>0</v>
      </c>
      <c r="O4" s="333" t="str">
        <f>'Tabela II'!O10</f>
        <v/>
      </c>
      <c r="P4" s="333" t="str">
        <f>'Tabela II'!P10</f>
        <v/>
      </c>
      <c r="Q4" s="333">
        <f>'Tabela II'!Q10</f>
        <v>0</v>
      </c>
      <c r="R4" s="333">
        <f>'Tabela II'!R10</f>
        <v>0</v>
      </c>
      <c r="S4" s="333">
        <f>'Tabela II'!S10</f>
        <v>0</v>
      </c>
      <c r="T4" s="333">
        <f>'Tabela II'!T10</f>
        <v>0</v>
      </c>
      <c r="U4" s="333" t="str">
        <f>'Tabela II'!U10</f>
        <v/>
      </c>
      <c r="V4" s="333" t="str">
        <f>'Tabela II'!V10</f>
        <v/>
      </c>
    </row>
    <row r="5" spans="1:26" s="177" customFormat="1" x14ac:dyDescent="0.2">
      <c r="A5" s="14">
        <f>'Tabela I'!$F$1</f>
        <v>2022</v>
      </c>
      <c r="B5" s="14">
        <f>'Tabela I'!$F$2</f>
        <v>116</v>
      </c>
      <c r="C5" s="333">
        <f>'Tabela II'!B11</f>
        <v>0</v>
      </c>
      <c r="D5" s="333">
        <f>'Tabela II'!C11</f>
        <v>0</v>
      </c>
      <c r="E5" s="333">
        <f>'Tabela II'!D11</f>
        <v>0</v>
      </c>
      <c r="F5" s="333">
        <f>'Tabela II'!E11</f>
        <v>0</v>
      </c>
      <c r="G5" s="333">
        <f>'Tabela II'!G11</f>
        <v>0</v>
      </c>
      <c r="H5" s="333">
        <f>'Tabela II'!H11</f>
        <v>0</v>
      </c>
      <c r="I5" s="333">
        <f>'Tabela II'!I11</f>
        <v>0</v>
      </c>
      <c r="J5" s="333">
        <f>'Tabela II'!J11</f>
        <v>260</v>
      </c>
      <c r="K5" s="333">
        <f>'Tabela II'!K11</f>
        <v>0</v>
      </c>
      <c r="L5" s="333">
        <f>'Tabela II'!L11</f>
        <v>0</v>
      </c>
      <c r="M5" s="333">
        <f>'Tabela II'!M11</f>
        <v>0</v>
      </c>
      <c r="N5" s="333">
        <f>'Tabela II'!N11</f>
        <v>0</v>
      </c>
      <c r="O5" s="333" t="str">
        <f>'Tabela II'!O11</f>
        <v/>
      </c>
      <c r="P5" s="333" t="str">
        <f>'Tabela II'!P11</f>
        <v/>
      </c>
      <c r="Q5" s="333">
        <f>'Tabela II'!Q11</f>
        <v>0</v>
      </c>
      <c r="R5" s="333">
        <f>'Tabela II'!R11</f>
        <v>0</v>
      </c>
      <c r="S5" s="333">
        <f>'Tabela II'!S11</f>
        <v>0</v>
      </c>
      <c r="T5" s="333">
        <f>'Tabela II'!T11</f>
        <v>0</v>
      </c>
      <c r="U5" s="333" t="str">
        <f>'Tabela II'!U11</f>
        <v/>
      </c>
      <c r="V5" s="333" t="str">
        <f>'Tabela II'!V11</f>
        <v/>
      </c>
    </row>
    <row r="6" spans="1:26" s="177" customFormat="1" x14ac:dyDescent="0.2">
      <c r="A6" s="14">
        <f>'Tabela I'!$F$1</f>
        <v>2022</v>
      </c>
      <c r="B6" s="14">
        <f>'Tabela I'!$F$2</f>
        <v>116</v>
      </c>
      <c r="C6" s="333">
        <f>'Tabela II'!B12</f>
        <v>0</v>
      </c>
      <c r="D6" s="333">
        <f>'Tabela II'!C12</f>
        <v>0</v>
      </c>
      <c r="E6" s="333">
        <f>'Tabela II'!D12</f>
        <v>0</v>
      </c>
      <c r="F6" s="333">
        <f>'Tabela II'!E12</f>
        <v>0</v>
      </c>
      <c r="G6" s="333">
        <f>'Tabela II'!G12</f>
        <v>0</v>
      </c>
      <c r="H6" s="333">
        <f>'Tabela II'!H12</f>
        <v>0</v>
      </c>
      <c r="I6" s="333">
        <f>'Tabela II'!I12</f>
        <v>0</v>
      </c>
      <c r="J6" s="333">
        <f>'Tabela II'!J12</f>
        <v>260</v>
      </c>
      <c r="K6" s="333">
        <f>'Tabela II'!K12</f>
        <v>0</v>
      </c>
      <c r="L6" s="333">
        <f>'Tabela II'!L12</f>
        <v>0</v>
      </c>
      <c r="M6" s="333">
        <f>'Tabela II'!M12</f>
        <v>0</v>
      </c>
      <c r="N6" s="333">
        <f>'Tabela II'!N12</f>
        <v>0</v>
      </c>
      <c r="O6" s="333" t="str">
        <f>'Tabela II'!O12</f>
        <v/>
      </c>
      <c r="P6" s="333" t="str">
        <f>'Tabela II'!P12</f>
        <v/>
      </c>
      <c r="Q6" s="333">
        <f>'Tabela II'!Q12</f>
        <v>0</v>
      </c>
      <c r="R6" s="333">
        <f>'Tabela II'!R12</f>
        <v>0</v>
      </c>
      <c r="S6" s="333">
        <f>'Tabela II'!S12</f>
        <v>0</v>
      </c>
      <c r="T6" s="333">
        <f>'Tabela II'!T12</f>
        <v>0</v>
      </c>
      <c r="U6" s="333" t="str">
        <f>'Tabela II'!U12</f>
        <v/>
      </c>
      <c r="V6" s="333" t="str">
        <f>'Tabela II'!V12</f>
        <v/>
      </c>
    </row>
    <row r="7" spans="1:26" s="177" customFormat="1" x14ac:dyDescent="0.2">
      <c r="A7" s="14">
        <f>'Tabela I'!$F$1</f>
        <v>2022</v>
      </c>
      <c r="B7" s="14">
        <f>'Tabela I'!$F$2</f>
        <v>116</v>
      </c>
      <c r="C7" s="333">
        <f>'Tabela II'!B13</f>
        <v>0</v>
      </c>
      <c r="D7" s="333">
        <f>'Tabela II'!C13</f>
        <v>0</v>
      </c>
      <c r="E7" s="333">
        <f>'Tabela II'!D13</f>
        <v>0</v>
      </c>
      <c r="F7" s="333">
        <f>'Tabela II'!E13</f>
        <v>0</v>
      </c>
      <c r="G7" s="333">
        <f>'Tabela II'!G13</f>
        <v>0</v>
      </c>
      <c r="H7" s="333">
        <f>'Tabela II'!H13</f>
        <v>0</v>
      </c>
      <c r="I7" s="333">
        <f>'Tabela II'!I13</f>
        <v>0</v>
      </c>
      <c r="J7" s="333">
        <f>'Tabela II'!J13</f>
        <v>260</v>
      </c>
      <c r="K7" s="333">
        <f>'Tabela II'!K13</f>
        <v>0</v>
      </c>
      <c r="L7" s="333">
        <f>'Tabela II'!L13</f>
        <v>0</v>
      </c>
      <c r="M7" s="333">
        <f>'Tabela II'!M13</f>
        <v>0</v>
      </c>
      <c r="N7" s="333">
        <f>'Tabela II'!N13</f>
        <v>0</v>
      </c>
      <c r="O7" s="333" t="str">
        <f>'Tabela II'!O13</f>
        <v/>
      </c>
      <c r="P7" s="333" t="str">
        <f>'Tabela II'!P13</f>
        <v/>
      </c>
      <c r="Q7" s="333">
        <f>'Tabela II'!Q13</f>
        <v>0</v>
      </c>
      <c r="R7" s="333">
        <f>'Tabela II'!R13</f>
        <v>0</v>
      </c>
      <c r="S7" s="333">
        <f>'Tabela II'!S13</f>
        <v>0</v>
      </c>
      <c r="T7" s="333">
        <f>'Tabela II'!T13</f>
        <v>0</v>
      </c>
      <c r="U7" s="333" t="str">
        <f>'Tabela II'!U13</f>
        <v/>
      </c>
      <c r="V7" s="333" t="str">
        <f>'Tabela II'!V13</f>
        <v/>
      </c>
    </row>
    <row r="8" spans="1:26" s="177" customFormat="1" x14ac:dyDescent="0.2">
      <c r="A8" s="14">
        <f>'Tabela I'!$F$1</f>
        <v>2022</v>
      </c>
      <c r="B8" s="14">
        <f>'Tabela I'!$F$2</f>
        <v>116</v>
      </c>
      <c r="C8" s="333">
        <f>'Tabela II'!B14</f>
        <v>0</v>
      </c>
      <c r="D8" s="333">
        <f>'Tabela II'!C14</f>
        <v>0</v>
      </c>
      <c r="E8" s="333">
        <f>'Tabela II'!D14</f>
        <v>0</v>
      </c>
      <c r="F8" s="333">
        <f>'Tabela II'!E14</f>
        <v>0</v>
      </c>
      <c r="G8" s="333">
        <f>'Tabela II'!G14</f>
        <v>0</v>
      </c>
      <c r="H8" s="333">
        <f>'Tabela II'!H14</f>
        <v>0</v>
      </c>
      <c r="I8" s="333">
        <f>'Tabela II'!I14</f>
        <v>0</v>
      </c>
      <c r="J8" s="333">
        <f>'Tabela II'!J14</f>
        <v>260</v>
      </c>
      <c r="K8" s="333">
        <f>'Tabela II'!K14</f>
        <v>0</v>
      </c>
      <c r="L8" s="333">
        <f>'Tabela II'!L14</f>
        <v>0</v>
      </c>
      <c r="M8" s="333">
        <f>'Tabela II'!M14</f>
        <v>0</v>
      </c>
      <c r="N8" s="333">
        <f>'Tabela II'!N14</f>
        <v>0</v>
      </c>
      <c r="O8" s="333" t="str">
        <f>'Tabela II'!O14</f>
        <v/>
      </c>
      <c r="P8" s="333" t="str">
        <f>'Tabela II'!P14</f>
        <v/>
      </c>
      <c r="Q8" s="333">
        <f>'Tabela II'!Q14</f>
        <v>0</v>
      </c>
      <c r="R8" s="333">
        <f>'Tabela II'!R14</f>
        <v>0</v>
      </c>
      <c r="S8" s="333">
        <f>'Tabela II'!S14</f>
        <v>0</v>
      </c>
      <c r="T8" s="333">
        <f>'Tabela II'!T14</f>
        <v>0</v>
      </c>
      <c r="U8" s="333" t="str">
        <f>'Tabela II'!U14</f>
        <v/>
      </c>
      <c r="V8" s="333" t="str">
        <f>'Tabela II'!V14</f>
        <v/>
      </c>
    </row>
    <row r="9" spans="1:26" s="177" customFormat="1" x14ac:dyDescent="0.2">
      <c r="A9" s="14">
        <f>'Tabela I'!$F$1</f>
        <v>2022</v>
      </c>
      <c r="B9" s="14">
        <f>'Tabela I'!$F$2</f>
        <v>116</v>
      </c>
      <c r="C9" s="333">
        <f>'Tabela II'!B15</f>
        <v>0</v>
      </c>
      <c r="D9" s="333">
        <f>'Tabela II'!C15</f>
        <v>0</v>
      </c>
      <c r="E9" s="333">
        <f>'Tabela II'!D15</f>
        <v>0</v>
      </c>
      <c r="F9" s="333">
        <f>'Tabela II'!E15</f>
        <v>0</v>
      </c>
      <c r="G9" s="333">
        <f>'Tabela II'!G15</f>
        <v>0</v>
      </c>
      <c r="H9" s="333">
        <f>'Tabela II'!H15</f>
        <v>0</v>
      </c>
      <c r="I9" s="333">
        <f>'Tabela II'!I15</f>
        <v>0</v>
      </c>
      <c r="J9" s="333">
        <f>'Tabela II'!J15</f>
        <v>260</v>
      </c>
      <c r="K9" s="333">
        <f>'Tabela II'!K15</f>
        <v>0</v>
      </c>
      <c r="L9" s="333">
        <f>'Tabela II'!L15</f>
        <v>0</v>
      </c>
      <c r="M9" s="333">
        <f>'Tabela II'!M15</f>
        <v>0</v>
      </c>
      <c r="N9" s="333">
        <f>'Tabela II'!N15</f>
        <v>0</v>
      </c>
      <c r="O9" s="333" t="str">
        <f>'Tabela II'!O15</f>
        <v/>
      </c>
      <c r="P9" s="333" t="str">
        <f>'Tabela II'!P15</f>
        <v/>
      </c>
      <c r="Q9" s="333">
        <f>'Tabela II'!Q15</f>
        <v>0</v>
      </c>
      <c r="R9" s="333">
        <f>'Tabela II'!R15</f>
        <v>0</v>
      </c>
      <c r="S9" s="333">
        <f>'Tabela II'!S15</f>
        <v>0</v>
      </c>
      <c r="T9" s="333">
        <f>'Tabela II'!T15</f>
        <v>0</v>
      </c>
      <c r="U9" s="333" t="str">
        <f>'Tabela II'!U15</f>
        <v/>
      </c>
      <c r="V9" s="333" t="str">
        <f>'Tabela II'!V15</f>
        <v/>
      </c>
    </row>
    <row r="10" spans="1:26" s="177" customFormat="1" x14ac:dyDescent="0.2">
      <c r="A10" s="14">
        <f>'Tabela I'!$F$1</f>
        <v>2022</v>
      </c>
      <c r="B10" s="14">
        <f>'Tabela I'!$F$2</f>
        <v>116</v>
      </c>
      <c r="C10" s="333">
        <f>'Tabela II'!B16</f>
        <v>0</v>
      </c>
      <c r="D10" s="333">
        <f>'Tabela II'!C16</f>
        <v>0</v>
      </c>
      <c r="E10" s="333">
        <f>'Tabela II'!D16</f>
        <v>0</v>
      </c>
      <c r="F10" s="333">
        <f>'Tabela II'!E16</f>
        <v>0</v>
      </c>
      <c r="G10" s="333">
        <f>'Tabela II'!G16</f>
        <v>0</v>
      </c>
      <c r="H10" s="333">
        <f>'Tabela II'!H16</f>
        <v>0</v>
      </c>
      <c r="I10" s="333">
        <f>'Tabela II'!I16</f>
        <v>0</v>
      </c>
      <c r="J10" s="333">
        <f>'Tabela II'!J16</f>
        <v>260</v>
      </c>
      <c r="K10" s="333">
        <f>'Tabela II'!K16</f>
        <v>0</v>
      </c>
      <c r="L10" s="333">
        <f>'Tabela II'!L16</f>
        <v>0</v>
      </c>
      <c r="M10" s="333">
        <f>'Tabela II'!M16</f>
        <v>0</v>
      </c>
      <c r="N10" s="333">
        <f>'Tabela II'!N16</f>
        <v>0</v>
      </c>
      <c r="O10" s="333" t="str">
        <f>'Tabela II'!O16</f>
        <v/>
      </c>
      <c r="P10" s="333" t="str">
        <f>'Tabela II'!P16</f>
        <v/>
      </c>
      <c r="Q10" s="333">
        <f>'Tabela II'!Q16</f>
        <v>0</v>
      </c>
      <c r="R10" s="333">
        <f>'Tabela II'!R16</f>
        <v>0</v>
      </c>
      <c r="S10" s="333">
        <f>'Tabela II'!S16</f>
        <v>0</v>
      </c>
      <c r="T10" s="333">
        <f>'Tabela II'!T16</f>
        <v>0</v>
      </c>
      <c r="U10" s="333" t="str">
        <f>'Tabela II'!U16</f>
        <v/>
      </c>
      <c r="V10" s="333" t="str">
        <f>'Tabela II'!V16</f>
        <v/>
      </c>
    </row>
    <row r="11" spans="1:26" s="177" customFormat="1" x14ac:dyDescent="0.2">
      <c r="A11" s="14">
        <f>'Tabela I'!$F$1</f>
        <v>2022</v>
      </c>
      <c r="B11" s="14">
        <f>'Tabela I'!$F$2</f>
        <v>116</v>
      </c>
      <c r="C11" s="333">
        <f>'Tabela II'!B17</f>
        <v>0</v>
      </c>
      <c r="D11" s="333">
        <f>'Tabela II'!C17</f>
        <v>0</v>
      </c>
      <c r="E11" s="333">
        <f>'Tabela II'!D17</f>
        <v>0</v>
      </c>
      <c r="F11" s="333">
        <f>'Tabela II'!E17</f>
        <v>0</v>
      </c>
      <c r="G11" s="333">
        <f>'Tabela II'!G17</f>
        <v>0</v>
      </c>
      <c r="H11" s="333">
        <f>'Tabela II'!H17</f>
        <v>0</v>
      </c>
      <c r="I11" s="333">
        <f>'Tabela II'!I17</f>
        <v>0</v>
      </c>
      <c r="J11" s="333">
        <f>'Tabela II'!J17</f>
        <v>260</v>
      </c>
      <c r="K11" s="333">
        <f>'Tabela II'!K17</f>
        <v>0</v>
      </c>
      <c r="L11" s="333">
        <f>'Tabela II'!L17</f>
        <v>0</v>
      </c>
      <c r="M11" s="333">
        <f>'Tabela II'!M17</f>
        <v>0</v>
      </c>
      <c r="N11" s="333">
        <f>'Tabela II'!N17</f>
        <v>0</v>
      </c>
      <c r="O11" s="333" t="str">
        <f>'Tabela II'!O17</f>
        <v/>
      </c>
      <c r="P11" s="333" t="str">
        <f>'Tabela II'!P17</f>
        <v/>
      </c>
      <c r="Q11" s="333">
        <f>'Tabela II'!Q17</f>
        <v>0</v>
      </c>
      <c r="R11" s="333">
        <f>'Tabela II'!R17</f>
        <v>0</v>
      </c>
      <c r="S11" s="333">
        <f>'Tabela II'!S17</f>
        <v>0</v>
      </c>
      <c r="T11" s="333">
        <f>'Tabela II'!T17</f>
        <v>0</v>
      </c>
      <c r="U11" s="333" t="str">
        <f>'Tabela II'!U17</f>
        <v/>
      </c>
      <c r="V11" s="333" t="str">
        <f>'Tabela II'!V17</f>
        <v/>
      </c>
    </row>
    <row r="12" spans="1:26" s="177" customFormat="1" x14ac:dyDescent="0.2">
      <c r="A12" s="14">
        <f>'Tabela I'!$F$1</f>
        <v>2022</v>
      </c>
      <c r="B12" s="14">
        <f>'Tabela I'!$F$2</f>
        <v>116</v>
      </c>
      <c r="C12" s="333">
        <f>'Tabela II'!B18</f>
        <v>0</v>
      </c>
      <c r="D12" s="333">
        <f>'Tabela II'!C18</f>
        <v>0</v>
      </c>
      <c r="E12" s="333">
        <f>'Tabela II'!D18</f>
        <v>0</v>
      </c>
      <c r="F12" s="333">
        <f>'Tabela II'!E18</f>
        <v>0</v>
      </c>
      <c r="G12" s="333">
        <f>'Tabela II'!G18</f>
        <v>0</v>
      </c>
      <c r="H12" s="333">
        <f>'Tabela II'!H18</f>
        <v>0</v>
      </c>
      <c r="I12" s="333">
        <f>'Tabela II'!I18</f>
        <v>0</v>
      </c>
      <c r="J12" s="333">
        <f>'Tabela II'!J18</f>
        <v>260</v>
      </c>
      <c r="K12" s="333">
        <f>'Tabela II'!K18</f>
        <v>0</v>
      </c>
      <c r="L12" s="333">
        <f>'Tabela II'!L18</f>
        <v>0</v>
      </c>
      <c r="M12" s="333">
        <f>'Tabela II'!M18</f>
        <v>0</v>
      </c>
      <c r="N12" s="333">
        <f>'Tabela II'!N18</f>
        <v>0</v>
      </c>
      <c r="O12" s="333" t="str">
        <f>'Tabela II'!O18</f>
        <v/>
      </c>
      <c r="P12" s="333" t="str">
        <f>'Tabela II'!P18</f>
        <v/>
      </c>
      <c r="Q12" s="333">
        <f>'Tabela II'!Q18</f>
        <v>0</v>
      </c>
      <c r="R12" s="333">
        <f>'Tabela II'!R18</f>
        <v>0</v>
      </c>
      <c r="S12" s="333">
        <f>'Tabela II'!S18</f>
        <v>0</v>
      </c>
      <c r="T12" s="333">
        <f>'Tabela II'!T18</f>
        <v>0</v>
      </c>
      <c r="U12" s="333" t="str">
        <f>'Tabela II'!U18</f>
        <v/>
      </c>
      <c r="V12" s="333" t="str">
        <f>'Tabela II'!V18</f>
        <v/>
      </c>
    </row>
    <row r="13" spans="1:26" s="177" customFormat="1" x14ac:dyDescent="0.2">
      <c r="A13" s="14">
        <f>'Tabela I'!$F$1</f>
        <v>2022</v>
      </c>
      <c r="B13" s="14">
        <f>'Tabela I'!$F$2</f>
        <v>116</v>
      </c>
      <c r="C13" s="333">
        <f>'Tabela II'!B19</f>
        <v>0</v>
      </c>
      <c r="D13" s="333">
        <f>'Tabela II'!C19</f>
        <v>0</v>
      </c>
      <c r="E13" s="333">
        <f>'Tabela II'!D19</f>
        <v>0</v>
      </c>
      <c r="F13" s="333">
        <f>'Tabela II'!E19</f>
        <v>0</v>
      </c>
      <c r="G13" s="333">
        <f>'Tabela II'!G19</f>
        <v>0</v>
      </c>
      <c r="H13" s="333">
        <f>'Tabela II'!H19</f>
        <v>0</v>
      </c>
      <c r="I13" s="333">
        <f>'Tabela II'!I19</f>
        <v>0</v>
      </c>
      <c r="J13" s="333">
        <f>'Tabela II'!J19</f>
        <v>260</v>
      </c>
      <c r="K13" s="333">
        <f>'Tabela II'!K19</f>
        <v>0</v>
      </c>
      <c r="L13" s="333">
        <f>'Tabela II'!L19</f>
        <v>0</v>
      </c>
      <c r="M13" s="333">
        <f>'Tabela II'!M19</f>
        <v>0</v>
      </c>
      <c r="N13" s="333">
        <f>'Tabela II'!N19</f>
        <v>0</v>
      </c>
      <c r="O13" s="333" t="str">
        <f>'Tabela II'!O19</f>
        <v/>
      </c>
      <c r="P13" s="333" t="str">
        <f>'Tabela II'!P19</f>
        <v/>
      </c>
      <c r="Q13" s="333">
        <f>'Tabela II'!Q19</f>
        <v>0</v>
      </c>
      <c r="R13" s="333">
        <f>'Tabela II'!R19</f>
        <v>0</v>
      </c>
      <c r="S13" s="333">
        <f>'Tabela II'!S19</f>
        <v>0</v>
      </c>
      <c r="T13" s="333">
        <f>'Tabela II'!T19</f>
        <v>0</v>
      </c>
      <c r="U13" s="333" t="str">
        <f>'Tabela II'!U19</f>
        <v/>
      </c>
      <c r="V13" s="333" t="str">
        <f>'Tabela II'!V19</f>
        <v/>
      </c>
    </row>
    <row r="14" spans="1:26" s="177" customFormat="1" x14ac:dyDescent="0.2">
      <c r="A14" s="14">
        <f>'Tabela I'!$F$1</f>
        <v>2022</v>
      </c>
      <c r="B14" s="14">
        <f>'Tabela I'!$F$2</f>
        <v>116</v>
      </c>
      <c r="C14" s="333">
        <f>'Tabela II'!B20</f>
        <v>0</v>
      </c>
      <c r="D14" s="333">
        <f>'Tabela II'!C20</f>
        <v>0</v>
      </c>
      <c r="E14" s="333">
        <f>'Tabela II'!D20</f>
        <v>0</v>
      </c>
      <c r="F14" s="333">
        <f>'Tabela II'!E20</f>
        <v>0</v>
      </c>
      <c r="G14" s="333">
        <f>'Tabela II'!G20</f>
        <v>0</v>
      </c>
      <c r="H14" s="333">
        <f>'Tabela II'!H20</f>
        <v>0</v>
      </c>
      <c r="I14" s="333">
        <f>'Tabela II'!I20</f>
        <v>0</v>
      </c>
      <c r="J14" s="333">
        <f>'Tabela II'!J20</f>
        <v>260</v>
      </c>
      <c r="K14" s="333">
        <f>'Tabela II'!K20</f>
        <v>0</v>
      </c>
      <c r="L14" s="333">
        <f>'Tabela II'!L20</f>
        <v>0</v>
      </c>
      <c r="M14" s="333">
        <f>'Tabela II'!M20</f>
        <v>0</v>
      </c>
      <c r="N14" s="333">
        <f>'Tabela II'!N20</f>
        <v>0</v>
      </c>
      <c r="O14" s="333" t="str">
        <f>'Tabela II'!O20</f>
        <v/>
      </c>
      <c r="P14" s="333" t="str">
        <f>'Tabela II'!P20</f>
        <v/>
      </c>
      <c r="Q14" s="333">
        <f>'Tabela II'!Q20</f>
        <v>0</v>
      </c>
      <c r="R14" s="333">
        <f>'Tabela II'!R20</f>
        <v>0</v>
      </c>
      <c r="S14" s="333">
        <f>'Tabela II'!S20</f>
        <v>0</v>
      </c>
      <c r="T14" s="333">
        <f>'Tabela II'!T20</f>
        <v>0</v>
      </c>
      <c r="U14" s="333" t="str">
        <f>'Tabela II'!U20</f>
        <v/>
      </c>
      <c r="V14" s="333" t="str">
        <f>'Tabela II'!V20</f>
        <v/>
      </c>
    </row>
    <row r="15" spans="1:26" s="177" customFormat="1" x14ac:dyDescent="0.2">
      <c r="A15" s="14">
        <f>'Tabela I'!$F$1</f>
        <v>2022</v>
      </c>
      <c r="B15" s="14">
        <f>'Tabela I'!$F$2</f>
        <v>116</v>
      </c>
      <c r="C15" s="333">
        <f>'Tabela II'!B21</f>
        <v>0</v>
      </c>
      <c r="D15" s="333">
        <f>'Tabela II'!C21</f>
        <v>0</v>
      </c>
      <c r="E15" s="333">
        <f>'Tabela II'!D21</f>
        <v>0</v>
      </c>
      <c r="F15" s="333">
        <f>'Tabela II'!E21</f>
        <v>0</v>
      </c>
      <c r="G15" s="333">
        <f>'Tabela II'!G21</f>
        <v>0</v>
      </c>
      <c r="H15" s="333">
        <f>'Tabela II'!H21</f>
        <v>0</v>
      </c>
      <c r="I15" s="333">
        <f>'Tabela II'!I21</f>
        <v>0</v>
      </c>
      <c r="J15" s="333">
        <f>'Tabela II'!J21</f>
        <v>260</v>
      </c>
      <c r="K15" s="333">
        <f>'Tabela II'!K21</f>
        <v>0</v>
      </c>
      <c r="L15" s="333">
        <f>'Tabela II'!L21</f>
        <v>0</v>
      </c>
      <c r="M15" s="333">
        <f>'Tabela II'!M21</f>
        <v>0</v>
      </c>
      <c r="N15" s="333">
        <f>'Tabela II'!N21</f>
        <v>0</v>
      </c>
      <c r="O15" s="333" t="str">
        <f>'Tabela II'!O21</f>
        <v/>
      </c>
      <c r="P15" s="333" t="str">
        <f>'Tabela II'!P21</f>
        <v/>
      </c>
      <c r="Q15" s="333">
        <f>'Tabela II'!Q21</f>
        <v>0</v>
      </c>
      <c r="R15" s="333">
        <f>'Tabela II'!R21</f>
        <v>0</v>
      </c>
      <c r="S15" s="333">
        <f>'Tabela II'!S21</f>
        <v>0</v>
      </c>
      <c r="T15" s="333">
        <f>'Tabela II'!T21</f>
        <v>0</v>
      </c>
      <c r="U15" s="333" t="str">
        <f>'Tabela II'!U21</f>
        <v/>
      </c>
      <c r="V15" s="333" t="str">
        <f>'Tabela II'!V21</f>
        <v/>
      </c>
    </row>
    <row r="16" spans="1:26" s="177" customFormat="1" x14ac:dyDescent="0.2">
      <c r="A16" s="14">
        <f>'Tabela I'!$F$1</f>
        <v>2022</v>
      </c>
      <c r="B16" s="14">
        <f>'Tabela I'!$F$2</f>
        <v>116</v>
      </c>
      <c r="C16" s="333">
        <f>'Tabela II'!B22</f>
        <v>0</v>
      </c>
      <c r="D16" s="333">
        <f>'Tabela II'!C22</f>
        <v>0</v>
      </c>
      <c r="E16" s="333">
        <f>'Tabela II'!D22</f>
        <v>0</v>
      </c>
      <c r="F16" s="333">
        <f>'Tabela II'!E22</f>
        <v>0</v>
      </c>
      <c r="G16" s="333">
        <f>'Tabela II'!G22</f>
        <v>0</v>
      </c>
      <c r="H16" s="333">
        <f>'Tabela II'!H22</f>
        <v>0</v>
      </c>
      <c r="I16" s="333">
        <f>'Tabela II'!I22</f>
        <v>0</v>
      </c>
      <c r="J16" s="333">
        <f>'Tabela II'!J22</f>
        <v>260</v>
      </c>
      <c r="K16" s="333">
        <f>'Tabela II'!K22</f>
        <v>0</v>
      </c>
      <c r="L16" s="333">
        <f>'Tabela II'!L22</f>
        <v>0</v>
      </c>
      <c r="M16" s="333">
        <f>'Tabela II'!M22</f>
        <v>0</v>
      </c>
      <c r="N16" s="333">
        <f>'Tabela II'!N22</f>
        <v>0</v>
      </c>
      <c r="O16" s="333" t="str">
        <f>'Tabela II'!O22</f>
        <v/>
      </c>
      <c r="P16" s="333" t="str">
        <f>'Tabela II'!P22</f>
        <v/>
      </c>
      <c r="Q16" s="333">
        <f>'Tabela II'!Q22</f>
        <v>0</v>
      </c>
      <c r="R16" s="333">
        <f>'Tabela II'!R22</f>
        <v>0</v>
      </c>
      <c r="S16" s="333">
        <f>'Tabela II'!S22</f>
        <v>0</v>
      </c>
      <c r="T16" s="333">
        <f>'Tabela II'!T22</f>
        <v>0</v>
      </c>
      <c r="U16" s="333" t="str">
        <f>'Tabela II'!U22</f>
        <v/>
      </c>
      <c r="V16" s="333" t="str">
        <f>'Tabela II'!V22</f>
        <v/>
      </c>
    </row>
    <row r="17" spans="1:22" s="177" customFormat="1" x14ac:dyDescent="0.2">
      <c r="A17" s="14">
        <f>'Tabela I'!$F$1</f>
        <v>2022</v>
      </c>
      <c r="B17" s="14">
        <f>'Tabela I'!$F$2</f>
        <v>116</v>
      </c>
      <c r="C17" s="333">
        <f>'Tabela II'!B23</f>
        <v>0</v>
      </c>
      <c r="D17" s="333">
        <f>'Tabela II'!C23</f>
        <v>0</v>
      </c>
      <c r="E17" s="333">
        <f>'Tabela II'!D23</f>
        <v>0</v>
      </c>
      <c r="F17" s="333">
        <f>'Tabela II'!E23</f>
        <v>0</v>
      </c>
      <c r="G17" s="333">
        <f>'Tabela II'!G23</f>
        <v>0</v>
      </c>
      <c r="H17" s="333">
        <f>'Tabela II'!H23</f>
        <v>0</v>
      </c>
      <c r="I17" s="333">
        <f>'Tabela II'!I23</f>
        <v>0</v>
      </c>
      <c r="J17" s="333">
        <f>'Tabela II'!J23</f>
        <v>260</v>
      </c>
      <c r="K17" s="333">
        <f>'Tabela II'!K23</f>
        <v>0</v>
      </c>
      <c r="L17" s="333">
        <f>'Tabela II'!L23</f>
        <v>0</v>
      </c>
      <c r="M17" s="333">
        <f>'Tabela II'!M23</f>
        <v>0</v>
      </c>
      <c r="N17" s="333">
        <f>'Tabela II'!N23</f>
        <v>0</v>
      </c>
      <c r="O17" s="333" t="str">
        <f>'Tabela II'!O23</f>
        <v/>
      </c>
      <c r="P17" s="333" t="str">
        <f>'Tabela II'!P23</f>
        <v/>
      </c>
      <c r="Q17" s="333">
        <f>'Tabela II'!Q23</f>
        <v>0</v>
      </c>
      <c r="R17" s="333">
        <f>'Tabela II'!R23</f>
        <v>0</v>
      </c>
      <c r="S17" s="333">
        <f>'Tabela II'!S23</f>
        <v>0</v>
      </c>
      <c r="T17" s="333">
        <f>'Tabela II'!T23</f>
        <v>0</v>
      </c>
      <c r="U17" s="333" t="str">
        <f>'Tabela II'!U23</f>
        <v/>
      </c>
      <c r="V17" s="333" t="str">
        <f>'Tabela II'!V23</f>
        <v/>
      </c>
    </row>
    <row r="18" spans="1:22" s="177" customFormat="1" x14ac:dyDescent="0.2">
      <c r="A18" s="14">
        <f>'Tabela I'!$F$1</f>
        <v>2022</v>
      </c>
      <c r="B18" s="14">
        <f>'Tabela I'!$F$2</f>
        <v>116</v>
      </c>
      <c r="C18" s="333">
        <f>'Tabela II'!B24</f>
        <v>0</v>
      </c>
      <c r="D18" s="333">
        <f>'Tabela II'!C24</f>
        <v>0</v>
      </c>
      <c r="E18" s="333">
        <f>'Tabela II'!D24</f>
        <v>0</v>
      </c>
      <c r="F18" s="333">
        <f>'Tabela II'!E24</f>
        <v>0</v>
      </c>
      <c r="G18" s="333">
        <f>'Tabela II'!G24</f>
        <v>0</v>
      </c>
      <c r="H18" s="333">
        <f>'Tabela II'!H24</f>
        <v>0</v>
      </c>
      <c r="I18" s="333">
        <f>'Tabela II'!I24</f>
        <v>0</v>
      </c>
      <c r="J18" s="333">
        <f>'Tabela II'!J24</f>
        <v>260</v>
      </c>
      <c r="K18" s="333">
        <f>'Tabela II'!K24</f>
        <v>0</v>
      </c>
      <c r="L18" s="333">
        <f>'Tabela II'!L24</f>
        <v>0</v>
      </c>
      <c r="M18" s="333">
        <f>'Tabela II'!M24</f>
        <v>0</v>
      </c>
      <c r="N18" s="333">
        <f>'Tabela II'!N24</f>
        <v>0</v>
      </c>
      <c r="O18" s="333" t="str">
        <f>'Tabela II'!O24</f>
        <v/>
      </c>
      <c r="P18" s="333" t="str">
        <f>'Tabela II'!P24</f>
        <v/>
      </c>
      <c r="Q18" s="333">
        <f>'Tabela II'!Q24</f>
        <v>0</v>
      </c>
      <c r="R18" s="333">
        <f>'Tabela II'!R24</f>
        <v>0</v>
      </c>
      <c r="S18" s="333">
        <f>'Tabela II'!S24</f>
        <v>0</v>
      </c>
      <c r="T18" s="333">
        <f>'Tabela II'!T24</f>
        <v>0</v>
      </c>
      <c r="U18" s="333" t="str">
        <f>'Tabela II'!U24</f>
        <v/>
      </c>
      <c r="V18" s="333" t="str">
        <f>'Tabela II'!V24</f>
        <v/>
      </c>
    </row>
    <row r="19" spans="1:22" s="177" customFormat="1" x14ac:dyDescent="0.2">
      <c r="A19" s="14">
        <f>'Tabela I'!$F$1</f>
        <v>2022</v>
      </c>
      <c r="B19" s="14">
        <f>'Tabela I'!$F$2</f>
        <v>116</v>
      </c>
      <c r="C19" s="333">
        <f>'Tabela II'!B25</f>
        <v>0</v>
      </c>
      <c r="D19" s="333">
        <f>'Tabela II'!C25</f>
        <v>0</v>
      </c>
      <c r="E19" s="333">
        <f>'Tabela II'!D25</f>
        <v>0</v>
      </c>
      <c r="F19" s="333">
        <f>'Tabela II'!E25</f>
        <v>0</v>
      </c>
      <c r="G19" s="333">
        <f>'Tabela II'!G25</f>
        <v>0</v>
      </c>
      <c r="H19" s="333">
        <f>'Tabela II'!H25</f>
        <v>0</v>
      </c>
      <c r="I19" s="333">
        <f>'Tabela II'!I25</f>
        <v>0</v>
      </c>
      <c r="J19" s="333">
        <f>'Tabela II'!J25</f>
        <v>260</v>
      </c>
      <c r="K19" s="333">
        <f>'Tabela II'!K25</f>
        <v>0</v>
      </c>
      <c r="L19" s="333">
        <f>'Tabela II'!L25</f>
        <v>0</v>
      </c>
      <c r="M19" s="333">
        <f>'Tabela II'!M25</f>
        <v>0</v>
      </c>
      <c r="N19" s="333">
        <f>'Tabela II'!N25</f>
        <v>0</v>
      </c>
      <c r="O19" s="333" t="str">
        <f>'Tabela II'!O25</f>
        <v/>
      </c>
      <c r="P19" s="333" t="str">
        <f>'Tabela II'!P25</f>
        <v/>
      </c>
      <c r="Q19" s="333">
        <f>'Tabela II'!Q25</f>
        <v>0</v>
      </c>
      <c r="R19" s="333">
        <f>'Tabela II'!R25</f>
        <v>0</v>
      </c>
      <c r="S19" s="333">
        <f>'Tabela II'!S25</f>
        <v>0</v>
      </c>
      <c r="T19" s="333">
        <f>'Tabela II'!T25</f>
        <v>0</v>
      </c>
      <c r="U19" s="333" t="str">
        <f>'Tabela II'!U25</f>
        <v/>
      </c>
      <c r="V19" s="333" t="str">
        <f>'Tabela II'!V25</f>
        <v/>
      </c>
    </row>
    <row r="20" spans="1:22" s="177" customFormat="1" x14ac:dyDescent="0.2">
      <c r="A20" s="14">
        <f>'Tabela I'!$F$1</f>
        <v>2022</v>
      </c>
      <c r="B20" s="14">
        <f>'Tabela I'!$F$2</f>
        <v>116</v>
      </c>
      <c r="C20" s="333">
        <f>'Tabela II'!B26</f>
        <v>0</v>
      </c>
      <c r="D20" s="333">
        <f>'Tabela II'!C26</f>
        <v>0</v>
      </c>
      <c r="E20" s="333">
        <f>'Tabela II'!D26</f>
        <v>0</v>
      </c>
      <c r="F20" s="333">
        <f>'Tabela II'!E26</f>
        <v>0</v>
      </c>
      <c r="G20" s="333">
        <f>'Tabela II'!G26</f>
        <v>0</v>
      </c>
      <c r="H20" s="333">
        <f>'Tabela II'!H26</f>
        <v>0</v>
      </c>
      <c r="I20" s="333">
        <f>'Tabela II'!I26</f>
        <v>0</v>
      </c>
      <c r="J20" s="333">
        <f>'Tabela II'!J26</f>
        <v>260</v>
      </c>
      <c r="K20" s="333">
        <f>'Tabela II'!K26</f>
        <v>0</v>
      </c>
      <c r="L20" s="333">
        <f>'Tabela II'!L26</f>
        <v>0</v>
      </c>
      <c r="M20" s="333">
        <f>'Tabela II'!M26</f>
        <v>0</v>
      </c>
      <c r="N20" s="333">
        <f>'Tabela II'!N26</f>
        <v>0</v>
      </c>
      <c r="O20" s="333" t="str">
        <f>'Tabela II'!O26</f>
        <v/>
      </c>
      <c r="P20" s="333" t="str">
        <f>'Tabela II'!P26</f>
        <v/>
      </c>
      <c r="Q20" s="333">
        <f>'Tabela II'!Q26</f>
        <v>0</v>
      </c>
      <c r="R20" s="333">
        <f>'Tabela II'!R26</f>
        <v>0</v>
      </c>
      <c r="S20" s="333">
        <f>'Tabela II'!S26</f>
        <v>0</v>
      </c>
      <c r="T20" s="333">
        <f>'Tabela II'!T26</f>
        <v>0</v>
      </c>
      <c r="U20" s="333" t="str">
        <f>'Tabela II'!U26</f>
        <v/>
      </c>
      <c r="V20" s="333" t="str">
        <f>'Tabela II'!V26</f>
        <v/>
      </c>
    </row>
    <row r="21" spans="1:22" s="177" customFormat="1" x14ac:dyDescent="0.2">
      <c r="A21" s="14">
        <f>'Tabela I'!$F$1</f>
        <v>2022</v>
      </c>
      <c r="B21" s="14">
        <f>'Tabela I'!$F$2</f>
        <v>116</v>
      </c>
      <c r="C21" s="333">
        <f>'Tabela II'!B27</f>
        <v>0</v>
      </c>
      <c r="D21" s="333">
        <f>'Tabela II'!C27</f>
        <v>0</v>
      </c>
      <c r="E21" s="333">
        <f>'Tabela II'!D27</f>
        <v>0</v>
      </c>
      <c r="F21" s="333">
        <f>'Tabela II'!E27</f>
        <v>0</v>
      </c>
      <c r="G21" s="333">
        <f>'Tabela II'!G27</f>
        <v>0</v>
      </c>
      <c r="H21" s="333">
        <f>'Tabela II'!H27</f>
        <v>0</v>
      </c>
      <c r="I21" s="333">
        <f>'Tabela II'!I27</f>
        <v>0</v>
      </c>
      <c r="J21" s="333">
        <f>'Tabela II'!J27</f>
        <v>260</v>
      </c>
      <c r="K21" s="333">
        <f>'Tabela II'!K27</f>
        <v>0</v>
      </c>
      <c r="L21" s="333">
        <f>'Tabela II'!L27</f>
        <v>0</v>
      </c>
      <c r="M21" s="333">
        <f>'Tabela II'!M27</f>
        <v>0</v>
      </c>
      <c r="N21" s="333">
        <f>'Tabela II'!N27</f>
        <v>0</v>
      </c>
      <c r="O21" s="333" t="str">
        <f>'Tabela II'!O27</f>
        <v/>
      </c>
      <c r="P21" s="333" t="str">
        <f>'Tabela II'!P27</f>
        <v/>
      </c>
      <c r="Q21" s="333">
        <f>'Tabela II'!Q27</f>
        <v>0</v>
      </c>
      <c r="R21" s="333">
        <f>'Tabela II'!R27</f>
        <v>0</v>
      </c>
      <c r="S21" s="333">
        <f>'Tabela II'!S27</f>
        <v>0</v>
      </c>
      <c r="T21" s="333">
        <f>'Tabela II'!T27</f>
        <v>0</v>
      </c>
      <c r="U21" s="333" t="str">
        <f>'Tabela II'!U27</f>
        <v/>
      </c>
      <c r="V21" s="333" t="str">
        <f>'Tabela II'!V27</f>
        <v/>
      </c>
    </row>
    <row r="22" spans="1:22" s="177" customFormat="1" x14ac:dyDescent="0.2">
      <c r="A22" s="14">
        <f>'Tabela I'!$F$1</f>
        <v>2022</v>
      </c>
      <c r="B22" s="14">
        <f>'Tabela I'!$F$2</f>
        <v>116</v>
      </c>
      <c r="C22" s="333">
        <f>'Tabela II'!B28</f>
        <v>0</v>
      </c>
      <c r="D22" s="333">
        <f>'Tabela II'!C28</f>
        <v>0</v>
      </c>
      <c r="E22" s="333">
        <f>'Tabela II'!D28</f>
        <v>0</v>
      </c>
      <c r="F22" s="333">
        <f>'Tabela II'!E28</f>
        <v>0</v>
      </c>
      <c r="G22" s="333">
        <f>'Tabela II'!G28</f>
        <v>0</v>
      </c>
      <c r="H22" s="333">
        <f>'Tabela II'!H28</f>
        <v>0</v>
      </c>
      <c r="I22" s="333">
        <f>'Tabela II'!I28</f>
        <v>0</v>
      </c>
      <c r="J22" s="333">
        <f>'Tabela II'!J28</f>
        <v>260</v>
      </c>
      <c r="K22" s="333">
        <f>'Tabela II'!K28</f>
        <v>0</v>
      </c>
      <c r="L22" s="333">
        <f>'Tabela II'!L28</f>
        <v>0</v>
      </c>
      <c r="M22" s="333">
        <f>'Tabela II'!M28</f>
        <v>0</v>
      </c>
      <c r="N22" s="333">
        <f>'Tabela II'!N28</f>
        <v>0</v>
      </c>
      <c r="O22" s="333" t="str">
        <f>'Tabela II'!O28</f>
        <v/>
      </c>
      <c r="P22" s="333" t="str">
        <f>'Tabela II'!P28</f>
        <v/>
      </c>
      <c r="Q22" s="333">
        <f>'Tabela II'!Q28</f>
        <v>0</v>
      </c>
      <c r="R22" s="333">
        <f>'Tabela II'!R28</f>
        <v>0</v>
      </c>
      <c r="S22" s="333">
        <f>'Tabela II'!S28</f>
        <v>0</v>
      </c>
      <c r="T22" s="333">
        <f>'Tabela II'!T28</f>
        <v>0</v>
      </c>
      <c r="U22" s="333" t="str">
        <f>'Tabela II'!U28</f>
        <v/>
      </c>
      <c r="V22" s="333" t="str">
        <f>'Tabela II'!V28</f>
        <v/>
      </c>
    </row>
    <row r="23" spans="1:22" s="177" customFormat="1" x14ac:dyDescent="0.2">
      <c r="A23" s="14">
        <f>'Tabela I'!$F$1</f>
        <v>2022</v>
      </c>
      <c r="B23" s="14">
        <f>'Tabela I'!$F$2</f>
        <v>116</v>
      </c>
      <c r="C23" s="333">
        <f>'Tabela II'!B29</f>
        <v>0</v>
      </c>
      <c r="D23" s="333">
        <f>'Tabela II'!C29</f>
        <v>0</v>
      </c>
      <c r="E23" s="333">
        <f>'Tabela II'!D29</f>
        <v>0</v>
      </c>
      <c r="F23" s="333">
        <f>'Tabela II'!E29</f>
        <v>0</v>
      </c>
      <c r="G23" s="333">
        <f>'Tabela II'!G29</f>
        <v>0</v>
      </c>
      <c r="H23" s="333">
        <f>'Tabela II'!H29</f>
        <v>0</v>
      </c>
      <c r="I23" s="333">
        <f>'Tabela II'!I29</f>
        <v>0</v>
      </c>
      <c r="J23" s="333">
        <f>'Tabela II'!J29</f>
        <v>260</v>
      </c>
      <c r="K23" s="333">
        <f>'Tabela II'!K29</f>
        <v>0</v>
      </c>
      <c r="L23" s="333">
        <f>'Tabela II'!L29</f>
        <v>0</v>
      </c>
      <c r="M23" s="333">
        <f>'Tabela II'!M29</f>
        <v>0</v>
      </c>
      <c r="N23" s="333">
        <f>'Tabela II'!N29</f>
        <v>0</v>
      </c>
      <c r="O23" s="333" t="str">
        <f>'Tabela II'!O29</f>
        <v/>
      </c>
      <c r="P23" s="333" t="str">
        <f>'Tabela II'!P29</f>
        <v/>
      </c>
      <c r="Q23" s="333">
        <f>'Tabela II'!Q29</f>
        <v>0</v>
      </c>
      <c r="R23" s="333">
        <f>'Tabela II'!R29</f>
        <v>0</v>
      </c>
      <c r="S23" s="333">
        <f>'Tabela II'!S29</f>
        <v>0</v>
      </c>
      <c r="T23" s="333">
        <f>'Tabela II'!T29</f>
        <v>0</v>
      </c>
      <c r="U23" s="333" t="str">
        <f>'Tabela II'!U29</f>
        <v/>
      </c>
      <c r="V23" s="333" t="str">
        <f>'Tabela II'!V29</f>
        <v/>
      </c>
    </row>
    <row r="24" spans="1:22" s="177" customFormat="1" x14ac:dyDescent="0.2">
      <c r="A24" s="14">
        <f>'Tabela I'!$F$1</f>
        <v>2022</v>
      </c>
      <c r="B24" s="14">
        <f>'Tabela I'!$F$2</f>
        <v>116</v>
      </c>
      <c r="C24" s="333">
        <f>'Tabela II'!B30</f>
        <v>0</v>
      </c>
      <c r="D24" s="333">
        <f>'Tabela II'!C30</f>
        <v>0</v>
      </c>
      <c r="E24" s="333">
        <f>'Tabela II'!D30</f>
        <v>0</v>
      </c>
      <c r="F24" s="333">
        <f>'Tabela II'!E30</f>
        <v>0</v>
      </c>
      <c r="G24" s="333">
        <f>'Tabela II'!G30</f>
        <v>0</v>
      </c>
      <c r="H24" s="333">
        <f>'Tabela II'!H30</f>
        <v>0</v>
      </c>
      <c r="I24" s="333">
        <f>'Tabela II'!I30</f>
        <v>0</v>
      </c>
      <c r="J24" s="333">
        <f>'Tabela II'!J30</f>
        <v>260</v>
      </c>
      <c r="K24" s="333">
        <f>'Tabela II'!K30</f>
        <v>0</v>
      </c>
      <c r="L24" s="333">
        <f>'Tabela II'!L30</f>
        <v>0</v>
      </c>
      <c r="M24" s="333">
        <f>'Tabela II'!M30</f>
        <v>0</v>
      </c>
      <c r="N24" s="333">
        <f>'Tabela II'!N30</f>
        <v>0</v>
      </c>
      <c r="O24" s="333" t="str">
        <f>'Tabela II'!O30</f>
        <v/>
      </c>
      <c r="P24" s="333" t="str">
        <f>'Tabela II'!P30</f>
        <v/>
      </c>
      <c r="Q24" s="333">
        <f>'Tabela II'!Q30</f>
        <v>0</v>
      </c>
      <c r="R24" s="333">
        <f>'Tabela II'!R30</f>
        <v>0</v>
      </c>
      <c r="S24" s="333">
        <f>'Tabela II'!S30</f>
        <v>0</v>
      </c>
      <c r="T24" s="333">
        <f>'Tabela II'!T30</f>
        <v>0</v>
      </c>
      <c r="U24" s="333" t="str">
        <f>'Tabela II'!U30</f>
        <v/>
      </c>
      <c r="V24" s="333" t="str">
        <f>'Tabela II'!V30</f>
        <v/>
      </c>
    </row>
    <row r="25" spans="1:22" s="177" customFormat="1" x14ac:dyDescent="0.2">
      <c r="A25" s="14">
        <f>'Tabela I'!$F$1</f>
        <v>2022</v>
      </c>
      <c r="B25" s="14">
        <f>'Tabela I'!$F$2</f>
        <v>116</v>
      </c>
      <c r="C25" s="333">
        <f>'Tabela II'!B31</f>
        <v>0</v>
      </c>
      <c r="D25" s="333">
        <f>'Tabela II'!C31</f>
        <v>0</v>
      </c>
      <c r="E25" s="333">
        <f>'Tabela II'!D31</f>
        <v>0</v>
      </c>
      <c r="F25" s="333">
        <f>'Tabela II'!E31</f>
        <v>0</v>
      </c>
      <c r="G25" s="333">
        <f>'Tabela II'!G31</f>
        <v>0</v>
      </c>
      <c r="H25" s="333">
        <f>'Tabela II'!H31</f>
        <v>0</v>
      </c>
      <c r="I25" s="333">
        <f>'Tabela II'!I31</f>
        <v>0</v>
      </c>
      <c r="J25" s="333">
        <f>'Tabela II'!J31</f>
        <v>260</v>
      </c>
      <c r="K25" s="333">
        <f>'Tabela II'!K31</f>
        <v>0</v>
      </c>
      <c r="L25" s="333">
        <f>'Tabela II'!L31</f>
        <v>0</v>
      </c>
      <c r="M25" s="333">
        <f>'Tabela II'!M31</f>
        <v>0</v>
      </c>
      <c r="N25" s="333">
        <f>'Tabela II'!N31</f>
        <v>0</v>
      </c>
      <c r="O25" s="333" t="str">
        <f>'Tabela II'!O31</f>
        <v/>
      </c>
      <c r="P25" s="333" t="str">
        <f>'Tabela II'!P31</f>
        <v/>
      </c>
      <c r="Q25" s="333">
        <f>'Tabela II'!Q31</f>
        <v>0</v>
      </c>
      <c r="R25" s="333">
        <f>'Tabela II'!R31</f>
        <v>0</v>
      </c>
      <c r="S25" s="333">
        <f>'Tabela II'!S31</f>
        <v>0</v>
      </c>
      <c r="T25" s="333">
        <f>'Tabela II'!T31</f>
        <v>0</v>
      </c>
      <c r="U25" s="333" t="str">
        <f>'Tabela II'!U31</f>
        <v/>
      </c>
      <c r="V25" s="333" t="str">
        <f>'Tabela II'!V31</f>
        <v/>
      </c>
    </row>
    <row r="26" spans="1:22" s="177" customFormat="1" x14ac:dyDescent="0.2">
      <c r="A26" s="14">
        <f>'Tabela I'!$F$1</f>
        <v>2022</v>
      </c>
      <c r="B26" s="14">
        <f>'Tabela I'!$F$2</f>
        <v>116</v>
      </c>
      <c r="C26" s="333">
        <f>'Tabela II'!B32</f>
        <v>0</v>
      </c>
      <c r="D26" s="333">
        <f>'Tabela II'!C32</f>
        <v>0</v>
      </c>
      <c r="E26" s="333">
        <f>'Tabela II'!D32</f>
        <v>0</v>
      </c>
      <c r="F26" s="333">
        <f>'Tabela II'!E32</f>
        <v>0</v>
      </c>
      <c r="G26" s="333">
        <f>'Tabela II'!G32</f>
        <v>0</v>
      </c>
      <c r="H26" s="333">
        <f>'Tabela II'!H32</f>
        <v>0</v>
      </c>
      <c r="I26" s="333">
        <f>'Tabela II'!I32</f>
        <v>0</v>
      </c>
      <c r="J26" s="333">
        <f>'Tabela II'!J32</f>
        <v>260</v>
      </c>
      <c r="K26" s="333">
        <f>'Tabela II'!K32</f>
        <v>0</v>
      </c>
      <c r="L26" s="333">
        <f>'Tabela II'!L32</f>
        <v>0</v>
      </c>
      <c r="M26" s="333">
        <f>'Tabela II'!M32</f>
        <v>0</v>
      </c>
      <c r="N26" s="333">
        <f>'Tabela II'!N32</f>
        <v>0</v>
      </c>
      <c r="O26" s="333" t="str">
        <f>'Tabela II'!O32</f>
        <v/>
      </c>
      <c r="P26" s="333" t="str">
        <f>'Tabela II'!P32</f>
        <v/>
      </c>
      <c r="Q26" s="333">
        <f>'Tabela II'!Q32</f>
        <v>0</v>
      </c>
      <c r="R26" s="333">
        <f>'Tabela II'!R32</f>
        <v>0</v>
      </c>
      <c r="S26" s="333">
        <f>'Tabela II'!S32</f>
        <v>0</v>
      </c>
      <c r="T26" s="333">
        <f>'Tabela II'!T32</f>
        <v>0</v>
      </c>
      <c r="U26" s="333" t="str">
        <f>'Tabela II'!U32</f>
        <v/>
      </c>
      <c r="V26" s="333" t="str">
        <f>'Tabela II'!V32</f>
        <v/>
      </c>
    </row>
    <row r="27" spans="1:22" s="177" customFormat="1" x14ac:dyDescent="0.2">
      <c r="A27" s="14">
        <f>'Tabela I'!$F$1</f>
        <v>2022</v>
      </c>
      <c r="B27" s="14">
        <f>'Tabela I'!$F$2</f>
        <v>116</v>
      </c>
      <c r="C27" s="333">
        <f>'Tabela II'!B33</f>
        <v>0</v>
      </c>
      <c r="D27" s="333">
        <f>'Tabela II'!C33</f>
        <v>0</v>
      </c>
      <c r="E27" s="333">
        <f>'Tabela II'!D33</f>
        <v>0</v>
      </c>
      <c r="F27" s="333">
        <f>'Tabela II'!E33</f>
        <v>0</v>
      </c>
      <c r="G27" s="333">
        <f>'Tabela II'!G33</f>
        <v>0</v>
      </c>
      <c r="H27" s="333">
        <f>'Tabela II'!H33</f>
        <v>0</v>
      </c>
      <c r="I27" s="333">
        <f>'Tabela II'!I33</f>
        <v>0</v>
      </c>
      <c r="J27" s="333">
        <f>'Tabela II'!J33</f>
        <v>260</v>
      </c>
      <c r="K27" s="333">
        <f>'Tabela II'!K33</f>
        <v>0</v>
      </c>
      <c r="L27" s="333">
        <f>'Tabela II'!L33</f>
        <v>0</v>
      </c>
      <c r="M27" s="333">
        <f>'Tabela II'!M33</f>
        <v>0</v>
      </c>
      <c r="N27" s="333">
        <f>'Tabela II'!N33</f>
        <v>0</v>
      </c>
      <c r="O27" s="333" t="str">
        <f>'Tabela II'!O33</f>
        <v/>
      </c>
      <c r="P27" s="333" t="str">
        <f>'Tabela II'!P33</f>
        <v/>
      </c>
      <c r="Q27" s="333">
        <f>'Tabela II'!Q33</f>
        <v>0</v>
      </c>
      <c r="R27" s="333">
        <f>'Tabela II'!R33</f>
        <v>0</v>
      </c>
      <c r="S27" s="333">
        <f>'Tabela II'!S33</f>
        <v>0</v>
      </c>
      <c r="T27" s="333">
        <f>'Tabela II'!T33</f>
        <v>0</v>
      </c>
      <c r="U27" s="333" t="str">
        <f>'Tabela II'!U33</f>
        <v/>
      </c>
      <c r="V27" s="333" t="str">
        <f>'Tabela II'!V33</f>
        <v/>
      </c>
    </row>
    <row r="28" spans="1:22" s="177" customFormat="1" x14ac:dyDescent="0.2">
      <c r="A28" s="14">
        <f>'Tabela I'!$F$1</f>
        <v>2022</v>
      </c>
      <c r="B28" s="14">
        <f>'Tabela I'!$F$2</f>
        <v>116</v>
      </c>
      <c r="C28" s="333">
        <f>'Tabela II'!B34</f>
        <v>0</v>
      </c>
      <c r="D28" s="333">
        <f>'Tabela II'!C34</f>
        <v>0</v>
      </c>
      <c r="E28" s="333">
        <f>'Tabela II'!D34</f>
        <v>0</v>
      </c>
      <c r="F28" s="333">
        <f>'Tabela II'!E34</f>
        <v>0</v>
      </c>
      <c r="G28" s="333">
        <f>'Tabela II'!G34</f>
        <v>0</v>
      </c>
      <c r="H28" s="333">
        <f>'Tabela II'!H34</f>
        <v>0</v>
      </c>
      <c r="I28" s="333">
        <f>'Tabela II'!I34</f>
        <v>0</v>
      </c>
      <c r="J28" s="333">
        <f>'Tabela II'!J34</f>
        <v>260</v>
      </c>
      <c r="K28" s="333">
        <f>'Tabela II'!K34</f>
        <v>0</v>
      </c>
      <c r="L28" s="333">
        <f>'Tabela II'!L34</f>
        <v>0</v>
      </c>
      <c r="M28" s="333">
        <f>'Tabela II'!M34</f>
        <v>0</v>
      </c>
      <c r="N28" s="333">
        <f>'Tabela II'!N34</f>
        <v>0</v>
      </c>
      <c r="O28" s="333" t="str">
        <f>'Tabela II'!O34</f>
        <v/>
      </c>
      <c r="P28" s="333" t="str">
        <f>'Tabela II'!P34</f>
        <v/>
      </c>
      <c r="Q28" s="333">
        <f>'Tabela II'!Q34</f>
        <v>0</v>
      </c>
      <c r="R28" s="333">
        <f>'Tabela II'!R34</f>
        <v>0</v>
      </c>
      <c r="S28" s="333">
        <f>'Tabela II'!S34</f>
        <v>0</v>
      </c>
      <c r="T28" s="333">
        <f>'Tabela II'!T34</f>
        <v>0</v>
      </c>
      <c r="U28" s="333" t="str">
        <f>'Tabela II'!U34</f>
        <v/>
      </c>
      <c r="V28" s="333" t="str">
        <f>'Tabela II'!V34</f>
        <v/>
      </c>
    </row>
    <row r="29" spans="1:22" s="177" customFormat="1" x14ac:dyDescent="0.2">
      <c r="A29" s="14">
        <f>'Tabela I'!$F$1</f>
        <v>2022</v>
      </c>
      <c r="B29" s="14">
        <f>'Tabela I'!$F$2</f>
        <v>116</v>
      </c>
      <c r="C29" s="333">
        <f>'Tabela II'!B35</f>
        <v>0</v>
      </c>
      <c r="D29" s="333">
        <f>'Tabela II'!C35</f>
        <v>0</v>
      </c>
      <c r="E29" s="333">
        <f>'Tabela II'!D35</f>
        <v>0</v>
      </c>
      <c r="F29" s="333">
        <f>'Tabela II'!E35</f>
        <v>0</v>
      </c>
      <c r="G29" s="333">
        <f>'Tabela II'!G35</f>
        <v>0</v>
      </c>
      <c r="H29" s="333">
        <f>'Tabela II'!H35</f>
        <v>0</v>
      </c>
      <c r="I29" s="333">
        <f>'Tabela II'!I35</f>
        <v>0</v>
      </c>
      <c r="J29" s="333">
        <f>'Tabela II'!J35</f>
        <v>260</v>
      </c>
      <c r="K29" s="333">
        <f>'Tabela II'!K35</f>
        <v>0</v>
      </c>
      <c r="L29" s="333">
        <f>'Tabela II'!L35</f>
        <v>0</v>
      </c>
      <c r="M29" s="333">
        <f>'Tabela II'!M35</f>
        <v>0</v>
      </c>
      <c r="N29" s="333">
        <f>'Tabela II'!N35</f>
        <v>0</v>
      </c>
      <c r="O29" s="333" t="str">
        <f>'Tabela II'!O35</f>
        <v/>
      </c>
      <c r="P29" s="333" t="str">
        <f>'Tabela II'!P35</f>
        <v/>
      </c>
      <c r="Q29" s="333">
        <f>'Tabela II'!Q35</f>
        <v>0</v>
      </c>
      <c r="R29" s="333">
        <f>'Tabela II'!R35</f>
        <v>0</v>
      </c>
      <c r="S29" s="333">
        <f>'Tabela II'!S35</f>
        <v>0</v>
      </c>
      <c r="T29" s="333">
        <f>'Tabela II'!T35</f>
        <v>0</v>
      </c>
      <c r="U29" s="333" t="str">
        <f>'Tabela II'!U35</f>
        <v/>
      </c>
      <c r="V29" s="333" t="str">
        <f>'Tabela II'!V35</f>
        <v/>
      </c>
    </row>
    <row r="30" spans="1:22" s="177" customFormat="1" x14ac:dyDescent="0.2">
      <c r="A30" s="14">
        <f>'Tabela I'!$F$1</f>
        <v>2022</v>
      </c>
      <c r="B30" s="14">
        <f>'Tabela I'!$F$2</f>
        <v>116</v>
      </c>
      <c r="C30" s="333">
        <f>'Tabela II'!B36</f>
        <v>0</v>
      </c>
      <c r="D30" s="333">
        <f>'Tabela II'!C36</f>
        <v>0</v>
      </c>
      <c r="E30" s="333">
        <f>'Tabela II'!D36</f>
        <v>0</v>
      </c>
      <c r="F30" s="333">
        <f>'Tabela II'!E36</f>
        <v>0</v>
      </c>
      <c r="G30" s="333">
        <f>'Tabela II'!G36</f>
        <v>0</v>
      </c>
      <c r="H30" s="333">
        <f>'Tabela II'!H36</f>
        <v>0</v>
      </c>
      <c r="I30" s="333">
        <f>'Tabela II'!I36</f>
        <v>0</v>
      </c>
      <c r="J30" s="333">
        <f>'Tabela II'!J36</f>
        <v>260</v>
      </c>
      <c r="K30" s="333">
        <f>'Tabela II'!K36</f>
        <v>0</v>
      </c>
      <c r="L30" s="333">
        <f>'Tabela II'!L36</f>
        <v>0</v>
      </c>
      <c r="M30" s="333">
        <f>'Tabela II'!M36</f>
        <v>0</v>
      </c>
      <c r="N30" s="333">
        <f>'Tabela II'!N36</f>
        <v>0</v>
      </c>
      <c r="O30" s="333" t="str">
        <f>'Tabela II'!O36</f>
        <v/>
      </c>
      <c r="P30" s="333" t="str">
        <f>'Tabela II'!P36</f>
        <v/>
      </c>
      <c r="Q30" s="333">
        <f>'Tabela II'!Q36</f>
        <v>0</v>
      </c>
      <c r="R30" s="333">
        <f>'Tabela II'!R36</f>
        <v>0</v>
      </c>
      <c r="S30" s="333">
        <f>'Tabela II'!S36</f>
        <v>0</v>
      </c>
      <c r="T30" s="333">
        <f>'Tabela II'!T36</f>
        <v>0</v>
      </c>
      <c r="U30" s="333" t="str">
        <f>'Tabela II'!U36</f>
        <v/>
      </c>
      <c r="V30" s="333" t="str">
        <f>'Tabela II'!V36</f>
        <v/>
      </c>
    </row>
    <row r="31" spans="1:22" s="177" customFormat="1" x14ac:dyDescent="0.2">
      <c r="A31" s="14">
        <f>'Tabela I'!$F$1</f>
        <v>2022</v>
      </c>
      <c r="B31" s="14">
        <f>'Tabela I'!$F$2</f>
        <v>116</v>
      </c>
      <c r="C31" s="333">
        <f>'Tabela II'!B37</f>
        <v>0</v>
      </c>
      <c r="D31" s="333">
        <f>'Tabela II'!C37</f>
        <v>0</v>
      </c>
      <c r="E31" s="333">
        <f>'Tabela II'!D37</f>
        <v>0</v>
      </c>
      <c r="F31" s="333">
        <f>'Tabela II'!E37</f>
        <v>0</v>
      </c>
      <c r="G31" s="333">
        <f>'Tabela II'!G37</f>
        <v>0</v>
      </c>
      <c r="H31" s="333">
        <f>'Tabela II'!H37</f>
        <v>0</v>
      </c>
      <c r="I31" s="333">
        <f>'Tabela II'!I37</f>
        <v>0</v>
      </c>
      <c r="J31" s="333">
        <f>'Tabela II'!J37</f>
        <v>260</v>
      </c>
      <c r="K31" s="333">
        <f>'Tabela II'!K37</f>
        <v>0</v>
      </c>
      <c r="L31" s="333">
        <f>'Tabela II'!L37</f>
        <v>0</v>
      </c>
      <c r="M31" s="333">
        <f>'Tabela II'!M37</f>
        <v>0</v>
      </c>
      <c r="N31" s="333">
        <f>'Tabela II'!N37</f>
        <v>0</v>
      </c>
      <c r="O31" s="333" t="str">
        <f>'Tabela II'!O37</f>
        <v/>
      </c>
      <c r="P31" s="333" t="str">
        <f>'Tabela II'!P37</f>
        <v/>
      </c>
      <c r="Q31" s="333">
        <f>'Tabela II'!Q37</f>
        <v>0</v>
      </c>
      <c r="R31" s="333">
        <f>'Tabela II'!R37</f>
        <v>0</v>
      </c>
      <c r="S31" s="333">
        <f>'Tabela II'!S37</f>
        <v>0</v>
      </c>
      <c r="T31" s="333">
        <f>'Tabela II'!T37</f>
        <v>0</v>
      </c>
      <c r="U31" s="333" t="str">
        <f>'Tabela II'!U37</f>
        <v/>
      </c>
      <c r="V31" s="333" t="str">
        <f>'Tabela II'!V37</f>
        <v/>
      </c>
    </row>
    <row r="32" spans="1:22" s="177" customFormat="1" x14ac:dyDescent="0.2">
      <c r="A32" s="14">
        <f>'Tabela I'!$F$1</f>
        <v>2022</v>
      </c>
      <c r="B32" s="14">
        <f>'Tabela I'!$F$2</f>
        <v>116</v>
      </c>
      <c r="C32" s="333">
        <f>'Tabela II'!B38</f>
        <v>0</v>
      </c>
      <c r="D32" s="333">
        <f>'Tabela II'!C38</f>
        <v>0</v>
      </c>
      <c r="E32" s="333">
        <f>'Tabela II'!D38</f>
        <v>0</v>
      </c>
      <c r="F32" s="333">
        <f>'Tabela II'!E38</f>
        <v>0</v>
      </c>
      <c r="G32" s="333">
        <f>'Tabela II'!G38</f>
        <v>0</v>
      </c>
      <c r="H32" s="333">
        <f>'Tabela II'!H38</f>
        <v>0</v>
      </c>
      <c r="I32" s="333">
        <f>'Tabela II'!I38</f>
        <v>0</v>
      </c>
      <c r="J32" s="333">
        <f>'Tabela II'!J38</f>
        <v>260</v>
      </c>
      <c r="K32" s="333">
        <f>'Tabela II'!K38</f>
        <v>0</v>
      </c>
      <c r="L32" s="333">
        <f>'Tabela II'!L38</f>
        <v>0</v>
      </c>
      <c r="M32" s="333">
        <f>'Tabela II'!M38</f>
        <v>0</v>
      </c>
      <c r="N32" s="333">
        <f>'Tabela II'!N38</f>
        <v>0</v>
      </c>
      <c r="O32" s="333" t="str">
        <f>'Tabela II'!O38</f>
        <v/>
      </c>
      <c r="P32" s="333" t="str">
        <f>'Tabela II'!P38</f>
        <v/>
      </c>
      <c r="Q32" s="333">
        <f>'Tabela II'!Q38</f>
        <v>0</v>
      </c>
      <c r="R32" s="333">
        <f>'Tabela II'!R38</f>
        <v>0</v>
      </c>
      <c r="S32" s="333">
        <f>'Tabela II'!S38</f>
        <v>0</v>
      </c>
      <c r="T32" s="333">
        <f>'Tabela II'!T38</f>
        <v>0</v>
      </c>
      <c r="U32" s="333" t="str">
        <f>'Tabela II'!U38</f>
        <v/>
      </c>
      <c r="V32" s="333" t="str">
        <f>'Tabela II'!V38</f>
        <v/>
      </c>
    </row>
    <row r="33" spans="1:22" s="177" customFormat="1" x14ac:dyDescent="0.2">
      <c r="A33" s="14">
        <f>'Tabela I'!$F$1</f>
        <v>2022</v>
      </c>
      <c r="B33" s="14">
        <f>'Tabela I'!$F$2</f>
        <v>116</v>
      </c>
      <c r="C33" s="333">
        <f>'Tabela II'!B39</f>
        <v>0</v>
      </c>
      <c r="D33" s="333">
        <f>'Tabela II'!C39</f>
        <v>0</v>
      </c>
      <c r="E33" s="333">
        <f>'Tabela II'!D39</f>
        <v>0</v>
      </c>
      <c r="F33" s="333">
        <f>'Tabela II'!E39</f>
        <v>0</v>
      </c>
      <c r="G33" s="333">
        <f>'Tabela II'!G39</f>
        <v>0</v>
      </c>
      <c r="H33" s="333">
        <f>'Tabela II'!H39</f>
        <v>0</v>
      </c>
      <c r="I33" s="333">
        <f>'Tabela II'!I39</f>
        <v>0</v>
      </c>
      <c r="J33" s="333">
        <f>'Tabela II'!J39</f>
        <v>260</v>
      </c>
      <c r="K33" s="333">
        <f>'Tabela II'!K39</f>
        <v>0</v>
      </c>
      <c r="L33" s="333">
        <f>'Tabela II'!L39</f>
        <v>0</v>
      </c>
      <c r="M33" s="333">
        <f>'Tabela II'!M39</f>
        <v>0</v>
      </c>
      <c r="N33" s="333">
        <f>'Tabela II'!N39</f>
        <v>0</v>
      </c>
      <c r="O33" s="333" t="str">
        <f>'Tabela II'!O39</f>
        <v/>
      </c>
      <c r="P33" s="333" t="str">
        <f>'Tabela II'!P39</f>
        <v/>
      </c>
      <c r="Q33" s="333">
        <f>'Tabela II'!Q39</f>
        <v>0</v>
      </c>
      <c r="R33" s="333">
        <f>'Tabela II'!R39</f>
        <v>0</v>
      </c>
      <c r="S33" s="333">
        <f>'Tabela II'!S39</f>
        <v>0</v>
      </c>
      <c r="T33" s="333">
        <f>'Tabela II'!T39</f>
        <v>0</v>
      </c>
      <c r="U33" s="333" t="str">
        <f>'Tabela II'!U39</f>
        <v/>
      </c>
      <c r="V33" s="333" t="str">
        <f>'Tabela II'!V39</f>
        <v/>
      </c>
    </row>
    <row r="34" spans="1:22" s="177" customFormat="1" x14ac:dyDescent="0.2">
      <c r="A34" s="14">
        <f>'Tabela I'!$F$1</f>
        <v>2022</v>
      </c>
      <c r="B34" s="14">
        <f>'Tabela I'!$F$2</f>
        <v>116</v>
      </c>
      <c r="C34" s="333">
        <f>'Tabela II'!B40</f>
        <v>0</v>
      </c>
      <c r="D34" s="333">
        <f>'Tabela II'!C40</f>
        <v>0</v>
      </c>
      <c r="E34" s="333">
        <f>'Tabela II'!D40</f>
        <v>0</v>
      </c>
      <c r="F34" s="333">
        <f>'Tabela II'!E40</f>
        <v>0</v>
      </c>
      <c r="G34" s="333">
        <f>'Tabela II'!G40</f>
        <v>0</v>
      </c>
      <c r="H34" s="333">
        <f>'Tabela II'!H40</f>
        <v>0</v>
      </c>
      <c r="I34" s="333">
        <f>'Tabela II'!I40</f>
        <v>0</v>
      </c>
      <c r="J34" s="333">
        <f>'Tabela II'!J40</f>
        <v>260</v>
      </c>
      <c r="K34" s="333">
        <f>'Tabela II'!K40</f>
        <v>0</v>
      </c>
      <c r="L34" s="333">
        <f>'Tabela II'!L40</f>
        <v>0</v>
      </c>
      <c r="M34" s="333">
        <f>'Tabela II'!M40</f>
        <v>0</v>
      </c>
      <c r="N34" s="333">
        <f>'Tabela II'!N40</f>
        <v>0</v>
      </c>
      <c r="O34" s="333" t="str">
        <f>'Tabela II'!O40</f>
        <v/>
      </c>
      <c r="P34" s="333" t="str">
        <f>'Tabela II'!P40</f>
        <v/>
      </c>
      <c r="Q34" s="333">
        <f>'Tabela II'!Q40</f>
        <v>0</v>
      </c>
      <c r="R34" s="333">
        <f>'Tabela II'!R40</f>
        <v>0</v>
      </c>
      <c r="S34" s="333">
        <f>'Tabela II'!S40</f>
        <v>0</v>
      </c>
      <c r="T34" s="333">
        <f>'Tabela II'!T40</f>
        <v>0</v>
      </c>
      <c r="U34" s="333" t="str">
        <f>'Tabela II'!U40</f>
        <v/>
      </c>
      <c r="V34" s="333" t="str">
        <f>'Tabela II'!V40</f>
        <v/>
      </c>
    </row>
    <row r="35" spans="1:22" s="177" customFormat="1" x14ac:dyDescent="0.2">
      <c r="A35" s="14">
        <f>'Tabela I'!$F$1</f>
        <v>2022</v>
      </c>
      <c r="B35" s="14">
        <f>'Tabela I'!$F$2</f>
        <v>116</v>
      </c>
      <c r="C35" s="333">
        <f>'Tabela II'!B41</f>
        <v>0</v>
      </c>
      <c r="D35" s="333">
        <f>'Tabela II'!C41</f>
        <v>0</v>
      </c>
      <c r="E35" s="333">
        <f>'Tabela II'!D41</f>
        <v>0</v>
      </c>
      <c r="F35" s="333">
        <f>'Tabela II'!E41</f>
        <v>0</v>
      </c>
      <c r="G35" s="333">
        <f>'Tabela II'!G41</f>
        <v>0</v>
      </c>
      <c r="H35" s="333">
        <f>'Tabela II'!H41</f>
        <v>0</v>
      </c>
      <c r="I35" s="333">
        <f>'Tabela II'!I41</f>
        <v>0</v>
      </c>
      <c r="J35" s="333">
        <f>'Tabela II'!J41</f>
        <v>260</v>
      </c>
      <c r="K35" s="333">
        <f>'Tabela II'!K41</f>
        <v>0</v>
      </c>
      <c r="L35" s="333">
        <f>'Tabela II'!L41</f>
        <v>0</v>
      </c>
      <c r="M35" s="333">
        <f>'Tabela II'!M41</f>
        <v>0</v>
      </c>
      <c r="N35" s="333">
        <f>'Tabela II'!N41</f>
        <v>0</v>
      </c>
      <c r="O35" s="333" t="str">
        <f>'Tabela II'!O41</f>
        <v/>
      </c>
      <c r="P35" s="333" t="str">
        <f>'Tabela II'!P41</f>
        <v/>
      </c>
      <c r="Q35" s="333">
        <f>'Tabela II'!Q41</f>
        <v>0</v>
      </c>
      <c r="R35" s="333">
        <f>'Tabela II'!R41</f>
        <v>0</v>
      </c>
      <c r="S35" s="333">
        <f>'Tabela II'!S41</f>
        <v>0</v>
      </c>
      <c r="T35" s="333">
        <f>'Tabela II'!T41</f>
        <v>0</v>
      </c>
      <c r="U35" s="333" t="str">
        <f>'Tabela II'!U41</f>
        <v/>
      </c>
      <c r="V35" s="333" t="str">
        <f>'Tabela II'!V41</f>
        <v/>
      </c>
    </row>
    <row r="36" spans="1:22" s="177" customFormat="1" x14ac:dyDescent="0.2">
      <c r="A36" s="14">
        <f>'Tabela I'!$F$1</f>
        <v>2022</v>
      </c>
      <c r="B36" s="14">
        <f>'Tabela I'!$F$2</f>
        <v>116</v>
      </c>
      <c r="C36" s="333">
        <f>'Tabela II'!B42</f>
        <v>0</v>
      </c>
      <c r="D36" s="333">
        <f>'Tabela II'!C42</f>
        <v>0</v>
      </c>
      <c r="E36" s="333">
        <f>'Tabela II'!D42</f>
        <v>0</v>
      </c>
      <c r="F36" s="333">
        <f>'Tabela II'!E42</f>
        <v>0</v>
      </c>
      <c r="G36" s="333">
        <f>'Tabela II'!G42</f>
        <v>0</v>
      </c>
      <c r="H36" s="333">
        <f>'Tabela II'!H42</f>
        <v>0</v>
      </c>
      <c r="I36" s="333">
        <f>'Tabela II'!I42</f>
        <v>0</v>
      </c>
      <c r="J36" s="333">
        <f>'Tabela II'!J42</f>
        <v>260</v>
      </c>
      <c r="K36" s="333">
        <f>'Tabela II'!K42</f>
        <v>0</v>
      </c>
      <c r="L36" s="333">
        <f>'Tabela II'!L42</f>
        <v>0</v>
      </c>
      <c r="M36" s="333">
        <f>'Tabela II'!M42</f>
        <v>0</v>
      </c>
      <c r="N36" s="333">
        <f>'Tabela II'!N42</f>
        <v>0</v>
      </c>
      <c r="O36" s="333" t="str">
        <f>'Tabela II'!O42</f>
        <v/>
      </c>
      <c r="P36" s="333" t="str">
        <f>'Tabela II'!P42</f>
        <v/>
      </c>
      <c r="Q36" s="333">
        <f>'Tabela II'!Q42</f>
        <v>0</v>
      </c>
      <c r="R36" s="333">
        <f>'Tabela II'!R42</f>
        <v>0</v>
      </c>
      <c r="S36" s="333">
        <f>'Tabela II'!S42</f>
        <v>0</v>
      </c>
      <c r="T36" s="333">
        <f>'Tabela II'!T42</f>
        <v>0</v>
      </c>
      <c r="U36" s="333" t="str">
        <f>'Tabela II'!U42</f>
        <v/>
      </c>
      <c r="V36" s="333" t="str">
        <f>'Tabela II'!V42</f>
        <v/>
      </c>
    </row>
    <row r="37" spans="1:22" s="177" customFormat="1" x14ac:dyDescent="0.2">
      <c r="A37" s="14">
        <f>'Tabela I'!$F$1</f>
        <v>2022</v>
      </c>
      <c r="B37" s="14">
        <f>'Tabela I'!$F$2</f>
        <v>116</v>
      </c>
      <c r="C37" s="333">
        <f>'Tabela II'!B43</f>
        <v>0</v>
      </c>
      <c r="D37" s="333">
        <f>'Tabela II'!C43</f>
        <v>0</v>
      </c>
      <c r="E37" s="333">
        <f>'Tabela II'!D43</f>
        <v>0</v>
      </c>
      <c r="F37" s="333">
        <f>'Tabela II'!E43</f>
        <v>0</v>
      </c>
      <c r="G37" s="333">
        <f>'Tabela II'!G43</f>
        <v>0</v>
      </c>
      <c r="H37" s="333">
        <f>'Tabela II'!H43</f>
        <v>0</v>
      </c>
      <c r="I37" s="333">
        <f>'Tabela II'!I43</f>
        <v>0</v>
      </c>
      <c r="J37" s="333">
        <f>'Tabela II'!J43</f>
        <v>260</v>
      </c>
      <c r="K37" s="333">
        <f>'Tabela II'!K43</f>
        <v>0</v>
      </c>
      <c r="L37" s="333">
        <f>'Tabela II'!L43</f>
        <v>0</v>
      </c>
      <c r="M37" s="333">
        <f>'Tabela II'!M43</f>
        <v>0</v>
      </c>
      <c r="N37" s="333">
        <f>'Tabela II'!N43</f>
        <v>0</v>
      </c>
      <c r="O37" s="333" t="str">
        <f>'Tabela II'!O43</f>
        <v/>
      </c>
      <c r="P37" s="333" t="str">
        <f>'Tabela II'!P43</f>
        <v/>
      </c>
      <c r="Q37" s="333">
        <f>'Tabela II'!Q43</f>
        <v>0</v>
      </c>
      <c r="R37" s="333">
        <f>'Tabela II'!R43</f>
        <v>0</v>
      </c>
      <c r="S37" s="333">
        <f>'Tabela II'!S43</f>
        <v>0</v>
      </c>
      <c r="T37" s="333">
        <f>'Tabela II'!T43</f>
        <v>0</v>
      </c>
      <c r="U37" s="333" t="str">
        <f>'Tabela II'!U43</f>
        <v/>
      </c>
      <c r="V37" s="333" t="str">
        <f>'Tabela II'!V43</f>
        <v/>
      </c>
    </row>
    <row r="38" spans="1:22" s="177" customFormat="1" x14ac:dyDescent="0.2">
      <c r="A38" s="14">
        <f>'Tabela I'!$F$1</f>
        <v>2022</v>
      </c>
      <c r="B38" s="14">
        <f>'Tabela I'!$F$2</f>
        <v>116</v>
      </c>
      <c r="C38" s="333">
        <f>'Tabela II'!B44</f>
        <v>0</v>
      </c>
      <c r="D38" s="333">
        <f>'Tabela II'!C44</f>
        <v>0</v>
      </c>
      <c r="E38" s="333">
        <f>'Tabela II'!D44</f>
        <v>0</v>
      </c>
      <c r="F38" s="333">
        <f>'Tabela II'!E44</f>
        <v>0</v>
      </c>
      <c r="G38" s="333">
        <f>'Tabela II'!G44</f>
        <v>0</v>
      </c>
      <c r="H38" s="333">
        <f>'Tabela II'!H44</f>
        <v>0</v>
      </c>
      <c r="I38" s="333">
        <f>'Tabela II'!I44</f>
        <v>0</v>
      </c>
      <c r="J38" s="333">
        <f>'Tabela II'!J44</f>
        <v>260</v>
      </c>
      <c r="K38" s="333">
        <f>'Tabela II'!K44</f>
        <v>0</v>
      </c>
      <c r="L38" s="333">
        <f>'Tabela II'!L44</f>
        <v>0</v>
      </c>
      <c r="M38" s="333">
        <f>'Tabela II'!M44</f>
        <v>0</v>
      </c>
      <c r="N38" s="333">
        <f>'Tabela II'!N44</f>
        <v>0</v>
      </c>
      <c r="O38" s="333" t="str">
        <f>'Tabela II'!O44</f>
        <v/>
      </c>
      <c r="P38" s="333" t="str">
        <f>'Tabela II'!P44</f>
        <v/>
      </c>
      <c r="Q38" s="333">
        <f>'Tabela II'!Q44</f>
        <v>0</v>
      </c>
      <c r="R38" s="333">
        <f>'Tabela II'!R44</f>
        <v>0</v>
      </c>
      <c r="S38" s="333">
        <f>'Tabela II'!S44</f>
        <v>0</v>
      </c>
      <c r="T38" s="333">
        <f>'Tabela II'!T44</f>
        <v>0</v>
      </c>
      <c r="U38" s="333" t="str">
        <f>'Tabela II'!U44</f>
        <v/>
      </c>
      <c r="V38" s="333" t="str">
        <f>'Tabela II'!V44</f>
        <v/>
      </c>
    </row>
    <row r="39" spans="1:22" s="177" customFormat="1" x14ac:dyDescent="0.2">
      <c r="A39" s="14">
        <f>'Tabela I'!$F$1</f>
        <v>2022</v>
      </c>
      <c r="B39" s="14">
        <f>'Tabela I'!$F$2</f>
        <v>116</v>
      </c>
      <c r="C39" s="333">
        <f>'Tabela II'!B45</f>
        <v>0</v>
      </c>
      <c r="D39" s="333">
        <f>'Tabela II'!C45</f>
        <v>0</v>
      </c>
      <c r="E39" s="333">
        <f>'Tabela II'!D45</f>
        <v>0</v>
      </c>
      <c r="F39" s="333">
        <f>'Tabela II'!E45</f>
        <v>0</v>
      </c>
      <c r="G39" s="333">
        <f>'Tabela II'!G45</f>
        <v>0</v>
      </c>
      <c r="H39" s="333">
        <f>'Tabela II'!H45</f>
        <v>0</v>
      </c>
      <c r="I39" s="333">
        <f>'Tabela II'!I45</f>
        <v>0</v>
      </c>
      <c r="J39" s="333">
        <f>'Tabela II'!J45</f>
        <v>260</v>
      </c>
      <c r="K39" s="333">
        <f>'Tabela II'!K45</f>
        <v>0</v>
      </c>
      <c r="L39" s="333">
        <f>'Tabela II'!L45</f>
        <v>0</v>
      </c>
      <c r="M39" s="333">
        <f>'Tabela II'!M45</f>
        <v>0</v>
      </c>
      <c r="N39" s="333">
        <f>'Tabela II'!N45</f>
        <v>0</v>
      </c>
      <c r="O39" s="333" t="str">
        <f>'Tabela II'!O45</f>
        <v/>
      </c>
      <c r="P39" s="333" t="str">
        <f>'Tabela II'!P45</f>
        <v/>
      </c>
      <c r="Q39" s="333">
        <f>'Tabela II'!Q45</f>
        <v>0</v>
      </c>
      <c r="R39" s="333">
        <f>'Tabela II'!R45</f>
        <v>0</v>
      </c>
      <c r="S39" s="333">
        <f>'Tabela II'!S45</f>
        <v>0</v>
      </c>
      <c r="T39" s="333">
        <f>'Tabela II'!T45</f>
        <v>0</v>
      </c>
      <c r="U39" s="333" t="str">
        <f>'Tabela II'!U45</f>
        <v/>
      </c>
      <c r="V39" s="333" t="str">
        <f>'Tabela II'!V45</f>
        <v/>
      </c>
    </row>
    <row r="40" spans="1:22" s="177" customFormat="1" x14ac:dyDescent="0.2">
      <c r="A40" s="14">
        <f>'Tabela I'!$F$1</f>
        <v>2022</v>
      </c>
      <c r="B40" s="14">
        <f>'Tabela I'!$F$2</f>
        <v>116</v>
      </c>
      <c r="C40" s="333">
        <f>'Tabela II'!B46</f>
        <v>0</v>
      </c>
      <c r="D40" s="333">
        <f>'Tabela II'!C46</f>
        <v>0</v>
      </c>
      <c r="E40" s="333">
        <f>'Tabela II'!D46</f>
        <v>0</v>
      </c>
      <c r="F40" s="333">
        <f>'Tabela II'!E46</f>
        <v>0</v>
      </c>
      <c r="G40" s="333">
        <f>'Tabela II'!G46</f>
        <v>0</v>
      </c>
      <c r="H40" s="333">
        <f>'Tabela II'!H46</f>
        <v>0</v>
      </c>
      <c r="I40" s="333">
        <f>'Tabela II'!I46</f>
        <v>0</v>
      </c>
      <c r="J40" s="333">
        <f>'Tabela II'!J46</f>
        <v>260</v>
      </c>
      <c r="K40" s="333">
        <f>'Tabela II'!K46</f>
        <v>0</v>
      </c>
      <c r="L40" s="333">
        <f>'Tabela II'!L46</f>
        <v>0</v>
      </c>
      <c r="M40" s="333">
        <f>'Tabela II'!M46</f>
        <v>0</v>
      </c>
      <c r="N40" s="333">
        <f>'Tabela II'!N46</f>
        <v>0</v>
      </c>
      <c r="O40" s="333" t="str">
        <f>'Tabela II'!O46</f>
        <v/>
      </c>
      <c r="P40" s="333" t="str">
        <f>'Tabela II'!P46</f>
        <v/>
      </c>
      <c r="Q40" s="333">
        <f>'Tabela II'!Q46</f>
        <v>0</v>
      </c>
      <c r="R40" s="333">
        <f>'Tabela II'!R46</f>
        <v>0</v>
      </c>
      <c r="S40" s="333">
        <f>'Tabela II'!S46</f>
        <v>0</v>
      </c>
      <c r="T40" s="333">
        <f>'Tabela II'!T46</f>
        <v>0</v>
      </c>
      <c r="U40" s="333" t="str">
        <f>'Tabela II'!U46</f>
        <v/>
      </c>
      <c r="V40" s="333" t="str">
        <f>'Tabela II'!V46</f>
        <v/>
      </c>
    </row>
    <row r="41" spans="1:22" s="177" customFormat="1" x14ac:dyDescent="0.2">
      <c r="A41" s="14">
        <f>'Tabela I'!$F$1</f>
        <v>2022</v>
      </c>
      <c r="B41" s="14">
        <f>'Tabela I'!$F$2</f>
        <v>116</v>
      </c>
      <c r="C41" s="333">
        <f>'Tabela II'!B47</f>
        <v>0</v>
      </c>
      <c r="D41" s="333">
        <f>'Tabela II'!C47</f>
        <v>0</v>
      </c>
      <c r="E41" s="333">
        <f>'Tabela II'!D47</f>
        <v>0</v>
      </c>
      <c r="F41" s="333">
        <f>'Tabela II'!E47</f>
        <v>0</v>
      </c>
      <c r="G41" s="333">
        <f>'Tabela II'!G47</f>
        <v>0</v>
      </c>
      <c r="H41" s="333">
        <f>'Tabela II'!H47</f>
        <v>0</v>
      </c>
      <c r="I41" s="333">
        <f>'Tabela II'!I47</f>
        <v>0</v>
      </c>
      <c r="J41" s="333">
        <f>'Tabela II'!J47</f>
        <v>260</v>
      </c>
      <c r="K41" s="333">
        <f>'Tabela II'!K47</f>
        <v>0</v>
      </c>
      <c r="L41" s="333">
        <f>'Tabela II'!L47</f>
        <v>0</v>
      </c>
      <c r="M41" s="333">
        <f>'Tabela II'!M47</f>
        <v>0</v>
      </c>
      <c r="N41" s="333">
        <f>'Tabela II'!N47</f>
        <v>0</v>
      </c>
      <c r="O41" s="333" t="str">
        <f>'Tabela II'!O47</f>
        <v/>
      </c>
      <c r="P41" s="333" t="str">
        <f>'Tabela II'!P47</f>
        <v/>
      </c>
      <c r="Q41" s="333">
        <f>'Tabela II'!Q47</f>
        <v>0</v>
      </c>
      <c r="R41" s="333">
        <f>'Tabela II'!R47</f>
        <v>0</v>
      </c>
      <c r="S41" s="333">
        <f>'Tabela II'!S47</f>
        <v>0</v>
      </c>
      <c r="T41" s="333">
        <f>'Tabela II'!T47</f>
        <v>0</v>
      </c>
      <c r="U41" s="333" t="str">
        <f>'Tabela II'!U47</f>
        <v/>
      </c>
      <c r="V41" s="333" t="str">
        <f>'Tabela II'!V47</f>
        <v/>
      </c>
    </row>
    <row r="42" spans="1:22" s="177" customFormat="1" x14ac:dyDescent="0.2">
      <c r="A42" s="14">
        <f>'Tabela I'!$F$1</f>
        <v>2022</v>
      </c>
      <c r="B42" s="14">
        <f>'Tabela I'!$F$2</f>
        <v>116</v>
      </c>
      <c r="C42" s="333">
        <f>'Tabela II'!B48</f>
        <v>0</v>
      </c>
      <c r="D42" s="333">
        <f>'Tabela II'!C48</f>
        <v>0</v>
      </c>
      <c r="E42" s="333">
        <f>'Tabela II'!D48</f>
        <v>0</v>
      </c>
      <c r="F42" s="333">
        <f>'Tabela II'!E48</f>
        <v>0</v>
      </c>
      <c r="G42" s="333">
        <f>'Tabela II'!G48</f>
        <v>0</v>
      </c>
      <c r="H42" s="333">
        <f>'Tabela II'!H48</f>
        <v>0</v>
      </c>
      <c r="I42" s="333">
        <f>'Tabela II'!I48</f>
        <v>0</v>
      </c>
      <c r="J42" s="333">
        <f>'Tabela II'!J48</f>
        <v>260</v>
      </c>
      <c r="K42" s="333">
        <f>'Tabela II'!K48</f>
        <v>0</v>
      </c>
      <c r="L42" s="333">
        <f>'Tabela II'!L48</f>
        <v>0</v>
      </c>
      <c r="M42" s="333">
        <f>'Tabela II'!M48</f>
        <v>0</v>
      </c>
      <c r="N42" s="333">
        <f>'Tabela II'!N48</f>
        <v>0</v>
      </c>
      <c r="O42" s="333" t="str">
        <f>'Tabela II'!O48</f>
        <v/>
      </c>
      <c r="P42" s="333" t="str">
        <f>'Tabela II'!P48</f>
        <v/>
      </c>
      <c r="Q42" s="333">
        <f>'Tabela II'!Q48</f>
        <v>0</v>
      </c>
      <c r="R42" s="333">
        <f>'Tabela II'!R48</f>
        <v>0</v>
      </c>
      <c r="S42" s="333">
        <f>'Tabela II'!S48</f>
        <v>0</v>
      </c>
      <c r="T42" s="333">
        <f>'Tabela II'!T48</f>
        <v>0</v>
      </c>
      <c r="U42" s="333" t="str">
        <f>'Tabela II'!U48</f>
        <v/>
      </c>
      <c r="V42" s="333" t="str">
        <f>'Tabela II'!V48</f>
        <v/>
      </c>
    </row>
    <row r="43" spans="1:22" s="177" customFormat="1" x14ac:dyDescent="0.2">
      <c r="A43" s="14">
        <f>'Tabela I'!$F$1</f>
        <v>2022</v>
      </c>
      <c r="B43" s="14">
        <f>'Tabela I'!$F$2</f>
        <v>116</v>
      </c>
      <c r="C43" s="333">
        <f>'Tabela II'!B49</f>
        <v>0</v>
      </c>
      <c r="D43" s="333">
        <f>'Tabela II'!C49</f>
        <v>0</v>
      </c>
      <c r="E43" s="333">
        <f>'Tabela II'!D49</f>
        <v>0</v>
      </c>
      <c r="F43" s="333">
        <f>'Tabela II'!E49</f>
        <v>0</v>
      </c>
      <c r="G43" s="333">
        <f>'Tabela II'!G49</f>
        <v>0</v>
      </c>
      <c r="H43" s="333">
        <f>'Tabela II'!H49</f>
        <v>0</v>
      </c>
      <c r="I43" s="333">
        <f>'Tabela II'!I49</f>
        <v>0</v>
      </c>
      <c r="J43" s="333">
        <f>'Tabela II'!J49</f>
        <v>260</v>
      </c>
      <c r="K43" s="333">
        <f>'Tabela II'!K49</f>
        <v>0</v>
      </c>
      <c r="L43" s="333">
        <f>'Tabela II'!L49</f>
        <v>0</v>
      </c>
      <c r="M43" s="333">
        <f>'Tabela II'!M49</f>
        <v>0</v>
      </c>
      <c r="N43" s="333">
        <f>'Tabela II'!N49</f>
        <v>0</v>
      </c>
      <c r="O43" s="333" t="str">
        <f>'Tabela II'!O49</f>
        <v/>
      </c>
      <c r="P43" s="333" t="str">
        <f>'Tabela II'!P49</f>
        <v/>
      </c>
      <c r="Q43" s="333">
        <f>'Tabela II'!Q49</f>
        <v>0</v>
      </c>
      <c r="R43" s="333">
        <f>'Tabela II'!R49</f>
        <v>0</v>
      </c>
      <c r="S43" s="333">
        <f>'Tabela II'!S49</f>
        <v>0</v>
      </c>
      <c r="T43" s="333">
        <f>'Tabela II'!T49</f>
        <v>0</v>
      </c>
      <c r="U43" s="333" t="str">
        <f>'Tabela II'!U49</f>
        <v/>
      </c>
      <c r="V43" s="333" t="str">
        <f>'Tabela II'!V49</f>
        <v/>
      </c>
    </row>
    <row r="44" spans="1:22" s="177" customFormat="1" x14ac:dyDescent="0.2">
      <c r="A44" s="14">
        <f>'Tabela I'!$F$1</f>
        <v>2022</v>
      </c>
      <c r="B44" s="14">
        <f>'Tabela I'!$F$2</f>
        <v>116</v>
      </c>
      <c r="C44" s="333">
        <f>'Tabela II'!B50</f>
        <v>0</v>
      </c>
      <c r="D44" s="333">
        <f>'Tabela II'!C50</f>
        <v>0</v>
      </c>
      <c r="E44" s="333">
        <f>'Tabela II'!D50</f>
        <v>0</v>
      </c>
      <c r="F44" s="333">
        <f>'Tabela II'!E50</f>
        <v>0</v>
      </c>
      <c r="G44" s="333">
        <f>'Tabela II'!G50</f>
        <v>0</v>
      </c>
      <c r="H44" s="333">
        <f>'Tabela II'!H50</f>
        <v>0</v>
      </c>
      <c r="I44" s="333">
        <f>'Tabela II'!I50</f>
        <v>0</v>
      </c>
      <c r="J44" s="333">
        <f>'Tabela II'!J50</f>
        <v>260</v>
      </c>
      <c r="K44" s="333">
        <f>'Tabela II'!K50</f>
        <v>0</v>
      </c>
      <c r="L44" s="333">
        <f>'Tabela II'!L50</f>
        <v>0</v>
      </c>
      <c r="M44" s="333">
        <f>'Tabela II'!M50</f>
        <v>0</v>
      </c>
      <c r="N44" s="333">
        <f>'Tabela II'!N50</f>
        <v>0</v>
      </c>
      <c r="O44" s="333" t="str">
        <f>'Tabela II'!O50</f>
        <v/>
      </c>
      <c r="P44" s="333" t="str">
        <f>'Tabela II'!P50</f>
        <v/>
      </c>
      <c r="Q44" s="333">
        <f>'Tabela II'!Q50</f>
        <v>0</v>
      </c>
      <c r="R44" s="333">
        <f>'Tabela II'!R50</f>
        <v>0</v>
      </c>
      <c r="S44" s="333">
        <f>'Tabela II'!S50</f>
        <v>0</v>
      </c>
      <c r="T44" s="333">
        <f>'Tabela II'!T50</f>
        <v>0</v>
      </c>
      <c r="U44" s="333" t="str">
        <f>'Tabela II'!U50</f>
        <v/>
      </c>
      <c r="V44" s="333" t="str">
        <f>'Tabela II'!V50</f>
        <v/>
      </c>
    </row>
    <row r="45" spans="1:22" s="177" customFormat="1" x14ac:dyDescent="0.2">
      <c r="A45" s="14">
        <f>'Tabela I'!$F$1</f>
        <v>2022</v>
      </c>
      <c r="B45" s="14">
        <f>'Tabela I'!$F$2</f>
        <v>116</v>
      </c>
      <c r="C45" s="333">
        <f>'Tabela II'!B51</f>
        <v>0</v>
      </c>
      <c r="D45" s="333">
        <f>'Tabela II'!C51</f>
        <v>0</v>
      </c>
      <c r="E45" s="333">
        <f>'Tabela II'!D51</f>
        <v>0</v>
      </c>
      <c r="F45" s="333">
        <f>'Tabela II'!E51</f>
        <v>0</v>
      </c>
      <c r="G45" s="333">
        <f>'Tabela II'!G51</f>
        <v>0</v>
      </c>
      <c r="H45" s="333">
        <f>'Tabela II'!H51</f>
        <v>0</v>
      </c>
      <c r="I45" s="333">
        <f>'Tabela II'!I51</f>
        <v>0</v>
      </c>
      <c r="J45" s="333">
        <f>'Tabela II'!J51</f>
        <v>260</v>
      </c>
      <c r="K45" s="333">
        <f>'Tabela II'!K51</f>
        <v>0</v>
      </c>
      <c r="L45" s="333">
        <f>'Tabela II'!L51</f>
        <v>0</v>
      </c>
      <c r="M45" s="333">
        <f>'Tabela II'!M51</f>
        <v>0</v>
      </c>
      <c r="N45" s="333">
        <f>'Tabela II'!N51</f>
        <v>0</v>
      </c>
      <c r="O45" s="333" t="str">
        <f>'Tabela II'!O51</f>
        <v/>
      </c>
      <c r="P45" s="333" t="str">
        <f>'Tabela II'!P51</f>
        <v/>
      </c>
      <c r="Q45" s="333">
        <f>'Tabela II'!Q51</f>
        <v>0</v>
      </c>
      <c r="R45" s="333">
        <f>'Tabela II'!R51</f>
        <v>0</v>
      </c>
      <c r="S45" s="333">
        <f>'Tabela II'!S51</f>
        <v>0</v>
      </c>
      <c r="T45" s="333">
        <f>'Tabela II'!T51</f>
        <v>0</v>
      </c>
      <c r="U45" s="333" t="str">
        <f>'Tabela II'!U51</f>
        <v/>
      </c>
      <c r="V45" s="333" t="str">
        <f>'Tabela II'!V51</f>
        <v/>
      </c>
    </row>
    <row r="46" spans="1:22" s="177" customFormat="1" x14ac:dyDescent="0.2">
      <c r="A46" s="14">
        <f>'Tabela I'!$F$1</f>
        <v>2022</v>
      </c>
      <c r="B46" s="14">
        <f>'Tabela I'!$F$2</f>
        <v>116</v>
      </c>
      <c r="C46" s="333">
        <f>'Tabela II'!B52</f>
        <v>0</v>
      </c>
      <c r="D46" s="333">
        <f>'Tabela II'!C52</f>
        <v>0</v>
      </c>
      <c r="E46" s="333">
        <f>'Tabela II'!D52</f>
        <v>0</v>
      </c>
      <c r="F46" s="333">
        <f>'Tabela II'!E52</f>
        <v>0</v>
      </c>
      <c r="G46" s="333">
        <f>'Tabela II'!G52</f>
        <v>0</v>
      </c>
      <c r="H46" s="333">
        <f>'Tabela II'!H52</f>
        <v>0</v>
      </c>
      <c r="I46" s="333">
        <f>'Tabela II'!I52</f>
        <v>0</v>
      </c>
      <c r="J46" s="333">
        <f>'Tabela II'!J52</f>
        <v>260</v>
      </c>
      <c r="K46" s="333">
        <f>'Tabela II'!K52</f>
        <v>0</v>
      </c>
      <c r="L46" s="333">
        <f>'Tabela II'!L52</f>
        <v>0</v>
      </c>
      <c r="M46" s="333">
        <f>'Tabela II'!M52</f>
        <v>0</v>
      </c>
      <c r="N46" s="333">
        <f>'Tabela II'!N52</f>
        <v>0</v>
      </c>
      <c r="O46" s="333" t="str">
        <f>'Tabela II'!O52</f>
        <v/>
      </c>
      <c r="P46" s="333" t="str">
        <f>'Tabela II'!P52</f>
        <v/>
      </c>
      <c r="Q46" s="333">
        <f>'Tabela II'!Q52</f>
        <v>0</v>
      </c>
      <c r="R46" s="333">
        <f>'Tabela II'!R52</f>
        <v>0</v>
      </c>
      <c r="S46" s="333">
        <f>'Tabela II'!S52</f>
        <v>0</v>
      </c>
      <c r="T46" s="333">
        <f>'Tabela II'!T52</f>
        <v>0</v>
      </c>
      <c r="U46" s="333" t="str">
        <f>'Tabela II'!U52</f>
        <v/>
      </c>
      <c r="V46" s="333" t="str">
        <f>'Tabela II'!V52</f>
        <v/>
      </c>
    </row>
    <row r="47" spans="1:22" s="177" customFormat="1" x14ac:dyDescent="0.2">
      <c r="A47" s="14">
        <f>'Tabela I'!$F$1</f>
        <v>2022</v>
      </c>
      <c r="B47" s="14">
        <f>'Tabela I'!$F$2</f>
        <v>116</v>
      </c>
      <c r="C47" s="333">
        <f>'Tabela II'!B53</f>
        <v>0</v>
      </c>
      <c r="D47" s="333">
        <f>'Tabela II'!C53</f>
        <v>0</v>
      </c>
      <c r="E47" s="333">
        <f>'Tabela II'!D53</f>
        <v>0</v>
      </c>
      <c r="F47" s="333">
        <f>'Tabela II'!E53</f>
        <v>0</v>
      </c>
      <c r="G47" s="333">
        <f>'Tabela II'!G53</f>
        <v>0</v>
      </c>
      <c r="H47" s="333">
        <f>'Tabela II'!H53</f>
        <v>0</v>
      </c>
      <c r="I47" s="333">
        <f>'Tabela II'!I53</f>
        <v>0</v>
      </c>
      <c r="J47" s="333">
        <f>'Tabela II'!J53</f>
        <v>260</v>
      </c>
      <c r="K47" s="333">
        <f>'Tabela II'!K53</f>
        <v>0</v>
      </c>
      <c r="L47" s="333">
        <f>'Tabela II'!L53</f>
        <v>0</v>
      </c>
      <c r="M47" s="333">
        <f>'Tabela II'!M53</f>
        <v>0</v>
      </c>
      <c r="N47" s="333">
        <f>'Tabela II'!N53</f>
        <v>0</v>
      </c>
      <c r="O47" s="333" t="str">
        <f>'Tabela II'!O53</f>
        <v/>
      </c>
      <c r="P47" s="333" t="str">
        <f>'Tabela II'!P53</f>
        <v/>
      </c>
      <c r="Q47" s="333">
        <f>'Tabela II'!Q53</f>
        <v>0</v>
      </c>
      <c r="R47" s="333">
        <f>'Tabela II'!R53</f>
        <v>0</v>
      </c>
      <c r="S47" s="333">
        <f>'Tabela II'!S53</f>
        <v>0</v>
      </c>
      <c r="T47" s="333">
        <f>'Tabela II'!T53</f>
        <v>0</v>
      </c>
      <c r="U47" s="333" t="str">
        <f>'Tabela II'!U53</f>
        <v/>
      </c>
      <c r="V47" s="333" t="str">
        <f>'Tabela II'!V53</f>
        <v/>
      </c>
    </row>
    <row r="48" spans="1:22" s="177" customFormat="1" x14ac:dyDescent="0.2">
      <c r="A48" s="14">
        <f>'Tabela I'!$F$1</f>
        <v>2022</v>
      </c>
      <c r="B48" s="14">
        <f>'Tabela I'!$F$2</f>
        <v>116</v>
      </c>
      <c r="C48" s="333">
        <f>'Tabela II'!B54</f>
        <v>0</v>
      </c>
      <c r="D48" s="333">
        <f>'Tabela II'!C54</f>
        <v>0</v>
      </c>
      <c r="E48" s="333">
        <f>'Tabela II'!D54</f>
        <v>0</v>
      </c>
      <c r="F48" s="333">
        <f>'Tabela II'!E54</f>
        <v>0</v>
      </c>
      <c r="G48" s="333">
        <f>'Tabela II'!G54</f>
        <v>0</v>
      </c>
      <c r="H48" s="333">
        <f>'Tabela II'!H54</f>
        <v>0</v>
      </c>
      <c r="I48" s="333">
        <f>'Tabela II'!I54</f>
        <v>0</v>
      </c>
      <c r="J48" s="333">
        <f>'Tabela II'!J54</f>
        <v>260</v>
      </c>
      <c r="K48" s="333">
        <f>'Tabela II'!K54</f>
        <v>0</v>
      </c>
      <c r="L48" s="333">
        <f>'Tabela II'!L54</f>
        <v>0</v>
      </c>
      <c r="M48" s="333">
        <f>'Tabela II'!M54</f>
        <v>0</v>
      </c>
      <c r="N48" s="333">
        <f>'Tabela II'!N54</f>
        <v>0</v>
      </c>
      <c r="O48" s="333" t="str">
        <f>'Tabela II'!O54</f>
        <v/>
      </c>
      <c r="P48" s="333" t="str">
        <f>'Tabela II'!P54</f>
        <v/>
      </c>
      <c r="Q48" s="333">
        <f>'Tabela II'!Q54</f>
        <v>0</v>
      </c>
      <c r="R48" s="333">
        <f>'Tabela II'!R54</f>
        <v>0</v>
      </c>
      <c r="S48" s="333">
        <f>'Tabela II'!S54</f>
        <v>0</v>
      </c>
      <c r="T48" s="333">
        <f>'Tabela II'!T54</f>
        <v>0</v>
      </c>
      <c r="U48" s="333" t="str">
        <f>'Tabela II'!U54</f>
        <v/>
      </c>
      <c r="V48" s="333" t="str">
        <f>'Tabela II'!V54</f>
        <v/>
      </c>
    </row>
    <row r="49" spans="1:26" s="177" customFormat="1" x14ac:dyDescent="0.2">
      <c r="A49" s="14">
        <f>'Tabela I'!$F$1</f>
        <v>2022</v>
      </c>
      <c r="B49" s="14">
        <f>'Tabela I'!$F$2</f>
        <v>116</v>
      </c>
      <c r="C49" s="333">
        <f>'Tabela II'!B55</f>
        <v>0</v>
      </c>
      <c r="D49" s="333">
        <f>'Tabela II'!C55</f>
        <v>0</v>
      </c>
      <c r="E49" s="333">
        <f>'Tabela II'!D55</f>
        <v>0</v>
      </c>
      <c r="F49" s="333">
        <f>'Tabela II'!E55</f>
        <v>0</v>
      </c>
      <c r="G49" s="333">
        <f>'Tabela II'!G55</f>
        <v>0</v>
      </c>
      <c r="H49" s="333">
        <f>'Tabela II'!H55</f>
        <v>0</v>
      </c>
      <c r="I49" s="333">
        <f>'Tabela II'!I55</f>
        <v>0</v>
      </c>
      <c r="J49" s="333">
        <f>'Tabela II'!J55</f>
        <v>260</v>
      </c>
      <c r="K49" s="333">
        <f>'Tabela II'!K55</f>
        <v>0</v>
      </c>
      <c r="L49" s="333">
        <f>'Tabela II'!L55</f>
        <v>0</v>
      </c>
      <c r="M49" s="333">
        <f>'Tabela II'!M55</f>
        <v>0</v>
      </c>
      <c r="N49" s="333">
        <f>'Tabela II'!N55</f>
        <v>0</v>
      </c>
      <c r="O49" s="333" t="str">
        <f>'Tabela II'!O55</f>
        <v/>
      </c>
      <c r="P49" s="333" t="str">
        <f>'Tabela II'!P55</f>
        <v/>
      </c>
      <c r="Q49" s="333">
        <f>'Tabela II'!Q55</f>
        <v>0</v>
      </c>
      <c r="R49" s="333">
        <f>'Tabela II'!R55</f>
        <v>0</v>
      </c>
      <c r="S49" s="333">
        <f>'Tabela II'!S55</f>
        <v>0</v>
      </c>
      <c r="T49" s="333">
        <f>'Tabela II'!T55</f>
        <v>0</v>
      </c>
      <c r="U49" s="333" t="str">
        <f>'Tabela II'!U55</f>
        <v/>
      </c>
      <c r="V49" s="333" t="str">
        <f>'Tabela II'!V55</f>
        <v/>
      </c>
    </row>
    <row r="50" spans="1:26" s="177" customFormat="1" x14ac:dyDescent="0.2">
      <c r="A50" s="14">
        <f>'Tabela I'!$F$1</f>
        <v>2022</v>
      </c>
      <c r="B50" s="14">
        <f>'Tabela I'!$F$2</f>
        <v>116</v>
      </c>
      <c r="C50" s="333">
        <f>'Tabela II'!B56</f>
        <v>0</v>
      </c>
      <c r="D50" s="333">
        <f>'Tabela II'!C56</f>
        <v>0</v>
      </c>
      <c r="E50" s="333">
        <f>'Tabela II'!D56</f>
        <v>0</v>
      </c>
      <c r="F50" s="333">
        <f>'Tabela II'!E56</f>
        <v>0</v>
      </c>
      <c r="G50" s="333">
        <f>'Tabela II'!G56</f>
        <v>0</v>
      </c>
      <c r="H50" s="333">
        <f>'Tabela II'!H56</f>
        <v>0</v>
      </c>
      <c r="I50" s="333">
        <f>'Tabela II'!I56</f>
        <v>0</v>
      </c>
      <c r="J50" s="333">
        <f>'Tabela II'!J56</f>
        <v>260</v>
      </c>
      <c r="K50" s="333">
        <f>'Tabela II'!K56</f>
        <v>0</v>
      </c>
      <c r="L50" s="333">
        <f>'Tabela II'!L56</f>
        <v>0</v>
      </c>
      <c r="M50" s="333">
        <f>'Tabela II'!M56</f>
        <v>0</v>
      </c>
      <c r="N50" s="333">
        <f>'Tabela II'!N56</f>
        <v>0</v>
      </c>
      <c r="O50" s="333" t="str">
        <f>'Tabela II'!O56</f>
        <v/>
      </c>
      <c r="P50" s="333" t="str">
        <f>'Tabela II'!P56</f>
        <v/>
      </c>
      <c r="Q50" s="333">
        <f>'Tabela II'!Q56</f>
        <v>0</v>
      </c>
      <c r="R50" s="333">
        <f>'Tabela II'!R56</f>
        <v>0</v>
      </c>
      <c r="S50" s="333">
        <f>'Tabela II'!S56</f>
        <v>0</v>
      </c>
      <c r="T50" s="333">
        <f>'Tabela II'!T56</f>
        <v>0</v>
      </c>
      <c r="U50" s="333" t="str">
        <f>'Tabela II'!U56</f>
        <v/>
      </c>
      <c r="V50" s="333" t="str">
        <f>'Tabela II'!V56</f>
        <v/>
      </c>
    </row>
    <row r="51" spans="1:26" s="177" customFormat="1" x14ac:dyDescent="0.2">
      <c r="A51" s="14">
        <f>'Tabela I'!$F$1</f>
        <v>2022</v>
      </c>
      <c r="B51" s="14">
        <f>'Tabela I'!$F$2</f>
        <v>116</v>
      </c>
      <c r="C51" s="333">
        <f>'Tabela II'!B57</f>
        <v>0</v>
      </c>
      <c r="D51" s="333">
        <f>'Tabela II'!C57</f>
        <v>0</v>
      </c>
      <c r="E51" s="333">
        <f>'Tabela II'!D57</f>
        <v>0</v>
      </c>
      <c r="F51" s="333">
        <f>'Tabela II'!E57</f>
        <v>0</v>
      </c>
      <c r="G51" s="333">
        <f>'Tabela II'!G57</f>
        <v>0</v>
      </c>
      <c r="H51" s="333">
        <f>'Tabela II'!H57</f>
        <v>0</v>
      </c>
      <c r="I51" s="333">
        <f>'Tabela II'!I57</f>
        <v>0</v>
      </c>
      <c r="J51" s="333">
        <f>'Tabela II'!J57</f>
        <v>260</v>
      </c>
      <c r="K51" s="333">
        <f>'Tabela II'!K57</f>
        <v>0</v>
      </c>
      <c r="L51" s="333">
        <f>'Tabela II'!L57</f>
        <v>0</v>
      </c>
      <c r="M51" s="333">
        <f>'Tabela II'!M57</f>
        <v>0</v>
      </c>
      <c r="N51" s="333">
        <f>'Tabela II'!N57</f>
        <v>0</v>
      </c>
      <c r="O51" s="333" t="str">
        <f>'Tabela II'!O57</f>
        <v/>
      </c>
      <c r="P51" s="333" t="str">
        <f>'Tabela II'!P57</f>
        <v/>
      </c>
      <c r="Q51" s="333">
        <f>'Tabela II'!Q57</f>
        <v>0</v>
      </c>
      <c r="R51" s="333">
        <f>'Tabela II'!R57</f>
        <v>0</v>
      </c>
      <c r="S51" s="333">
        <f>'Tabela II'!S57</f>
        <v>0</v>
      </c>
      <c r="T51" s="333">
        <f>'Tabela II'!T57</f>
        <v>0</v>
      </c>
      <c r="U51" s="333" t="str">
        <f>'Tabela II'!U57</f>
        <v/>
      </c>
      <c r="V51" s="333" t="str">
        <f>'Tabela II'!V57</f>
        <v/>
      </c>
    </row>
    <row r="52" spans="1:26" s="177" customFormat="1" x14ac:dyDescent="0.2">
      <c r="A52" s="14">
        <f>'Tabela I'!$F$1</f>
        <v>2022</v>
      </c>
      <c r="B52" s="14">
        <f>'Tabela I'!$F$2</f>
        <v>116</v>
      </c>
      <c r="C52" s="333">
        <f>'Tabela II'!B58</f>
        <v>0</v>
      </c>
      <c r="D52" s="333">
        <f>'Tabela II'!C58</f>
        <v>0</v>
      </c>
      <c r="E52" s="333">
        <f>'Tabela II'!D58</f>
        <v>0</v>
      </c>
      <c r="F52" s="333">
        <f>'Tabela II'!E58</f>
        <v>0</v>
      </c>
      <c r="G52" s="333">
        <f>'Tabela II'!G58</f>
        <v>0</v>
      </c>
      <c r="H52" s="333">
        <f>'Tabela II'!H58</f>
        <v>0</v>
      </c>
      <c r="I52" s="333">
        <f>'Tabela II'!I58</f>
        <v>0</v>
      </c>
      <c r="J52" s="333">
        <f>'Tabela II'!J58</f>
        <v>260</v>
      </c>
      <c r="K52" s="333">
        <f>'Tabela II'!K58</f>
        <v>0</v>
      </c>
      <c r="L52" s="333">
        <f>'Tabela II'!L58</f>
        <v>0</v>
      </c>
      <c r="M52" s="333">
        <f>'Tabela II'!M58</f>
        <v>0</v>
      </c>
      <c r="N52" s="333">
        <f>'Tabela II'!N58</f>
        <v>0</v>
      </c>
      <c r="O52" s="333" t="str">
        <f>'Tabela II'!O58</f>
        <v/>
      </c>
      <c r="P52" s="333" t="str">
        <f>'Tabela II'!P58</f>
        <v/>
      </c>
      <c r="Q52" s="333">
        <f>'Tabela II'!Q58</f>
        <v>0</v>
      </c>
      <c r="R52" s="333">
        <f>'Tabela II'!R58</f>
        <v>0</v>
      </c>
      <c r="S52" s="333">
        <f>'Tabela II'!S58</f>
        <v>0</v>
      </c>
      <c r="T52" s="333">
        <f>'Tabela II'!T58</f>
        <v>0</v>
      </c>
      <c r="U52" s="333" t="str">
        <f>'Tabela II'!U58</f>
        <v/>
      </c>
      <c r="V52" s="333" t="str">
        <f>'Tabela II'!V58</f>
        <v/>
      </c>
    </row>
    <row r="53" spans="1:26" s="177" customFormat="1" x14ac:dyDescent="0.2">
      <c r="A53" s="14">
        <f>'Tabela I'!$F$1</f>
        <v>2022</v>
      </c>
      <c r="B53" s="14">
        <f>'Tabela I'!$F$2</f>
        <v>116</v>
      </c>
      <c r="C53" s="333">
        <f>'Tabela II'!B59</f>
        <v>0</v>
      </c>
      <c r="D53" s="333">
        <f>'Tabela II'!C59</f>
        <v>0</v>
      </c>
      <c r="E53" s="333">
        <f>'Tabela II'!D59</f>
        <v>0</v>
      </c>
      <c r="F53" s="333">
        <f>'Tabela II'!E59</f>
        <v>0</v>
      </c>
      <c r="G53" s="333">
        <f>'Tabela II'!G59</f>
        <v>0</v>
      </c>
      <c r="H53" s="333">
        <f>'Tabela II'!H59</f>
        <v>0</v>
      </c>
      <c r="I53" s="333">
        <f>'Tabela II'!I59</f>
        <v>0</v>
      </c>
      <c r="J53" s="333">
        <f>'Tabela II'!J59</f>
        <v>260</v>
      </c>
      <c r="K53" s="333">
        <f>'Tabela II'!K59</f>
        <v>0</v>
      </c>
      <c r="L53" s="333">
        <f>'Tabela II'!L59</f>
        <v>0</v>
      </c>
      <c r="M53" s="333">
        <f>'Tabela II'!M59</f>
        <v>0</v>
      </c>
      <c r="N53" s="333">
        <f>'Tabela II'!N59</f>
        <v>0</v>
      </c>
      <c r="O53" s="333" t="str">
        <f>'Tabela II'!O59</f>
        <v/>
      </c>
      <c r="P53" s="333" t="str">
        <f>'Tabela II'!P59</f>
        <v/>
      </c>
      <c r="Q53" s="333">
        <f>'Tabela II'!Q59</f>
        <v>0</v>
      </c>
      <c r="R53" s="333">
        <f>'Tabela II'!R59</f>
        <v>0</v>
      </c>
      <c r="S53" s="333">
        <f>'Tabela II'!S59</f>
        <v>0</v>
      </c>
      <c r="T53" s="333">
        <f>'Tabela II'!T59</f>
        <v>0</v>
      </c>
      <c r="U53" s="333" t="str">
        <f>'Tabela II'!U59</f>
        <v/>
      </c>
      <c r="V53" s="333" t="str">
        <f>'Tabela II'!V59</f>
        <v/>
      </c>
    </row>
    <row r="54" spans="1:26" s="177" customFormat="1" x14ac:dyDescent="0.2">
      <c r="A54" s="14">
        <f>'Tabela I'!$F$1</f>
        <v>2022</v>
      </c>
      <c r="B54" s="14">
        <f>'Tabela I'!$F$2</f>
        <v>116</v>
      </c>
      <c r="C54" s="333">
        <f>'Tabela II'!B60</f>
        <v>0</v>
      </c>
      <c r="D54" s="333">
        <f>'Tabela II'!C60</f>
        <v>0</v>
      </c>
      <c r="E54" s="333">
        <f>'Tabela II'!D60</f>
        <v>0</v>
      </c>
      <c r="F54" s="333">
        <f>'Tabela II'!E60</f>
        <v>0</v>
      </c>
      <c r="G54" s="333">
        <f>'Tabela II'!G60</f>
        <v>0</v>
      </c>
      <c r="H54" s="333">
        <f>'Tabela II'!H60</f>
        <v>0</v>
      </c>
      <c r="I54" s="333">
        <f>'Tabela II'!I60</f>
        <v>0</v>
      </c>
      <c r="J54" s="333">
        <f>'Tabela II'!J60</f>
        <v>260</v>
      </c>
      <c r="K54" s="333">
        <f>'Tabela II'!K60</f>
        <v>0</v>
      </c>
      <c r="L54" s="333">
        <f>'Tabela II'!L60</f>
        <v>0</v>
      </c>
      <c r="M54" s="333">
        <f>'Tabela II'!M60</f>
        <v>0</v>
      </c>
      <c r="N54" s="333">
        <f>'Tabela II'!N60</f>
        <v>0</v>
      </c>
      <c r="O54" s="333" t="str">
        <f>'Tabela II'!O60</f>
        <v/>
      </c>
      <c r="P54" s="333" t="str">
        <f>'Tabela II'!P60</f>
        <v/>
      </c>
      <c r="Q54" s="333">
        <f>'Tabela II'!Q60</f>
        <v>0</v>
      </c>
      <c r="R54" s="333">
        <f>'Tabela II'!R60</f>
        <v>0</v>
      </c>
      <c r="S54" s="333">
        <f>'Tabela II'!S60</f>
        <v>0</v>
      </c>
      <c r="T54" s="333">
        <f>'Tabela II'!T60</f>
        <v>0</v>
      </c>
      <c r="U54" s="333" t="str">
        <f>'Tabela II'!U60</f>
        <v/>
      </c>
      <c r="V54" s="333" t="str">
        <f>'Tabela II'!V60</f>
        <v/>
      </c>
    </row>
    <row r="55" spans="1:26" s="177" customFormat="1" x14ac:dyDescent="0.2">
      <c r="A55" s="14">
        <f>'Tabela I'!$F$1</f>
        <v>2022</v>
      </c>
      <c r="B55" s="14">
        <f>'Tabela I'!$F$2</f>
        <v>116</v>
      </c>
      <c r="C55" s="333">
        <f>'Tabela II'!B61</f>
        <v>0</v>
      </c>
      <c r="D55" s="333">
        <f>'Tabela II'!C61</f>
        <v>0</v>
      </c>
      <c r="E55" s="333">
        <f>'Tabela II'!D61</f>
        <v>0</v>
      </c>
      <c r="F55" s="333">
        <f>'Tabela II'!E61</f>
        <v>0</v>
      </c>
      <c r="G55" s="333">
        <f>'Tabela II'!G61</f>
        <v>0</v>
      </c>
      <c r="H55" s="333">
        <f>'Tabela II'!H61</f>
        <v>0</v>
      </c>
      <c r="I55" s="333">
        <f>'Tabela II'!I61</f>
        <v>0</v>
      </c>
      <c r="J55" s="333">
        <f>'Tabela II'!J61</f>
        <v>260</v>
      </c>
      <c r="K55" s="333">
        <f>'Tabela II'!K61</f>
        <v>0</v>
      </c>
      <c r="L55" s="333">
        <f>'Tabela II'!L61</f>
        <v>0</v>
      </c>
      <c r="M55" s="333">
        <f>'Tabela II'!M61</f>
        <v>0</v>
      </c>
      <c r="N55" s="333">
        <f>'Tabela II'!N61</f>
        <v>0</v>
      </c>
      <c r="O55" s="333" t="str">
        <f>'Tabela II'!O61</f>
        <v/>
      </c>
      <c r="P55" s="333" t="str">
        <f>'Tabela II'!P61</f>
        <v/>
      </c>
      <c r="Q55" s="333">
        <f>'Tabela II'!Q61</f>
        <v>0</v>
      </c>
      <c r="R55" s="333">
        <f>'Tabela II'!R61</f>
        <v>0</v>
      </c>
      <c r="S55" s="333">
        <f>'Tabela II'!S61</f>
        <v>0</v>
      </c>
      <c r="T55" s="333">
        <f>'Tabela II'!T61</f>
        <v>0</v>
      </c>
      <c r="U55" s="333" t="str">
        <f>'Tabela II'!U61</f>
        <v/>
      </c>
      <c r="V55" s="333" t="str">
        <f>'Tabela II'!V61</f>
        <v/>
      </c>
    </row>
    <row r="56" spans="1:26" s="177" customFormat="1" x14ac:dyDescent="0.2">
      <c r="A56" s="14">
        <f>'Tabela I'!$F$1</f>
        <v>2022</v>
      </c>
      <c r="B56" s="14">
        <f>'Tabela I'!$F$2</f>
        <v>116</v>
      </c>
      <c r="C56" s="333">
        <f>'Tabela II'!B62</f>
        <v>0</v>
      </c>
      <c r="D56" s="333">
        <f>'Tabela II'!C62</f>
        <v>0</v>
      </c>
      <c r="E56" s="333">
        <f>'Tabela II'!D62</f>
        <v>0</v>
      </c>
      <c r="F56" s="333">
        <f>'Tabela II'!E62</f>
        <v>0</v>
      </c>
      <c r="G56" s="333">
        <f>'Tabela II'!G62</f>
        <v>0</v>
      </c>
      <c r="H56" s="333">
        <f>'Tabela II'!H62</f>
        <v>0</v>
      </c>
      <c r="I56" s="333">
        <f>'Tabela II'!I62</f>
        <v>0</v>
      </c>
      <c r="J56" s="333">
        <f>'Tabela II'!J62</f>
        <v>260</v>
      </c>
      <c r="K56" s="333">
        <f>'Tabela II'!K62</f>
        <v>0</v>
      </c>
      <c r="L56" s="333">
        <f>'Tabela II'!L62</f>
        <v>0</v>
      </c>
      <c r="M56" s="333">
        <f>'Tabela II'!M62</f>
        <v>0</v>
      </c>
      <c r="N56" s="333">
        <f>'Tabela II'!N62</f>
        <v>0</v>
      </c>
      <c r="O56" s="333" t="str">
        <f>'Tabela II'!O62</f>
        <v/>
      </c>
      <c r="P56" s="333" t="str">
        <f>'Tabela II'!P62</f>
        <v/>
      </c>
      <c r="Q56" s="333">
        <f>'Tabela II'!Q62</f>
        <v>0</v>
      </c>
      <c r="R56" s="333">
        <f>'Tabela II'!R62</f>
        <v>0</v>
      </c>
      <c r="S56" s="333">
        <f>'Tabela II'!S62</f>
        <v>0</v>
      </c>
      <c r="T56" s="333">
        <f>'Tabela II'!T62</f>
        <v>0</v>
      </c>
      <c r="U56" s="333" t="str">
        <f>'Tabela II'!U62</f>
        <v/>
      </c>
      <c r="V56" s="333" t="str">
        <f>'Tabela II'!V62</f>
        <v/>
      </c>
    </row>
    <row r="57" spans="1:26" s="177" customFormat="1" x14ac:dyDescent="0.2">
      <c r="A57" s="14">
        <f>'Tabela I'!$F$1</f>
        <v>2022</v>
      </c>
      <c r="B57" s="14">
        <f>'Tabela I'!$F$2</f>
        <v>116</v>
      </c>
      <c r="C57" s="333">
        <f>'Tabela II'!B63</f>
        <v>0</v>
      </c>
      <c r="D57" s="333">
        <f>'Tabela II'!C63</f>
        <v>0</v>
      </c>
      <c r="E57" s="333">
        <f>'Tabela II'!D63</f>
        <v>0</v>
      </c>
      <c r="F57" s="333">
        <f>'Tabela II'!E63</f>
        <v>0</v>
      </c>
      <c r="G57" s="333">
        <f>'Tabela II'!G63</f>
        <v>0</v>
      </c>
      <c r="H57" s="333">
        <f>'Tabela II'!H63</f>
        <v>0</v>
      </c>
      <c r="I57" s="333">
        <f>'Tabela II'!I63</f>
        <v>0</v>
      </c>
      <c r="J57" s="333">
        <f>'Tabela II'!J63</f>
        <v>260</v>
      </c>
      <c r="K57" s="333">
        <f>'Tabela II'!K63</f>
        <v>0</v>
      </c>
      <c r="L57" s="333">
        <f>'Tabela II'!L63</f>
        <v>0</v>
      </c>
      <c r="M57" s="333">
        <f>'Tabela II'!M63</f>
        <v>0</v>
      </c>
      <c r="N57" s="333">
        <f>'Tabela II'!N63</f>
        <v>0</v>
      </c>
      <c r="O57" s="333" t="str">
        <f>'Tabela II'!O63</f>
        <v/>
      </c>
      <c r="P57" s="333" t="str">
        <f>'Tabela II'!P63</f>
        <v/>
      </c>
      <c r="Q57" s="333">
        <f>'Tabela II'!Q63</f>
        <v>0</v>
      </c>
      <c r="R57" s="333">
        <f>'Tabela II'!R63</f>
        <v>0</v>
      </c>
      <c r="S57" s="333">
        <f>'Tabela II'!S63</f>
        <v>0</v>
      </c>
      <c r="T57" s="333">
        <f>'Tabela II'!T63</f>
        <v>0</v>
      </c>
      <c r="U57" s="333" t="str">
        <f>'Tabela II'!U63</f>
        <v/>
      </c>
      <c r="V57" s="333" t="str">
        <f>'Tabela II'!V63</f>
        <v/>
      </c>
    </row>
    <row r="58" spans="1:26" s="177" customFormat="1" x14ac:dyDescent="0.2">
      <c r="A58" s="14">
        <f>'Tabela I'!$F$1</f>
        <v>2022</v>
      </c>
      <c r="B58" s="14">
        <f>'Tabela I'!$F$2</f>
        <v>116</v>
      </c>
      <c r="C58" s="333">
        <f>'Tabela II'!B64</f>
        <v>0</v>
      </c>
      <c r="D58" s="333">
        <f>'Tabela II'!C64</f>
        <v>0</v>
      </c>
      <c r="E58" s="333">
        <f>'Tabela II'!D64</f>
        <v>0</v>
      </c>
      <c r="F58" s="333">
        <f>'Tabela II'!E64</f>
        <v>0</v>
      </c>
      <c r="G58" s="333">
        <f>'Tabela II'!G64</f>
        <v>0</v>
      </c>
      <c r="H58" s="333">
        <f>'Tabela II'!H64</f>
        <v>0</v>
      </c>
      <c r="I58" s="333">
        <f>'Tabela II'!I64</f>
        <v>0</v>
      </c>
      <c r="J58" s="333">
        <f>'Tabela II'!J64</f>
        <v>260</v>
      </c>
      <c r="K58" s="333">
        <f>'Tabela II'!K64</f>
        <v>0</v>
      </c>
      <c r="L58" s="333">
        <f>'Tabela II'!L64</f>
        <v>0</v>
      </c>
      <c r="M58" s="333">
        <f>'Tabela II'!M64</f>
        <v>0</v>
      </c>
      <c r="N58" s="333">
        <f>'Tabela II'!N64</f>
        <v>0</v>
      </c>
      <c r="O58" s="333" t="str">
        <f>'Tabela II'!O64</f>
        <v/>
      </c>
      <c r="P58" s="333" t="str">
        <f>'Tabela II'!P64</f>
        <v/>
      </c>
      <c r="Q58" s="333">
        <f>'Tabela II'!Q64</f>
        <v>0</v>
      </c>
      <c r="R58" s="333">
        <f>'Tabela II'!R64</f>
        <v>0</v>
      </c>
      <c r="S58" s="333">
        <f>'Tabela II'!S64</f>
        <v>0</v>
      </c>
      <c r="T58" s="333">
        <f>'Tabela II'!T64</f>
        <v>0</v>
      </c>
      <c r="U58" s="333" t="str">
        <f>'Tabela II'!U64</f>
        <v/>
      </c>
      <c r="V58" s="333" t="str">
        <f>'Tabela II'!V64</f>
        <v/>
      </c>
    </row>
    <row r="59" spans="1:26" s="177" customFormat="1" x14ac:dyDescent="0.2">
      <c r="A59" s="14">
        <f>'Tabela I'!$F$1</f>
        <v>2022</v>
      </c>
      <c r="B59" s="14">
        <f>'Tabela I'!$F$2</f>
        <v>116</v>
      </c>
      <c r="C59" s="333">
        <f>'Tabela II'!B65</f>
        <v>0</v>
      </c>
      <c r="D59" s="333">
        <f>'Tabela II'!C65</f>
        <v>0</v>
      </c>
      <c r="E59" s="333">
        <f>'Tabela II'!D65</f>
        <v>0</v>
      </c>
      <c r="F59" s="333">
        <f>'Tabela II'!E65</f>
        <v>0</v>
      </c>
      <c r="G59" s="333">
        <f>'Tabela II'!G65</f>
        <v>0</v>
      </c>
      <c r="H59" s="333">
        <f>'Tabela II'!H65</f>
        <v>0</v>
      </c>
      <c r="I59" s="333">
        <f>'Tabela II'!I65</f>
        <v>0</v>
      </c>
      <c r="J59" s="333">
        <f>'Tabela II'!J65</f>
        <v>260</v>
      </c>
      <c r="K59" s="333">
        <f>'Tabela II'!K65</f>
        <v>0</v>
      </c>
      <c r="L59" s="333">
        <f>'Tabela II'!L65</f>
        <v>0</v>
      </c>
      <c r="M59" s="333">
        <f>'Tabela II'!M65</f>
        <v>0</v>
      </c>
      <c r="N59" s="333">
        <f>'Tabela II'!N65</f>
        <v>0</v>
      </c>
      <c r="O59" s="333" t="str">
        <f>'Tabela II'!O65</f>
        <v/>
      </c>
      <c r="P59" s="333" t="str">
        <f>'Tabela II'!P65</f>
        <v/>
      </c>
      <c r="Q59" s="333">
        <f>'Tabela II'!Q65</f>
        <v>0</v>
      </c>
      <c r="R59" s="333">
        <f>'Tabela II'!R65</f>
        <v>0</v>
      </c>
      <c r="S59" s="333">
        <f>'Tabela II'!S65</f>
        <v>0</v>
      </c>
      <c r="T59" s="333">
        <f>'Tabela II'!T65</f>
        <v>0</v>
      </c>
      <c r="U59" s="333" t="str">
        <f>'Tabela II'!U65</f>
        <v/>
      </c>
      <c r="V59" s="333" t="str">
        <f>'Tabela II'!V65</f>
        <v/>
      </c>
    </row>
    <row r="60" spans="1:26" s="177" customFormat="1" x14ac:dyDescent="0.2">
      <c r="A60" s="14">
        <f>'Tabela I'!$F$1</f>
        <v>2022</v>
      </c>
      <c r="B60" s="14">
        <f>'Tabela I'!$F$2</f>
        <v>116</v>
      </c>
      <c r="C60" s="333">
        <f>'Tabela II'!B66</f>
        <v>0</v>
      </c>
      <c r="D60" s="333">
        <f>'Tabela II'!C66</f>
        <v>0</v>
      </c>
      <c r="E60" s="333">
        <f>'Tabela II'!D66</f>
        <v>0</v>
      </c>
      <c r="F60" s="333">
        <f>'Tabela II'!E66</f>
        <v>0</v>
      </c>
      <c r="G60" s="333">
        <f>'Tabela II'!G66</f>
        <v>0</v>
      </c>
      <c r="H60" s="333">
        <f>'Tabela II'!H66</f>
        <v>0</v>
      </c>
      <c r="I60" s="333">
        <f>'Tabela II'!I66</f>
        <v>0</v>
      </c>
      <c r="J60" s="333">
        <f>'Tabela II'!J66</f>
        <v>260</v>
      </c>
      <c r="K60" s="333">
        <f>'Tabela II'!K66</f>
        <v>0</v>
      </c>
      <c r="L60" s="333">
        <f>'Tabela II'!L66</f>
        <v>0</v>
      </c>
      <c r="M60" s="333">
        <f>'Tabela II'!M66</f>
        <v>0</v>
      </c>
      <c r="N60" s="333">
        <f>'Tabela II'!N66</f>
        <v>0</v>
      </c>
      <c r="O60" s="333" t="str">
        <f>'Tabela II'!O66</f>
        <v/>
      </c>
      <c r="P60" s="333" t="str">
        <f>'Tabela II'!P66</f>
        <v/>
      </c>
      <c r="Q60" s="333">
        <f>'Tabela II'!Q66</f>
        <v>0</v>
      </c>
      <c r="R60" s="333">
        <f>'Tabela II'!R66</f>
        <v>0</v>
      </c>
      <c r="S60" s="333">
        <f>'Tabela II'!S66</f>
        <v>0</v>
      </c>
      <c r="T60" s="333">
        <f>'Tabela II'!T66</f>
        <v>0</v>
      </c>
      <c r="U60" s="333" t="str">
        <f>'Tabela II'!U66</f>
        <v/>
      </c>
      <c r="V60" s="333" t="str">
        <f>'Tabela II'!V66</f>
        <v/>
      </c>
    </row>
    <row r="61" spans="1:26" s="177" customFormat="1" ht="15" customHeight="1" x14ac:dyDescent="0.2">
      <c r="A61" s="14">
        <f>'Tabela I'!$F$1</f>
        <v>2022</v>
      </c>
      <c r="B61" s="14">
        <f>'Tabela I'!$F$2</f>
        <v>116</v>
      </c>
      <c r="C61" s="333">
        <f>'Tabela II'!B67</f>
        <v>0</v>
      </c>
      <c r="D61" s="333">
        <f>'Tabela II'!C67</f>
        <v>0</v>
      </c>
      <c r="E61" s="333">
        <f>'Tabela II'!D67</f>
        <v>0</v>
      </c>
      <c r="F61" s="333">
        <f>'Tabela II'!E67</f>
        <v>0</v>
      </c>
      <c r="G61" s="333">
        <f>'Tabela II'!G67</f>
        <v>0</v>
      </c>
      <c r="H61" s="333">
        <f>'Tabela II'!H67</f>
        <v>0</v>
      </c>
      <c r="I61" s="333">
        <f>'Tabela II'!I67</f>
        <v>0</v>
      </c>
      <c r="J61" s="333">
        <f>'Tabela II'!J67</f>
        <v>260</v>
      </c>
      <c r="K61" s="333">
        <f>'Tabela II'!K67</f>
        <v>0</v>
      </c>
      <c r="L61" s="333">
        <f>'Tabela II'!L67</f>
        <v>0</v>
      </c>
      <c r="M61" s="333">
        <f>'Tabela II'!M67</f>
        <v>0</v>
      </c>
      <c r="N61" s="333">
        <f>'Tabela II'!N67</f>
        <v>0</v>
      </c>
      <c r="O61" s="333" t="str">
        <f>'Tabela II'!O67</f>
        <v/>
      </c>
      <c r="P61" s="333" t="str">
        <f>'Tabela II'!P67</f>
        <v/>
      </c>
      <c r="Q61" s="333">
        <f>'Tabela II'!Q67</f>
        <v>0</v>
      </c>
      <c r="R61" s="333">
        <f>'Tabela II'!R67</f>
        <v>0</v>
      </c>
      <c r="S61" s="333">
        <f>'Tabela II'!S67</f>
        <v>0</v>
      </c>
      <c r="T61" s="333">
        <f>'Tabela II'!T67</f>
        <v>0</v>
      </c>
      <c r="U61" s="333" t="str">
        <f>'Tabela II'!U67</f>
        <v/>
      </c>
      <c r="V61" s="333" t="str">
        <f>'Tabela II'!V67</f>
        <v/>
      </c>
      <c r="W61" s="243"/>
      <c r="X61" s="244"/>
      <c r="Y61" s="245"/>
      <c r="Z61" s="245"/>
    </row>
    <row r="62" spans="1:26" s="177" customFormat="1" x14ac:dyDescent="0.2">
      <c r="A62" s="14">
        <f>'Tabela I'!$F$1</f>
        <v>2022</v>
      </c>
      <c r="B62" s="14">
        <f>'Tabela I'!$F$2</f>
        <v>116</v>
      </c>
      <c r="C62" s="333">
        <f>'Tabela II'!B68</f>
        <v>0</v>
      </c>
      <c r="D62" s="333">
        <f>'Tabela II'!C68</f>
        <v>0</v>
      </c>
      <c r="E62" s="333">
        <f>'Tabela II'!D68</f>
        <v>0</v>
      </c>
      <c r="F62" s="333">
        <f>'Tabela II'!E68</f>
        <v>0</v>
      </c>
      <c r="G62" s="333">
        <f>'Tabela II'!G68</f>
        <v>0</v>
      </c>
      <c r="H62" s="333">
        <f>'Tabela II'!H68</f>
        <v>0</v>
      </c>
      <c r="I62" s="333">
        <f>'Tabela II'!I68</f>
        <v>0</v>
      </c>
      <c r="J62" s="333">
        <f>'Tabela II'!J68</f>
        <v>260</v>
      </c>
      <c r="K62" s="333">
        <f>'Tabela II'!K68</f>
        <v>0</v>
      </c>
      <c r="L62" s="333">
        <f>'Tabela II'!L68</f>
        <v>0</v>
      </c>
      <c r="M62" s="333">
        <f>'Tabela II'!M68</f>
        <v>0</v>
      </c>
      <c r="N62" s="333">
        <f>'Tabela II'!N68</f>
        <v>0</v>
      </c>
      <c r="O62" s="333" t="str">
        <f>'Tabela II'!O68</f>
        <v/>
      </c>
      <c r="P62" s="333" t="str">
        <f>'Tabela II'!P68</f>
        <v/>
      </c>
      <c r="Q62" s="333">
        <f>'Tabela II'!Q68</f>
        <v>0</v>
      </c>
      <c r="R62" s="333">
        <f>'Tabela II'!R68</f>
        <v>0</v>
      </c>
      <c r="S62" s="333">
        <f>'Tabela II'!S68</f>
        <v>0</v>
      </c>
      <c r="T62" s="333">
        <f>'Tabela II'!T68</f>
        <v>0</v>
      </c>
      <c r="U62" s="333" t="str">
        <f>'Tabela II'!U68</f>
        <v/>
      </c>
      <c r="V62" s="333" t="str">
        <f>'Tabela II'!V68</f>
        <v/>
      </c>
      <c r="W62" s="246"/>
      <c r="X62" s="247"/>
      <c r="Y62" s="248"/>
      <c r="Z62" s="245"/>
    </row>
    <row r="63" spans="1:26" s="177" customFormat="1" x14ac:dyDescent="0.2">
      <c r="A63" s="14">
        <f>'Tabela I'!$F$1</f>
        <v>2022</v>
      </c>
      <c r="B63" s="14">
        <f>'Tabela I'!$F$2</f>
        <v>116</v>
      </c>
      <c r="C63" s="333">
        <f>'Tabela II'!B69</f>
        <v>0</v>
      </c>
      <c r="D63" s="333">
        <f>'Tabela II'!C69</f>
        <v>0</v>
      </c>
      <c r="E63" s="333">
        <f>'Tabela II'!D69</f>
        <v>0</v>
      </c>
      <c r="F63" s="333">
        <f>'Tabela II'!E69</f>
        <v>0</v>
      </c>
      <c r="G63" s="333">
        <f>'Tabela II'!G69</f>
        <v>0</v>
      </c>
      <c r="H63" s="333">
        <f>'Tabela II'!H69</f>
        <v>0</v>
      </c>
      <c r="I63" s="333">
        <f>'Tabela II'!I69</f>
        <v>0</v>
      </c>
      <c r="J63" s="333">
        <f>'Tabela II'!J69</f>
        <v>260</v>
      </c>
      <c r="K63" s="333">
        <f>'Tabela II'!K69</f>
        <v>0</v>
      </c>
      <c r="L63" s="333">
        <f>'Tabela II'!L69</f>
        <v>0</v>
      </c>
      <c r="M63" s="333">
        <f>'Tabela II'!M69</f>
        <v>0</v>
      </c>
      <c r="N63" s="333">
        <f>'Tabela II'!N69</f>
        <v>0</v>
      </c>
      <c r="O63" s="333" t="str">
        <f>'Tabela II'!O69</f>
        <v/>
      </c>
      <c r="P63" s="333" t="str">
        <f>'Tabela II'!P69</f>
        <v/>
      </c>
      <c r="Q63" s="333">
        <f>'Tabela II'!Q69</f>
        <v>0</v>
      </c>
      <c r="R63" s="333">
        <f>'Tabela II'!R69</f>
        <v>0</v>
      </c>
      <c r="S63" s="333">
        <f>'Tabela II'!S69</f>
        <v>0</v>
      </c>
      <c r="T63" s="333">
        <f>'Tabela II'!T69</f>
        <v>0</v>
      </c>
      <c r="U63" s="333" t="str">
        <f>'Tabela II'!U69</f>
        <v/>
      </c>
      <c r="V63" s="333" t="str">
        <f>'Tabela II'!V69</f>
        <v/>
      </c>
    </row>
    <row r="64" spans="1:26" s="177" customFormat="1" x14ac:dyDescent="0.2">
      <c r="A64" s="14">
        <f>'Tabela I'!$F$1</f>
        <v>2022</v>
      </c>
      <c r="B64" s="14">
        <f>'Tabela I'!$F$2</f>
        <v>116</v>
      </c>
      <c r="C64" s="333">
        <f>'Tabela II'!B70</f>
        <v>0</v>
      </c>
      <c r="D64" s="333">
        <f>'Tabela II'!C70</f>
        <v>0</v>
      </c>
      <c r="E64" s="333">
        <f>'Tabela II'!D70</f>
        <v>0</v>
      </c>
      <c r="F64" s="333">
        <f>'Tabela II'!E70</f>
        <v>0</v>
      </c>
      <c r="G64" s="333">
        <f>'Tabela II'!G70</f>
        <v>0</v>
      </c>
      <c r="H64" s="333">
        <f>'Tabela II'!H70</f>
        <v>0</v>
      </c>
      <c r="I64" s="333">
        <f>'Tabela II'!I70</f>
        <v>0</v>
      </c>
      <c r="J64" s="333">
        <f>'Tabela II'!J70</f>
        <v>260</v>
      </c>
      <c r="K64" s="333">
        <f>'Tabela II'!K70</f>
        <v>0</v>
      </c>
      <c r="L64" s="333">
        <f>'Tabela II'!L70</f>
        <v>0</v>
      </c>
      <c r="M64" s="333">
        <f>'Tabela II'!M70</f>
        <v>0</v>
      </c>
      <c r="N64" s="333">
        <f>'Tabela II'!N70</f>
        <v>0</v>
      </c>
      <c r="O64" s="333" t="str">
        <f>'Tabela II'!O70</f>
        <v/>
      </c>
      <c r="P64" s="333" t="str">
        <f>'Tabela II'!P70</f>
        <v/>
      </c>
      <c r="Q64" s="333">
        <f>'Tabela II'!Q70</f>
        <v>0</v>
      </c>
      <c r="R64" s="333">
        <f>'Tabela II'!R70</f>
        <v>0</v>
      </c>
      <c r="S64" s="333">
        <f>'Tabela II'!S70</f>
        <v>0</v>
      </c>
      <c r="T64" s="333">
        <f>'Tabela II'!T70</f>
        <v>0</v>
      </c>
      <c r="U64" s="333" t="str">
        <f>'Tabela II'!U70</f>
        <v/>
      </c>
      <c r="V64" s="333" t="str">
        <f>'Tabela II'!V70</f>
        <v/>
      </c>
    </row>
    <row r="65" spans="1:23" s="177" customFormat="1" x14ac:dyDescent="0.2">
      <c r="A65" s="14">
        <f>'Tabela I'!$F$1</f>
        <v>2022</v>
      </c>
      <c r="B65" s="14">
        <f>'Tabela I'!$F$2</f>
        <v>116</v>
      </c>
      <c r="C65" s="333">
        <f>'Tabela II'!B71</f>
        <v>0</v>
      </c>
      <c r="D65" s="333">
        <f>'Tabela II'!C71</f>
        <v>0</v>
      </c>
      <c r="E65" s="333">
        <f>'Tabela II'!D71</f>
        <v>0</v>
      </c>
      <c r="F65" s="333">
        <f>'Tabela II'!E71</f>
        <v>0</v>
      </c>
      <c r="G65" s="333">
        <f>'Tabela II'!G71</f>
        <v>0</v>
      </c>
      <c r="H65" s="333">
        <f>'Tabela II'!H71</f>
        <v>0</v>
      </c>
      <c r="I65" s="333">
        <f>'Tabela II'!I71</f>
        <v>0</v>
      </c>
      <c r="J65" s="333">
        <f>'Tabela II'!J71</f>
        <v>260</v>
      </c>
      <c r="K65" s="333">
        <f>'Tabela II'!K71</f>
        <v>0</v>
      </c>
      <c r="L65" s="333">
        <f>'Tabela II'!L71</f>
        <v>0</v>
      </c>
      <c r="M65" s="333">
        <f>'Tabela II'!M71</f>
        <v>0</v>
      </c>
      <c r="N65" s="333">
        <f>'Tabela II'!N71</f>
        <v>0</v>
      </c>
      <c r="O65" s="333" t="str">
        <f>'Tabela II'!O71</f>
        <v/>
      </c>
      <c r="P65" s="333" t="str">
        <f>'Tabela II'!P71</f>
        <v/>
      </c>
      <c r="Q65" s="333">
        <f>'Tabela II'!Q71</f>
        <v>0</v>
      </c>
      <c r="R65" s="333">
        <f>'Tabela II'!R71</f>
        <v>0</v>
      </c>
      <c r="S65" s="333">
        <f>'Tabela II'!S71</f>
        <v>0</v>
      </c>
      <c r="T65" s="333">
        <f>'Tabela II'!T71</f>
        <v>0</v>
      </c>
      <c r="U65" s="333" t="str">
        <f>'Tabela II'!U71</f>
        <v/>
      </c>
      <c r="V65" s="333" t="str">
        <f>'Tabela II'!V71</f>
        <v/>
      </c>
    </row>
    <row r="66" spans="1:23" s="177" customFormat="1" x14ac:dyDescent="0.2">
      <c r="A66" s="14">
        <f>'Tabela I'!$F$1</f>
        <v>2022</v>
      </c>
      <c r="B66" s="14">
        <f>'Tabela I'!$F$2</f>
        <v>116</v>
      </c>
      <c r="C66" s="333">
        <f>'Tabela II'!B72</f>
        <v>0</v>
      </c>
      <c r="D66" s="333">
        <f>'Tabela II'!C72</f>
        <v>0</v>
      </c>
      <c r="E66" s="333">
        <f>'Tabela II'!D72</f>
        <v>0</v>
      </c>
      <c r="F66" s="333">
        <f>'Tabela II'!E72</f>
        <v>0</v>
      </c>
      <c r="G66" s="333">
        <f>'Tabela II'!G72</f>
        <v>0</v>
      </c>
      <c r="H66" s="333">
        <f>'Tabela II'!H72</f>
        <v>0</v>
      </c>
      <c r="I66" s="333">
        <f>'Tabela II'!I72</f>
        <v>0</v>
      </c>
      <c r="J66" s="333">
        <f>'Tabela II'!J72</f>
        <v>260</v>
      </c>
      <c r="K66" s="333">
        <f>'Tabela II'!K72</f>
        <v>0</v>
      </c>
      <c r="L66" s="333">
        <f>'Tabela II'!L72</f>
        <v>0</v>
      </c>
      <c r="M66" s="333">
        <f>'Tabela II'!M72</f>
        <v>0</v>
      </c>
      <c r="N66" s="333">
        <f>'Tabela II'!N72</f>
        <v>0</v>
      </c>
      <c r="O66" s="333" t="str">
        <f>'Tabela II'!O72</f>
        <v/>
      </c>
      <c r="P66" s="333" t="str">
        <f>'Tabela II'!P72</f>
        <v/>
      </c>
      <c r="Q66" s="333">
        <f>'Tabela II'!Q72</f>
        <v>0</v>
      </c>
      <c r="R66" s="333">
        <f>'Tabela II'!R72</f>
        <v>0</v>
      </c>
      <c r="S66" s="333">
        <f>'Tabela II'!S72</f>
        <v>0</v>
      </c>
      <c r="T66" s="333">
        <f>'Tabela II'!T72</f>
        <v>0</v>
      </c>
      <c r="U66" s="333" t="str">
        <f>'Tabela II'!U72</f>
        <v/>
      </c>
      <c r="V66" s="333" t="str">
        <f>'Tabela II'!V72</f>
        <v/>
      </c>
    </row>
    <row r="67" spans="1:23" s="177" customFormat="1" x14ac:dyDescent="0.2">
      <c r="A67" s="14">
        <f>'Tabela I'!$F$1</f>
        <v>2022</v>
      </c>
      <c r="B67" s="14">
        <f>'Tabela I'!$F$2</f>
        <v>116</v>
      </c>
      <c r="C67" s="333">
        <f>'Tabela II'!B73</f>
        <v>0</v>
      </c>
      <c r="D67" s="333">
        <f>'Tabela II'!C73</f>
        <v>0</v>
      </c>
      <c r="E67" s="333">
        <f>'Tabela II'!D73</f>
        <v>0</v>
      </c>
      <c r="F67" s="333">
        <f>'Tabela II'!E73</f>
        <v>0</v>
      </c>
      <c r="G67" s="333">
        <f>'Tabela II'!G73</f>
        <v>0</v>
      </c>
      <c r="H67" s="333">
        <f>'Tabela II'!H73</f>
        <v>0</v>
      </c>
      <c r="I67" s="333">
        <f>'Tabela II'!I73</f>
        <v>0</v>
      </c>
      <c r="J67" s="333">
        <f>'Tabela II'!J73</f>
        <v>260</v>
      </c>
      <c r="K67" s="333">
        <f>'Tabela II'!K73</f>
        <v>0</v>
      </c>
      <c r="L67" s="333">
        <f>'Tabela II'!L73</f>
        <v>0</v>
      </c>
      <c r="M67" s="333">
        <f>'Tabela II'!M73</f>
        <v>0</v>
      </c>
      <c r="N67" s="333">
        <f>'Tabela II'!N73</f>
        <v>0</v>
      </c>
      <c r="O67" s="333" t="str">
        <f>'Tabela II'!O73</f>
        <v/>
      </c>
      <c r="P67" s="333" t="str">
        <f>'Tabela II'!P73</f>
        <v/>
      </c>
      <c r="Q67" s="333">
        <f>'Tabela II'!Q73</f>
        <v>0</v>
      </c>
      <c r="R67" s="333">
        <f>'Tabela II'!R73</f>
        <v>0</v>
      </c>
      <c r="S67" s="333">
        <f>'Tabela II'!S73</f>
        <v>0</v>
      </c>
      <c r="T67" s="333">
        <f>'Tabela II'!T73</f>
        <v>0</v>
      </c>
      <c r="U67" s="333" t="str">
        <f>'Tabela II'!U73</f>
        <v/>
      </c>
      <c r="V67" s="333" t="str">
        <f>'Tabela II'!V73</f>
        <v/>
      </c>
    </row>
    <row r="68" spans="1:23" s="177" customFormat="1" x14ac:dyDescent="0.2">
      <c r="A68" s="14">
        <f>'Tabela I'!$F$1</f>
        <v>2022</v>
      </c>
      <c r="B68" s="14">
        <f>'Tabela I'!$F$2</f>
        <v>116</v>
      </c>
      <c r="C68" s="333">
        <f>'Tabela II'!B74</f>
        <v>0</v>
      </c>
      <c r="D68" s="333">
        <f>'Tabela II'!C74</f>
        <v>0</v>
      </c>
      <c r="E68" s="333">
        <f>'Tabela II'!D74</f>
        <v>0</v>
      </c>
      <c r="F68" s="333">
        <f>'Tabela II'!E74</f>
        <v>0</v>
      </c>
      <c r="G68" s="333">
        <f>'Tabela II'!G74</f>
        <v>0</v>
      </c>
      <c r="H68" s="333">
        <f>'Tabela II'!H74</f>
        <v>0</v>
      </c>
      <c r="I68" s="333">
        <f>'Tabela II'!I74</f>
        <v>0</v>
      </c>
      <c r="J68" s="333">
        <f>'Tabela II'!J74</f>
        <v>260</v>
      </c>
      <c r="K68" s="333">
        <f>'Tabela II'!K74</f>
        <v>0</v>
      </c>
      <c r="L68" s="333">
        <f>'Tabela II'!L74</f>
        <v>0</v>
      </c>
      <c r="M68" s="333">
        <f>'Tabela II'!M74</f>
        <v>0</v>
      </c>
      <c r="N68" s="333">
        <f>'Tabela II'!N74</f>
        <v>0</v>
      </c>
      <c r="O68" s="333" t="str">
        <f>'Tabela II'!O74</f>
        <v/>
      </c>
      <c r="P68" s="333" t="str">
        <f>'Tabela II'!P74</f>
        <v/>
      </c>
      <c r="Q68" s="333">
        <f>'Tabela II'!Q74</f>
        <v>0</v>
      </c>
      <c r="R68" s="333">
        <f>'Tabela II'!R74</f>
        <v>0</v>
      </c>
      <c r="S68" s="333">
        <f>'Tabela II'!S74</f>
        <v>0</v>
      </c>
      <c r="T68" s="333">
        <f>'Tabela II'!T74</f>
        <v>0</v>
      </c>
      <c r="U68" s="333" t="str">
        <f>'Tabela II'!U74</f>
        <v/>
      </c>
      <c r="V68" s="333" t="str">
        <f>'Tabela II'!V74</f>
        <v/>
      </c>
    </row>
    <row r="69" spans="1:23" s="177" customFormat="1" x14ac:dyDescent="0.2">
      <c r="A69" s="14">
        <f>'Tabela I'!$F$1</f>
        <v>2022</v>
      </c>
      <c r="B69" s="14">
        <f>'Tabela I'!$F$2</f>
        <v>116</v>
      </c>
      <c r="C69" s="333">
        <f>'Tabela II'!B76</f>
        <v>0</v>
      </c>
      <c r="D69" s="333">
        <f>'Tabela II'!C76</f>
        <v>0</v>
      </c>
      <c r="E69" s="333">
        <f>'Tabela II'!D76</f>
        <v>0</v>
      </c>
      <c r="F69" s="333">
        <f>'Tabela II'!E76</f>
        <v>0</v>
      </c>
      <c r="G69" s="333">
        <f>'Tabela II'!G76</f>
        <v>0</v>
      </c>
      <c r="H69" s="333">
        <f>'Tabela II'!H76</f>
        <v>0</v>
      </c>
      <c r="I69" s="333">
        <f>'Tabela II'!I76</f>
        <v>0</v>
      </c>
      <c r="J69" s="333">
        <f>'Tabela II'!J76</f>
        <v>260</v>
      </c>
      <c r="K69" s="333">
        <f>'Tabela II'!K76</f>
        <v>0</v>
      </c>
      <c r="L69" s="333">
        <f>'Tabela II'!L76</f>
        <v>0</v>
      </c>
      <c r="M69" s="333">
        <f>'Tabela II'!M76</f>
        <v>0</v>
      </c>
      <c r="N69" s="333">
        <f>'Tabela II'!N76</f>
        <v>0</v>
      </c>
      <c r="O69" s="333" t="str">
        <f>'Tabela II'!O76</f>
        <v/>
      </c>
      <c r="P69" s="333" t="str">
        <f>'Tabela II'!P76</f>
        <v/>
      </c>
      <c r="Q69" s="333">
        <f>'Tabela II'!Q76</f>
        <v>0</v>
      </c>
      <c r="R69" s="333">
        <f>'Tabela II'!R76</f>
        <v>0</v>
      </c>
      <c r="S69" s="333">
        <f>'Tabela II'!S76</f>
        <v>0</v>
      </c>
      <c r="T69" s="333">
        <f>'Tabela II'!T76</f>
        <v>0</v>
      </c>
      <c r="U69" s="333" t="str">
        <f>'Tabela II'!U76</f>
        <v/>
      </c>
      <c r="V69" s="333" t="str">
        <f>'Tabela II'!V76</f>
        <v/>
      </c>
    </row>
    <row r="70" spans="1:23" s="177" customFormat="1" x14ac:dyDescent="0.2">
      <c r="A70" s="14">
        <f>'Tabela I'!$F$1</f>
        <v>2022</v>
      </c>
      <c r="B70" s="14">
        <f>'Tabela I'!$F$2</f>
        <v>116</v>
      </c>
      <c r="C70" s="333">
        <f>'Tabela II'!B77</f>
        <v>0</v>
      </c>
      <c r="D70" s="333">
        <f>'Tabela II'!C77</f>
        <v>0</v>
      </c>
      <c r="E70" s="333">
        <f>'Tabela II'!D77</f>
        <v>0</v>
      </c>
      <c r="F70" s="333">
        <f>'Tabela II'!E77</f>
        <v>0</v>
      </c>
      <c r="G70" s="333">
        <f>'Tabela II'!G77</f>
        <v>0</v>
      </c>
      <c r="H70" s="333">
        <f>'Tabela II'!H77</f>
        <v>0</v>
      </c>
      <c r="I70" s="333">
        <f>'Tabela II'!I77</f>
        <v>0</v>
      </c>
      <c r="J70" s="333">
        <f>'Tabela II'!J77</f>
        <v>260</v>
      </c>
      <c r="K70" s="333">
        <f>'Tabela II'!K77</f>
        <v>0</v>
      </c>
      <c r="L70" s="333">
        <f>'Tabela II'!L77</f>
        <v>0</v>
      </c>
      <c r="M70" s="333">
        <f>'Tabela II'!M77</f>
        <v>0</v>
      </c>
      <c r="N70" s="333">
        <f>'Tabela II'!N77</f>
        <v>0</v>
      </c>
      <c r="O70" s="333" t="str">
        <f>'Tabela II'!O77</f>
        <v/>
      </c>
      <c r="P70" s="333" t="str">
        <f>'Tabela II'!P77</f>
        <v/>
      </c>
      <c r="Q70" s="333">
        <f>'Tabela II'!Q77</f>
        <v>0</v>
      </c>
      <c r="R70" s="333">
        <f>'Tabela II'!R77</f>
        <v>0</v>
      </c>
      <c r="S70" s="333">
        <f>'Tabela II'!S77</f>
        <v>0</v>
      </c>
      <c r="T70" s="333">
        <f>'Tabela II'!T77</f>
        <v>0</v>
      </c>
      <c r="U70" s="333" t="str">
        <f>'Tabela II'!U77</f>
        <v/>
      </c>
      <c r="V70" s="333" t="str">
        <f>'Tabela II'!V77</f>
        <v/>
      </c>
    </row>
    <row r="71" spans="1:23" s="177" customFormat="1" x14ac:dyDescent="0.2">
      <c r="A71" s="14">
        <f>'Tabela I'!$F$1</f>
        <v>2022</v>
      </c>
      <c r="B71" s="14">
        <f>'Tabela I'!$F$2</f>
        <v>116</v>
      </c>
      <c r="C71" s="333">
        <f>'Tabela II'!B78</f>
        <v>0</v>
      </c>
      <c r="D71" s="333">
        <f>'Tabela II'!C78</f>
        <v>0</v>
      </c>
      <c r="E71" s="333">
        <f>'Tabela II'!D78</f>
        <v>0</v>
      </c>
      <c r="F71" s="333">
        <f>'Tabela II'!E78</f>
        <v>0</v>
      </c>
      <c r="G71" s="333">
        <f>'Tabela II'!G78</f>
        <v>0</v>
      </c>
      <c r="H71" s="333">
        <f>'Tabela II'!H78</f>
        <v>0</v>
      </c>
      <c r="I71" s="333">
        <f>'Tabela II'!I78</f>
        <v>0</v>
      </c>
      <c r="J71" s="333">
        <f>'Tabela II'!J78</f>
        <v>260</v>
      </c>
      <c r="K71" s="333">
        <f>'Tabela II'!K78</f>
        <v>0</v>
      </c>
      <c r="L71" s="333">
        <f>'Tabela II'!L78</f>
        <v>0</v>
      </c>
      <c r="M71" s="333">
        <f>'Tabela II'!M78</f>
        <v>0</v>
      </c>
      <c r="N71" s="333">
        <f>'Tabela II'!N78</f>
        <v>0</v>
      </c>
      <c r="O71" s="333" t="str">
        <f>'Tabela II'!O78</f>
        <v/>
      </c>
      <c r="P71" s="333" t="str">
        <f>'Tabela II'!P78</f>
        <v/>
      </c>
      <c r="Q71" s="333">
        <f>'Tabela II'!Q78</f>
        <v>0</v>
      </c>
      <c r="R71" s="333">
        <f>'Tabela II'!R78</f>
        <v>0</v>
      </c>
      <c r="S71" s="333">
        <f>'Tabela II'!S78</f>
        <v>0</v>
      </c>
      <c r="T71" s="333">
        <f>'Tabela II'!T78</f>
        <v>0</v>
      </c>
      <c r="U71" s="333" t="str">
        <f>'Tabela II'!U78</f>
        <v/>
      </c>
      <c r="V71" s="333" t="str">
        <f>'Tabela II'!V78</f>
        <v/>
      </c>
    </row>
    <row r="72" spans="1:23" s="177" customFormat="1" x14ac:dyDescent="0.2">
      <c r="A72" s="334"/>
      <c r="B72" s="334"/>
      <c r="C72" s="335"/>
      <c r="D72" s="335"/>
      <c r="E72" s="335"/>
      <c r="F72" s="335"/>
      <c r="G72" s="335"/>
      <c r="H72" s="335"/>
      <c r="I72" s="335"/>
      <c r="J72" s="335"/>
      <c r="K72" s="335"/>
      <c r="L72" s="335"/>
      <c r="M72" s="335"/>
      <c r="N72" s="335"/>
      <c r="O72" s="335"/>
      <c r="P72" s="335"/>
      <c r="Q72" s="335"/>
    </row>
    <row r="73" spans="1:23" s="177" customFormat="1" ht="57" customHeight="1" x14ac:dyDescent="0.2">
      <c r="A73" s="172" t="s">
        <v>191</v>
      </c>
      <c r="B73" s="172" t="s">
        <v>192</v>
      </c>
      <c r="C73" s="172" t="s">
        <v>193</v>
      </c>
      <c r="D73" s="172" t="s">
        <v>194</v>
      </c>
      <c r="E73" s="172" t="s">
        <v>195</v>
      </c>
      <c r="F73" s="172" t="s">
        <v>196</v>
      </c>
      <c r="G73" s="172" t="s">
        <v>197</v>
      </c>
      <c r="H73" s="173" t="s">
        <v>198</v>
      </c>
      <c r="I73" s="173" t="s">
        <v>199</v>
      </c>
      <c r="J73" s="173" t="s">
        <v>200</v>
      </c>
      <c r="K73" s="172" t="s">
        <v>201</v>
      </c>
      <c r="L73" s="172" t="s">
        <v>202</v>
      </c>
      <c r="M73" s="172" t="s">
        <v>203</v>
      </c>
      <c r="N73" s="172" t="s">
        <v>204</v>
      </c>
      <c r="O73" s="172" t="s">
        <v>205</v>
      </c>
      <c r="P73" s="172" t="s">
        <v>206</v>
      </c>
      <c r="Q73" s="241" t="s">
        <v>228</v>
      </c>
      <c r="R73" s="241" t="s">
        <v>229</v>
      </c>
      <c r="S73" s="241" t="s">
        <v>230</v>
      </c>
      <c r="T73" s="241" t="s">
        <v>231</v>
      </c>
      <c r="U73" s="241" t="s">
        <v>232</v>
      </c>
      <c r="V73" s="242" t="s">
        <v>233</v>
      </c>
      <c r="W73" s="242" t="s">
        <v>192</v>
      </c>
    </row>
    <row r="74" spans="1:23" s="177" customFormat="1" x14ac:dyDescent="0.2">
      <c r="A74" s="14">
        <f>'Tabela I'!$F$1</f>
        <v>2022</v>
      </c>
      <c r="B74" s="14">
        <f>'Tabela I'!$F$2</f>
        <v>116</v>
      </c>
      <c r="C74" s="333">
        <f>'Tabela II'!D97</f>
        <v>0</v>
      </c>
      <c r="D74" s="336">
        <f>'Tabela II'!C98</f>
        <v>0</v>
      </c>
      <c r="E74" s="336">
        <f>'Tabela II'!D98</f>
        <v>0</v>
      </c>
      <c r="F74" s="336" t="str">
        <f>'Tabela II'!E98</f>
        <v>Predsjednik suda</v>
      </c>
      <c r="G74" s="336">
        <f>'Tabela II'!G98</f>
        <v>0</v>
      </c>
      <c r="H74" s="336">
        <f>'Tabela II'!H98</f>
        <v>0</v>
      </c>
      <c r="I74" s="336">
        <f>'Tabela II'!I98</f>
        <v>0</v>
      </c>
      <c r="J74" s="336">
        <f>'Tabela II'!J98</f>
        <v>0</v>
      </c>
      <c r="K74" s="336">
        <f>'Tabela II'!K98</f>
        <v>0</v>
      </c>
      <c r="L74" s="336">
        <f>'Tabela II'!L98</f>
        <v>0</v>
      </c>
      <c r="M74" s="336">
        <f>'Tabela II'!M98</f>
        <v>0</v>
      </c>
      <c r="N74" s="336">
        <f>'Tabela II'!N98</f>
        <v>0</v>
      </c>
      <c r="O74" s="336">
        <f>'Tabela II'!O98</f>
        <v>0</v>
      </c>
      <c r="P74" s="336">
        <f>'Tabela II'!P98</f>
        <v>0</v>
      </c>
      <c r="Q74" s="336">
        <f>'Tabela II'!Q98</f>
        <v>0</v>
      </c>
      <c r="R74" s="336">
        <f>'Tabela II'!R98</f>
        <v>0</v>
      </c>
      <c r="S74" s="336">
        <f>'Tabela II'!S98</f>
        <v>0</v>
      </c>
      <c r="T74" s="336">
        <f>'Tabela II'!T98</f>
        <v>0</v>
      </c>
      <c r="U74" s="336" t="str">
        <f>'Tabela II'!U98</f>
        <v/>
      </c>
      <c r="V74" s="336">
        <f>'Tabela II'!V98</f>
        <v>0</v>
      </c>
      <c r="W74" s="336" t="str">
        <f>'Tabela II'!A98</f>
        <v>Sud 1</v>
      </c>
    </row>
    <row r="75" spans="1:23" s="177" customFormat="1" x14ac:dyDescent="0.2">
      <c r="A75" s="14">
        <f>'Tabela I'!$F$1</f>
        <v>2022</v>
      </c>
      <c r="B75" s="14">
        <f>'Tabela I'!$F$2</f>
        <v>116</v>
      </c>
      <c r="C75" s="333">
        <f>'Tabela II'!D97</f>
        <v>0</v>
      </c>
      <c r="D75" s="333">
        <f>'Tabela II'!C99</f>
        <v>0</v>
      </c>
      <c r="E75" s="333">
        <f>'Tabela II'!D99</f>
        <v>0</v>
      </c>
      <c r="F75" s="333">
        <f>'Tabela II'!E99</f>
        <v>0</v>
      </c>
      <c r="G75" s="333">
        <f>'Tabela II'!G99</f>
        <v>0</v>
      </c>
      <c r="H75" s="333">
        <f>'Tabela II'!H99</f>
        <v>0</v>
      </c>
      <c r="I75" s="333">
        <f>'Tabela II'!I99</f>
        <v>0</v>
      </c>
      <c r="J75" s="333">
        <f>'Tabela II'!J99</f>
        <v>0</v>
      </c>
      <c r="K75" s="333">
        <f>'Tabela II'!K99</f>
        <v>0</v>
      </c>
      <c r="L75" s="333">
        <f>'Tabela II'!L99</f>
        <v>0</v>
      </c>
      <c r="M75" s="333">
        <f>'Tabela II'!M99</f>
        <v>0</v>
      </c>
      <c r="N75" s="333">
        <f>'Tabela II'!N99</f>
        <v>0</v>
      </c>
      <c r="O75" s="333">
        <f>'Tabela II'!O99</f>
        <v>0</v>
      </c>
      <c r="P75" s="333">
        <f>'Tabela II'!P99</f>
        <v>0</v>
      </c>
      <c r="Q75" s="333">
        <f>'Tabela II'!Q99</f>
        <v>0</v>
      </c>
      <c r="R75" s="333">
        <f>'Tabela II'!R99</f>
        <v>0</v>
      </c>
      <c r="S75" s="333">
        <f>'Tabela II'!S99</f>
        <v>0</v>
      </c>
      <c r="T75" s="333">
        <f>'Tabela II'!T99</f>
        <v>0</v>
      </c>
      <c r="U75" s="333" t="str">
        <f>'Tabela II'!U99</f>
        <v/>
      </c>
      <c r="V75" s="333">
        <f>'Tabela II'!V99</f>
        <v>0</v>
      </c>
      <c r="W75" s="333" t="str">
        <f>'Tabela II'!A99</f>
        <v xml:space="preserve">Sud 2 </v>
      </c>
    </row>
    <row r="76" spans="1:23" s="177" customFormat="1" x14ac:dyDescent="0.2">
      <c r="A76" s="14">
        <f>'Tabela I'!$F$1</f>
        <v>2022</v>
      </c>
      <c r="B76" s="14">
        <f>'Tabela I'!$F$2</f>
        <v>116</v>
      </c>
      <c r="C76" s="337">
        <f>'Tabela II'!D100</f>
        <v>0</v>
      </c>
      <c r="D76" s="338">
        <f>'Tabela II'!C101</f>
        <v>0</v>
      </c>
      <c r="E76" s="338">
        <f>'Tabela II'!D101</f>
        <v>0</v>
      </c>
      <c r="F76" s="338">
        <f>'Tabela II'!E101</f>
        <v>0</v>
      </c>
      <c r="G76" s="338">
        <f>'Tabela II'!G101</f>
        <v>0</v>
      </c>
      <c r="H76" s="338">
        <f>'Tabela II'!H101</f>
        <v>0</v>
      </c>
      <c r="I76" s="338">
        <f>'Tabela II'!I101</f>
        <v>0</v>
      </c>
      <c r="J76" s="338">
        <f>'Tabela II'!J101</f>
        <v>0</v>
      </c>
      <c r="K76" s="338">
        <f>'Tabela II'!K101</f>
        <v>0</v>
      </c>
      <c r="L76" s="338">
        <f>'Tabela II'!L101</f>
        <v>0</v>
      </c>
      <c r="M76" s="338">
        <f>'Tabela II'!M101</f>
        <v>0</v>
      </c>
      <c r="N76" s="338">
        <f>'Tabela II'!N101</f>
        <v>0</v>
      </c>
      <c r="O76" s="338">
        <f>'Tabela II'!O101</f>
        <v>0</v>
      </c>
      <c r="P76" s="338">
        <f>'Tabela II'!P101</f>
        <v>0</v>
      </c>
      <c r="Q76" s="338">
        <f>'Tabela II'!Q101</f>
        <v>0</v>
      </c>
      <c r="R76" s="338">
        <f>'Tabela II'!R101</f>
        <v>0</v>
      </c>
      <c r="S76" s="338">
        <f>'Tabela II'!S101</f>
        <v>0</v>
      </c>
      <c r="T76" s="338">
        <f>'Tabela II'!T101</f>
        <v>0</v>
      </c>
      <c r="U76" s="338" t="str">
        <f>'Tabela II'!U101</f>
        <v/>
      </c>
      <c r="V76" s="338">
        <f>'Tabela II'!V101</f>
        <v>0</v>
      </c>
      <c r="W76" s="338" t="str">
        <f>'Tabela II'!A101</f>
        <v>Sud 1</v>
      </c>
    </row>
    <row r="77" spans="1:23" s="177" customFormat="1" x14ac:dyDescent="0.2">
      <c r="A77" s="14">
        <f>'Tabela I'!$F$1</f>
        <v>2022</v>
      </c>
      <c r="B77" s="14">
        <f>'Tabela I'!$F$2</f>
        <v>116</v>
      </c>
      <c r="C77" s="337">
        <f>'Tabela II'!D100</f>
        <v>0</v>
      </c>
      <c r="D77" s="337">
        <f>'Tabela II'!C102</f>
        <v>0</v>
      </c>
      <c r="E77" s="337">
        <f>'Tabela II'!D102</f>
        <v>0</v>
      </c>
      <c r="F77" s="337">
        <f>'Tabela II'!E102</f>
        <v>0</v>
      </c>
      <c r="G77" s="337">
        <f>'Tabela II'!G102</f>
        <v>0</v>
      </c>
      <c r="H77" s="337">
        <f>'Tabela II'!H102</f>
        <v>0</v>
      </c>
      <c r="I77" s="337">
        <f>'Tabela II'!I102</f>
        <v>0</v>
      </c>
      <c r="J77" s="337">
        <f>'Tabela II'!J102</f>
        <v>0</v>
      </c>
      <c r="K77" s="337">
        <f>'Tabela II'!K102</f>
        <v>0</v>
      </c>
      <c r="L77" s="337">
        <f>'Tabela II'!L102</f>
        <v>0</v>
      </c>
      <c r="M77" s="337">
        <f>'Tabela II'!M102</f>
        <v>0</v>
      </c>
      <c r="N77" s="337">
        <f>'Tabela II'!N102</f>
        <v>0</v>
      </c>
      <c r="O77" s="337">
        <f>'Tabela II'!O102</f>
        <v>0</v>
      </c>
      <c r="P77" s="337">
        <f>'Tabela II'!P102</f>
        <v>0</v>
      </c>
      <c r="Q77" s="337">
        <f>'Tabela II'!Q102</f>
        <v>0</v>
      </c>
      <c r="R77" s="337">
        <f>'Tabela II'!R102</f>
        <v>0</v>
      </c>
      <c r="S77" s="337">
        <f>'Tabela II'!S102</f>
        <v>0</v>
      </c>
      <c r="T77" s="337">
        <f>'Tabela II'!T102</f>
        <v>0</v>
      </c>
      <c r="U77" s="337" t="str">
        <f>'Tabela II'!U102</f>
        <v/>
      </c>
      <c r="V77" s="337">
        <f>'Tabela II'!V102</f>
        <v>0</v>
      </c>
      <c r="W77" s="337" t="str">
        <f>'Tabela II'!A102</f>
        <v xml:space="preserve">Sud 2 </v>
      </c>
    </row>
    <row r="78" spans="1:23" s="177" customFormat="1" x14ac:dyDescent="0.2">
      <c r="A78" s="14">
        <f>'Tabela I'!$F$1</f>
        <v>2022</v>
      </c>
      <c r="B78" s="14">
        <f>'Tabela I'!$F$2</f>
        <v>116</v>
      </c>
      <c r="C78" s="333">
        <f>'Tabela II'!D103</f>
        <v>0</v>
      </c>
      <c r="D78" s="336">
        <f>'Tabela II'!C104</f>
        <v>0</v>
      </c>
      <c r="E78" s="336">
        <f>'Tabela II'!D104</f>
        <v>0</v>
      </c>
      <c r="F78" s="336">
        <f>'Tabela II'!E104</f>
        <v>0</v>
      </c>
      <c r="G78" s="336">
        <f>'Tabela II'!G104</f>
        <v>0</v>
      </c>
      <c r="H78" s="336">
        <f>'Tabela II'!H104</f>
        <v>0</v>
      </c>
      <c r="I78" s="336">
        <f>'Tabela II'!I104</f>
        <v>0</v>
      </c>
      <c r="J78" s="336">
        <f>'Tabela II'!J104</f>
        <v>0</v>
      </c>
      <c r="K78" s="336">
        <f>'Tabela II'!K104</f>
        <v>0</v>
      </c>
      <c r="L78" s="336">
        <f>'Tabela II'!L104</f>
        <v>0</v>
      </c>
      <c r="M78" s="336">
        <f>'Tabela II'!M104</f>
        <v>0</v>
      </c>
      <c r="N78" s="336">
        <f>'Tabela II'!N104</f>
        <v>0</v>
      </c>
      <c r="O78" s="336">
        <f>'Tabela II'!O104</f>
        <v>0</v>
      </c>
      <c r="P78" s="336">
        <f>'Tabela II'!P104</f>
        <v>0</v>
      </c>
      <c r="Q78" s="336">
        <f>'Tabela II'!Q104</f>
        <v>0</v>
      </c>
      <c r="R78" s="336">
        <f>'Tabela II'!R104</f>
        <v>0</v>
      </c>
      <c r="S78" s="336">
        <f>'Tabela II'!S104</f>
        <v>0</v>
      </c>
      <c r="T78" s="336">
        <f>'Tabela II'!T104</f>
        <v>0</v>
      </c>
      <c r="U78" s="336" t="str">
        <f>'Tabela II'!U104</f>
        <v/>
      </c>
      <c r="V78" s="336">
        <f>'Tabela II'!V104</f>
        <v>0</v>
      </c>
      <c r="W78" s="336" t="str">
        <f>'Tabela II'!A104</f>
        <v>Sud 1</v>
      </c>
    </row>
    <row r="79" spans="1:23" s="177" customFormat="1" x14ac:dyDescent="0.2">
      <c r="A79" s="14">
        <f>'Tabela I'!$F$1</f>
        <v>2022</v>
      </c>
      <c r="B79" s="14">
        <f>'Tabela I'!$F$2</f>
        <v>116</v>
      </c>
      <c r="C79" s="333">
        <f>'Tabela II'!D103</f>
        <v>0</v>
      </c>
      <c r="D79" s="333">
        <f>'Tabela II'!C105</f>
        <v>0</v>
      </c>
      <c r="E79" s="333">
        <f>'Tabela II'!D105</f>
        <v>0</v>
      </c>
      <c r="F79" s="333">
        <f>'Tabela II'!E105</f>
        <v>0</v>
      </c>
      <c r="G79" s="333">
        <f>'Tabela II'!G105</f>
        <v>0</v>
      </c>
      <c r="H79" s="333">
        <f>'Tabela II'!H105</f>
        <v>0</v>
      </c>
      <c r="I79" s="333">
        <f>'Tabela II'!I105</f>
        <v>0</v>
      </c>
      <c r="J79" s="333">
        <f>'Tabela II'!J105</f>
        <v>0</v>
      </c>
      <c r="K79" s="333">
        <f>'Tabela II'!K105</f>
        <v>0</v>
      </c>
      <c r="L79" s="333">
        <f>'Tabela II'!L105</f>
        <v>0</v>
      </c>
      <c r="M79" s="333">
        <f>'Tabela II'!M105</f>
        <v>0</v>
      </c>
      <c r="N79" s="333">
        <f>'Tabela II'!N105</f>
        <v>0</v>
      </c>
      <c r="O79" s="333">
        <f>'Tabela II'!O105</f>
        <v>0</v>
      </c>
      <c r="P79" s="333">
        <f>'Tabela II'!P105</f>
        <v>0</v>
      </c>
      <c r="Q79" s="333">
        <f>'Tabela II'!Q105</f>
        <v>0</v>
      </c>
      <c r="R79" s="333">
        <f>'Tabela II'!R105</f>
        <v>0</v>
      </c>
      <c r="S79" s="333">
        <f>'Tabela II'!S105</f>
        <v>0</v>
      </c>
      <c r="T79" s="333">
        <f>'Tabela II'!T105</f>
        <v>0</v>
      </c>
      <c r="U79" s="333" t="str">
        <f>'Tabela II'!U105</f>
        <v/>
      </c>
      <c r="V79" s="333">
        <f>'Tabela II'!V105</f>
        <v>0</v>
      </c>
      <c r="W79" s="333" t="str">
        <f>'Tabela II'!A105</f>
        <v xml:space="preserve">Sud 2 </v>
      </c>
    </row>
    <row r="80" spans="1:23" s="177" customFormat="1" x14ac:dyDescent="0.2">
      <c r="A80" s="14">
        <f>'Tabela I'!$F$1</f>
        <v>2022</v>
      </c>
      <c r="B80" s="14">
        <f>'Tabela I'!$F$2</f>
        <v>116</v>
      </c>
      <c r="C80" s="337">
        <f>'Tabela II'!D106</f>
        <v>0</v>
      </c>
      <c r="D80" s="338">
        <f>'Tabela II'!C107</f>
        <v>0</v>
      </c>
      <c r="E80" s="338">
        <f>'Tabela II'!D107</f>
        <v>0</v>
      </c>
      <c r="F80" s="338">
        <f>'Tabela II'!E107</f>
        <v>0</v>
      </c>
      <c r="G80" s="338">
        <f>'Tabela II'!G107</f>
        <v>0</v>
      </c>
      <c r="H80" s="338">
        <f>'Tabela II'!H107</f>
        <v>0</v>
      </c>
      <c r="I80" s="338">
        <f>'Tabela II'!I107</f>
        <v>0</v>
      </c>
      <c r="J80" s="338">
        <f>'Tabela II'!J107</f>
        <v>0</v>
      </c>
      <c r="K80" s="338">
        <f>'Tabela II'!K107</f>
        <v>0</v>
      </c>
      <c r="L80" s="338">
        <f>'Tabela II'!L107</f>
        <v>0</v>
      </c>
      <c r="M80" s="338">
        <f>'Tabela II'!M107</f>
        <v>0</v>
      </c>
      <c r="N80" s="338">
        <f>'Tabela II'!N107</f>
        <v>0</v>
      </c>
      <c r="O80" s="338">
        <f>'Tabela II'!O107</f>
        <v>0</v>
      </c>
      <c r="P80" s="338">
        <f>'Tabela II'!P107</f>
        <v>0</v>
      </c>
      <c r="Q80" s="338">
        <f>'Tabela II'!Q107</f>
        <v>0</v>
      </c>
      <c r="R80" s="338">
        <f>'Tabela II'!R107</f>
        <v>0</v>
      </c>
      <c r="S80" s="338">
        <f>'Tabela II'!S107</f>
        <v>0</v>
      </c>
      <c r="T80" s="338">
        <f>'Tabela II'!T107</f>
        <v>0</v>
      </c>
      <c r="U80" s="338" t="str">
        <f>'Tabela II'!U107</f>
        <v/>
      </c>
      <c r="V80" s="338">
        <f>'Tabela II'!V107</f>
        <v>0</v>
      </c>
      <c r="W80" s="338" t="str">
        <f>'Tabela II'!A107</f>
        <v>Sud 1</v>
      </c>
    </row>
    <row r="81" spans="1:25" s="177" customFormat="1" x14ac:dyDescent="0.2">
      <c r="A81" s="14">
        <f>'Tabela I'!$F$1</f>
        <v>2022</v>
      </c>
      <c r="B81" s="14">
        <f>'Tabela I'!$F$2</f>
        <v>116</v>
      </c>
      <c r="C81" s="337">
        <f>'Tabela II'!D106</f>
        <v>0</v>
      </c>
      <c r="D81" s="337">
        <f>'Tabela II'!C108</f>
        <v>0</v>
      </c>
      <c r="E81" s="337">
        <f>'Tabela II'!D108</f>
        <v>0</v>
      </c>
      <c r="F81" s="337">
        <f>'Tabela II'!E108</f>
        <v>0</v>
      </c>
      <c r="G81" s="337">
        <f>'Tabela II'!G108</f>
        <v>0</v>
      </c>
      <c r="H81" s="337">
        <f>'Tabela II'!H108</f>
        <v>0</v>
      </c>
      <c r="I81" s="337">
        <f>'Tabela II'!I108</f>
        <v>0</v>
      </c>
      <c r="J81" s="337">
        <f>'Tabela II'!J108</f>
        <v>0</v>
      </c>
      <c r="K81" s="337">
        <f>'Tabela II'!K108</f>
        <v>0</v>
      </c>
      <c r="L81" s="337">
        <f>'Tabela II'!L108</f>
        <v>0</v>
      </c>
      <c r="M81" s="337">
        <f>'Tabela II'!M108</f>
        <v>0</v>
      </c>
      <c r="N81" s="337">
        <f>'Tabela II'!N108</f>
        <v>0</v>
      </c>
      <c r="O81" s="337">
        <f>'Tabela II'!O108</f>
        <v>0</v>
      </c>
      <c r="P81" s="337">
        <f>'Tabela II'!P108</f>
        <v>0</v>
      </c>
      <c r="Q81" s="337">
        <f>'Tabela II'!Q108</f>
        <v>0</v>
      </c>
      <c r="R81" s="337">
        <f>'Tabela II'!R108</f>
        <v>0</v>
      </c>
      <c r="S81" s="337">
        <f>'Tabela II'!S108</f>
        <v>0</v>
      </c>
      <c r="T81" s="337">
        <f>'Tabela II'!T108</f>
        <v>0</v>
      </c>
      <c r="U81" s="337" t="str">
        <f>'Tabela II'!U108</f>
        <v/>
      </c>
      <c r="V81" s="337">
        <f>'Tabela II'!V108</f>
        <v>0</v>
      </c>
      <c r="W81" s="337" t="str">
        <f>'Tabela II'!A108</f>
        <v xml:space="preserve">Sud 2 </v>
      </c>
    </row>
    <row r="82" spans="1:25" s="177" customFormat="1" x14ac:dyDescent="0.2">
      <c r="A82" s="14">
        <f>'Tabela I'!$F$1</f>
        <v>2022</v>
      </c>
      <c r="B82" s="14">
        <f>'Tabela I'!$F$2</f>
        <v>116</v>
      </c>
      <c r="C82" s="333">
        <f>'Tabela II'!D109</f>
        <v>0</v>
      </c>
      <c r="D82" s="336">
        <f>'Tabela II'!C110</f>
        <v>0</v>
      </c>
      <c r="E82" s="336">
        <f>'Tabela II'!D110</f>
        <v>0</v>
      </c>
      <c r="F82" s="336">
        <f>'Tabela II'!E110</f>
        <v>0</v>
      </c>
      <c r="G82" s="336">
        <f>'Tabela II'!G110</f>
        <v>0</v>
      </c>
      <c r="H82" s="336">
        <f>'Tabela II'!H110</f>
        <v>0</v>
      </c>
      <c r="I82" s="336">
        <f>'Tabela II'!I110</f>
        <v>0</v>
      </c>
      <c r="J82" s="336">
        <f>'Tabela II'!J110</f>
        <v>0</v>
      </c>
      <c r="K82" s="336">
        <f>'Tabela II'!K110</f>
        <v>0</v>
      </c>
      <c r="L82" s="336">
        <f>'Tabela II'!L110</f>
        <v>0</v>
      </c>
      <c r="M82" s="336">
        <f>'Tabela II'!M110</f>
        <v>0</v>
      </c>
      <c r="N82" s="336">
        <f>'Tabela II'!N110</f>
        <v>0</v>
      </c>
      <c r="O82" s="336">
        <f>'Tabela II'!O110</f>
        <v>0</v>
      </c>
      <c r="P82" s="336">
        <f>'Tabela II'!P110</f>
        <v>0</v>
      </c>
      <c r="Q82" s="336">
        <f>'Tabela II'!Q110</f>
        <v>0</v>
      </c>
      <c r="R82" s="336">
        <f>'Tabela II'!R110</f>
        <v>0</v>
      </c>
      <c r="S82" s="336">
        <f>'Tabela II'!S110</f>
        <v>0</v>
      </c>
      <c r="T82" s="336">
        <f>'Tabela II'!T110</f>
        <v>0</v>
      </c>
      <c r="U82" s="336" t="str">
        <f>'Tabela II'!U110</f>
        <v/>
      </c>
      <c r="V82" s="336">
        <f>'Tabela II'!V110</f>
        <v>0</v>
      </c>
      <c r="W82" s="336" t="str">
        <f>'Tabela II'!A110</f>
        <v>Sud 1</v>
      </c>
    </row>
    <row r="83" spans="1:25" s="177" customFormat="1" x14ac:dyDescent="0.2">
      <c r="A83" s="14">
        <f>'Tabela I'!$F$1</f>
        <v>2022</v>
      </c>
      <c r="B83" s="14">
        <f>'Tabela I'!$F$2</f>
        <v>116</v>
      </c>
      <c r="C83" s="333">
        <f>'Tabela II'!D109</f>
        <v>0</v>
      </c>
      <c r="D83" s="333">
        <f>'Tabela II'!C111</f>
        <v>0</v>
      </c>
      <c r="E83" s="333">
        <f>'Tabela II'!D111</f>
        <v>0</v>
      </c>
      <c r="F83" s="333">
        <f>'Tabela II'!E111</f>
        <v>0</v>
      </c>
      <c r="G83" s="333">
        <f>'Tabela II'!G111</f>
        <v>0</v>
      </c>
      <c r="H83" s="333">
        <f>'Tabela II'!H111</f>
        <v>0</v>
      </c>
      <c r="I83" s="333">
        <f>'Tabela II'!I111</f>
        <v>0</v>
      </c>
      <c r="J83" s="333">
        <f>'Tabela II'!J111</f>
        <v>0</v>
      </c>
      <c r="K83" s="333">
        <f>'Tabela II'!K111</f>
        <v>0</v>
      </c>
      <c r="L83" s="333">
        <f>'Tabela II'!L111</f>
        <v>0</v>
      </c>
      <c r="M83" s="333">
        <f>'Tabela II'!M111</f>
        <v>0</v>
      </c>
      <c r="N83" s="333">
        <f>'Tabela II'!N111</f>
        <v>0</v>
      </c>
      <c r="O83" s="333">
        <f>'Tabela II'!O111</f>
        <v>0</v>
      </c>
      <c r="P83" s="333">
        <f>'Tabela II'!P111</f>
        <v>0</v>
      </c>
      <c r="Q83" s="333">
        <f>'Tabela II'!Q111</f>
        <v>0</v>
      </c>
      <c r="R83" s="333">
        <f>'Tabela II'!R111</f>
        <v>0</v>
      </c>
      <c r="S83" s="333">
        <f>'Tabela II'!S111</f>
        <v>0</v>
      </c>
      <c r="T83" s="333">
        <f>'Tabela II'!T111</f>
        <v>0</v>
      </c>
      <c r="U83" s="333" t="str">
        <f>'Tabela II'!U111</f>
        <v/>
      </c>
      <c r="V83" s="333">
        <f>'Tabela II'!V111</f>
        <v>0</v>
      </c>
      <c r="W83" s="333" t="str">
        <f>'Tabela II'!A111</f>
        <v xml:space="preserve">Sud 2 </v>
      </c>
    </row>
    <row r="84" spans="1:25" s="177" customFormat="1" x14ac:dyDescent="0.2">
      <c r="A84" s="14">
        <f>'Tabela I'!$F$1</f>
        <v>2022</v>
      </c>
      <c r="B84" s="14">
        <f>'Tabela I'!$F$2</f>
        <v>116</v>
      </c>
      <c r="C84" s="337">
        <f>'Tabela II'!D112</f>
        <v>0</v>
      </c>
      <c r="D84" s="338">
        <f>'Tabela II'!C113</f>
        <v>0</v>
      </c>
      <c r="E84" s="338">
        <f>'Tabela II'!D113</f>
        <v>0</v>
      </c>
      <c r="F84" s="338">
        <f>'Tabela II'!E113</f>
        <v>0</v>
      </c>
      <c r="G84" s="338">
        <f>'Tabela II'!G113</f>
        <v>0</v>
      </c>
      <c r="H84" s="338">
        <f>'Tabela II'!H113</f>
        <v>0</v>
      </c>
      <c r="I84" s="338">
        <f>'Tabela II'!I113</f>
        <v>0</v>
      </c>
      <c r="J84" s="338">
        <f>'Tabela II'!J113</f>
        <v>0</v>
      </c>
      <c r="K84" s="338">
        <f>'Tabela II'!K113</f>
        <v>0</v>
      </c>
      <c r="L84" s="338">
        <f>'Tabela II'!L113</f>
        <v>0</v>
      </c>
      <c r="M84" s="338">
        <f>'Tabela II'!M113</f>
        <v>0</v>
      </c>
      <c r="N84" s="338">
        <f>'Tabela II'!N113</f>
        <v>0</v>
      </c>
      <c r="O84" s="338">
        <f>'Tabela II'!O113</f>
        <v>0</v>
      </c>
      <c r="P84" s="338">
        <f>'Tabela II'!P113</f>
        <v>0</v>
      </c>
      <c r="Q84" s="338">
        <f>'Tabela II'!Q113</f>
        <v>0</v>
      </c>
      <c r="R84" s="338">
        <f>'Tabela II'!R113</f>
        <v>0</v>
      </c>
      <c r="S84" s="338">
        <f>'Tabela II'!S113</f>
        <v>0</v>
      </c>
      <c r="T84" s="338">
        <f>'Tabela II'!T113</f>
        <v>0</v>
      </c>
      <c r="U84" s="338" t="str">
        <f>'Tabela II'!U113</f>
        <v/>
      </c>
      <c r="V84" s="338">
        <f>'Tabela II'!V113</f>
        <v>0</v>
      </c>
      <c r="W84" s="338" t="str">
        <f>'Tabela II'!A113</f>
        <v>Sud 1</v>
      </c>
    </row>
    <row r="85" spans="1:25" s="177" customFormat="1" x14ac:dyDescent="0.2">
      <c r="A85" s="14">
        <f>'Tabela I'!$F$1</f>
        <v>2022</v>
      </c>
      <c r="B85" s="14">
        <f>'Tabela I'!$F$2</f>
        <v>116</v>
      </c>
      <c r="C85" s="337">
        <f>'Tabela II'!D112</f>
        <v>0</v>
      </c>
      <c r="D85" s="337">
        <f>'Tabela II'!C114</f>
        <v>0</v>
      </c>
      <c r="E85" s="337">
        <f>'Tabela II'!D114</f>
        <v>0</v>
      </c>
      <c r="F85" s="337">
        <f>'Tabela II'!E114</f>
        <v>0</v>
      </c>
      <c r="G85" s="337">
        <f>'Tabela II'!G114</f>
        <v>0</v>
      </c>
      <c r="H85" s="337">
        <f>'Tabela II'!H114</f>
        <v>0</v>
      </c>
      <c r="I85" s="337">
        <f>'Tabela II'!I114</f>
        <v>0</v>
      </c>
      <c r="J85" s="337">
        <f>'Tabela II'!J114</f>
        <v>0</v>
      </c>
      <c r="K85" s="337">
        <f>'Tabela II'!K114</f>
        <v>0</v>
      </c>
      <c r="L85" s="337">
        <f>'Tabela II'!L114</f>
        <v>0</v>
      </c>
      <c r="M85" s="337">
        <f>'Tabela II'!M114</f>
        <v>0</v>
      </c>
      <c r="N85" s="337">
        <f>'Tabela II'!N114</f>
        <v>0</v>
      </c>
      <c r="O85" s="337">
        <f>'Tabela II'!O114</f>
        <v>0</v>
      </c>
      <c r="P85" s="337">
        <f>'Tabela II'!P114</f>
        <v>0</v>
      </c>
      <c r="Q85" s="337">
        <f>'Tabela II'!Q114</f>
        <v>0</v>
      </c>
      <c r="R85" s="337">
        <f>'Tabela II'!R114</f>
        <v>0</v>
      </c>
      <c r="S85" s="337">
        <f>'Tabela II'!S114</f>
        <v>0</v>
      </c>
      <c r="T85" s="337">
        <f>'Tabela II'!T114</f>
        <v>0</v>
      </c>
      <c r="U85" s="337" t="str">
        <f>'Tabela II'!U114</f>
        <v/>
      </c>
      <c r="V85" s="337">
        <f>'Tabela II'!V114</f>
        <v>0</v>
      </c>
      <c r="W85" s="337" t="str">
        <f>'Tabela II'!A114</f>
        <v xml:space="preserve">Sud 2 </v>
      </c>
    </row>
    <row r="86" spans="1:25" s="177" customFormat="1" x14ac:dyDescent="0.2">
      <c r="A86" s="339">
        <f>'Tabela I'!$F$1</f>
        <v>2022</v>
      </c>
      <c r="B86" s="339">
        <f>'Tabela I'!$F$2</f>
        <v>116</v>
      </c>
      <c r="C86" s="333">
        <f>'Tabela II'!D115</f>
        <v>0</v>
      </c>
      <c r="D86" s="336">
        <f>'Tabela II'!C116</f>
        <v>0</v>
      </c>
      <c r="E86" s="336">
        <f>'Tabela II'!D116</f>
        <v>0</v>
      </c>
      <c r="F86" s="336">
        <f>'Tabela II'!E116</f>
        <v>0</v>
      </c>
      <c r="G86" s="336">
        <f>'Tabela II'!G116</f>
        <v>0</v>
      </c>
      <c r="H86" s="336">
        <f>'Tabela II'!H116</f>
        <v>0</v>
      </c>
      <c r="I86" s="336">
        <f>'Tabela II'!I116</f>
        <v>0</v>
      </c>
      <c r="J86" s="336">
        <f>'Tabela II'!J116</f>
        <v>0</v>
      </c>
      <c r="K86" s="336">
        <f>'Tabela II'!K116</f>
        <v>0</v>
      </c>
      <c r="L86" s="336">
        <f>'Tabela II'!L116</f>
        <v>0</v>
      </c>
      <c r="M86" s="336">
        <f>'Tabela II'!M116</f>
        <v>0</v>
      </c>
      <c r="N86" s="336">
        <f>'Tabela II'!N116</f>
        <v>0</v>
      </c>
      <c r="O86" s="336">
        <f>'Tabela II'!O116</f>
        <v>0</v>
      </c>
      <c r="P86" s="336">
        <f>'Tabela II'!P116</f>
        <v>0</v>
      </c>
      <c r="Q86" s="336">
        <f>'Tabela II'!Q116</f>
        <v>0</v>
      </c>
      <c r="R86" s="336">
        <f>'Tabela II'!R116</f>
        <v>0</v>
      </c>
      <c r="S86" s="336">
        <f>'Tabela II'!S116</f>
        <v>0</v>
      </c>
      <c r="T86" s="336">
        <f>'Tabela II'!T116</f>
        <v>0</v>
      </c>
      <c r="U86" s="336" t="str">
        <f>'Tabela II'!U116</f>
        <v/>
      </c>
      <c r="V86" s="336">
        <f>'Tabela II'!V116</f>
        <v>0</v>
      </c>
      <c r="W86" s="336" t="str">
        <f>'Tabela II'!A116</f>
        <v>Sud 1</v>
      </c>
      <c r="Y86" s="180"/>
    </row>
    <row r="87" spans="1:25" s="177" customFormat="1" x14ac:dyDescent="0.2">
      <c r="A87" s="339">
        <f>'Tabela I'!$F$1</f>
        <v>2022</v>
      </c>
      <c r="B87" s="339">
        <f>'Tabela I'!$F$2</f>
        <v>116</v>
      </c>
      <c r="C87" s="333">
        <f>'Tabela II'!D115</f>
        <v>0</v>
      </c>
      <c r="D87" s="333">
        <f>'Tabela II'!C117</f>
        <v>0</v>
      </c>
      <c r="E87" s="333">
        <f>'Tabela II'!D117</f>
        <v>0</v>
      </c>
      <c r="F87" s="333">
        <f>'Tabela II'!E117</f>
        <v>0</v>
      </c>
      <c r="G87" s="333">
        <f>'Tabela II'!G117</f>
        <v>0</v>
      </c>
      <c r="H87" s="333">
        <f>'Tabela II'!H117</f>
        <v>0</v>
      </c>
      <c r="I87" s="333">
        <f>'Tabela II'!I117</f>
        <v>0</v>
      </c>
      <c r="J87" s="333">
        <f>'Tabela II'!J117</f>
        <v>0</v>
      </c>
      <c r="K87" s="333">
        <f>'Tabela II'!K117</f>
        <v>0</v>
      </c>
      <c r="L87" s="333">
        <f>'Tabela II'!L117</f>
        <v>0</v>
      </c>
      <c r="M87" s="333">
        <f>'Tabela II'!M117</f>
        <v>0</v>
      </c>
      <c r="N87" s="333">
        <f>'Tabela II'!N117</f>
        <v>0</v>
      </c>
      <c r="O87" s="333">
        <f>'Tabela II'!O117</f>
        <v>0</v>
      </c>
      <c r="P87" s="333">
        <f>'Tabela II'!P117</f>
        <v>0</v>
      </c>
      <c r="Q87" s="333">
        <f>'Tabela II'!Q117</f>
        <v>0</v>
      </c>
      <c r="R87" s="333">
        <f>'Tabela II'!R117</f>
        <v>0</v>
      </c>
      <c r="S87" s="333">
        <f>'Tabela II'!S117</f>
        <v>0</v>
      </c>
      <c r="T87" s="333">
        <f>'Tabela II'!T117</f>
        <v>0</v>
      </c>
      <c r="U87" s="333" t="str">
        <f>'Tabela II'!U117</f>
        <v/>
      </c>
      <c r="V87" s="333">
        <f>'Tabela II'!V117</f>
        <v>0</v>
      </c>
      <c r="W87" s="333" t="str">
        <f>'Tabela II'!A117</f>
        <v xml:space="preserve">Sud 2 </v>
      </c>
      <c r="Y87" s="180"/>
    </row>
    <row r="88" spans="1:25" s="177" customFormat="1" x14ac:dyDescent="0.2">
      <c r="A88" s="339">
        <f>'Tabela I'!$F$1</f>
        <v>2022</v>
      </c>
      <c r="B88" s="339">
        <f>'Tabela I'!$F$2</f>
        <v>116</v>
      </c>
      <c r="C88" s="337">
        <f>'Tabela II'!D118</f>
        <v>0</v>
      </c>
      <c r="D88" s="338">
        <f>'Tabela II'!C119</f>
        <v>0</v>
      </c>
      <c r="E88" s="338">
        <f>'Tabela II'!D119</f>
        <v>0</v>
      </c>
      <c r="F88" s="338">
        <f>'Tabela II'!E119</f>
        <v>0</v>
      </c>
      <c r="G88" s="338">
        <f>'Tabela II'!G119</f>
        <v>0</v>
      </c>
      <c r="H88" s="338">
        <f>'Tabela II'!H119</f>
        <v>0</v>
      </c>
      <c r="I88" s="338">
        <f>'Tabela II'!I119</f>
        <v>0</v>
      </c>
      <c r="J88" s="338">
        <f>'Tabela II'!J119</f>
        <v>0</v>
      </c>
      <c r="K88" s="338">
        <f>'Tabela II'!K119</f>
        <v>0</v>
      </c>
      <c r="L88" s="338">
        <f>'Tabela II'!L119</f>
        <v>0</v>
      </c>
      <c r="M88" s="338">
        <f>'Tabela II'!M119</f>
        <v>0</v>
      </c>
      <c r="N88" s="338">
        <f>'Tabela II'!N119</f>
        <v>0</v>
      </c>
      <c r="O88" s="338">
        <f>'Tabela II'!O119</f>
        <v>0</v>
      </c>
      <c r="P88" s="338">
        <f>'Tabela II'!P119</f>
        <v>0</v>
      </c>
      <c r="Q88" s="338">
        <f>'Tabela II'!Q119</f>
        <v>0</v>
      </c>
      <c r="R88" s="338">
        <f>'Tabela II'!R119</f>
        <v>0</v>
      </c>
      <c r="S88" s="338">
        <f>'Tabela II'!S119</f>
        <v>0</v>
      </c>
      <c r="T88" s="338">
        <f>'Tabela II'!T119</f>
        <v>0</v>
      </c>
      <c r="U88" s="338" t="str">
        <f>'Tabela II'!U119</f>
        <v/>
      </c>
      <c r="V88" s="338">
        <f>'Tabela II'!V119</f>
        <v>0</v>
      </c>
      <c r="W88" s="338" t="str">
        <f>'Tabela II'!A119</f>
        <v>Sud 1</v>
      </c>
      <c r="Y88" s="180"/>
    </row>
    <row r="89" spans="1:25" s="177" customFormat="1" x14ac:dyDescent="0.2">
      <c r="A89" s="339">
        <f>'Tabela I'!$F$1</f>
        <v>2022</v>
      </c>
      <c r="B89" s="339">
        <f>'Tabela I'!$F$2</f>
        <v>116</v>
      </c>
      <c r="C89" s="337">
        <f>'Tabela II'!D118</f>
        <v>0</v>
      </c>
      <c r="D89" s="337">
        <f>'Tabela II'!C120</f>
        <v>0</v>
      </c>
      <c r="E89" s="337">
        <f>'Tabela II'!D120</f>
        <v>0</v>
      </c>
      <c r="F89" s="337">
        <f>'Tabela II'!E120</f>
        <v>0</v>
      </c>
      <c r="G89" s="337">
        <f>'Tabela II'!G120</f>
        <v>0</v>
      </c>
      <c r="H89" s="337">
        <f>'Tabela II'!H120</f>
        <v>0</v>
      </c>
      <c r="I89" s="337">
        <f>'Tabela II'!I120</f>
        <v>0</v>
      </c>
      <c r="J89" s="337">
        <f>'Tabela II'!J120</f>
        <v>0</v>
      </c>
      <c r="K89" s="337">
        <f>'Tabela II'!K120</f>
        <v>0</v>
      </c>
      <c r="L89" s="337">
        <f>'Tabela II'!L120</f>
        <v>0</v>
      </c>
      <c r="M89" s="337">
        <f>'Tabela II'!M120</f>
        <v>0</v>
      </c>
      <c r="N89" s="337">
        <f>'Tabela II'!N120</f>
        <v>0</v>
      </c>
      <c r="O89" s="337">
        <f>'Tabela II'!O120</f>
        <v>0</v>
      </c>
      <c r="P89" s="337">
        <f>'Tabela II'!P120</f>
        <v>0</v>
      </c>
      <c r="Q89" s="337">
        <f>'Tabela II'!Q120</f>
        <v>0</v>
      </c>
      <c r="R89" s="337">
        <f>'Tabela II'!R120</f>
        <v>0</v>
      </c>
      <c r="S89" s="337">
        <f>'Tabela II'!S120</f>
        <v>0</v>
      </c>
      <c r="T89" s="337">
        <f>'Tabela II'!T120</f>
        <v>0</v>
      </c>
      <c r="U89" s="337" t="str">
        <f>'Tabela II'!U120</f>
        <v/>
      </c>
      <c r="V89" s="337">
        <f>'Tabela II'!V120</f>
        <v>0</v>
      </c>
      <c r="W89" s="337" t="str">
        <f>'Tabela II'!A120</f>
        <v xml:space="preserve">Sud 2 </v>
      </c>
      <c r="Y89" s="180"/>
    </row>
    <row r="90" spans="1:25" s="177" customFormat="1" x14ac:dyDescent="0.2">
      <c r="A90" s="339">
        <f>'Tabela I'!$F$1</f>
        <v>2022</v>
      </c>
      <c r="B90" s="339">
        <f>'Tabela I'!$F$2</f>
        <v>116</v>
      </c>
      <c r="C90" s="333">
        <f>'Tabela II'!D121</f>
        <v>0</v>
      </c>
      <c r="D90" s="336">
        <f>'Tabela II'!C122</f>
        <v>0</v>
      </c>
      <c r="E90" s="336">
        <f>'Tabela II'!D122</f>
        <v>0</v>
      </c>
      <c r="F90" s="336">
        <f>'Tabela II'!E122</f>
        <v>0</v>
      </c>
      <c r="G90" s="336">
        <f>'Tabela II'!G122</f>
        <v>0</v>
      </c>
      <c r="H90" s="336">
        <f>'Tabela II'!H122</f>
        <v>0</v>
      </c>
      <c r="I90" s="336">
        <f>'Tabela II'!I122</f>
        <v>0</v>
      </c>
      <c r="J90" s="336">
        <f>'Tabela II'!J122</f>
        <v>0</v>
      </c>
      <c r="K90" s="336">
        <f>'Tabela II'!K122</f>
        <v>0</v>
      </c>
      <c r="L90" s="336">
        <f>'Tabela II'!L122</f>
        <v>0</v>
      </c>
      <c r="M90" s="336">
        <f>'Tabela II'!M122</f>
        <v>0</v>
      </c>
      <c r="N90" s="336">
        <f>'Tabela II'!N122</f>
        <v>0</v>
      </c>
      <c r="O90" s="336">
        <f>'Tabela II'!O122</f>
        <v>0</v>
      </c>
      <c r="P90" s="336">
        <f>'Tabela II'!P122</f>
        <v>0</v>
      </c>
      <c r="Q90" s="336">
        <f>'Tabela II'!Q122</f>
        <v>0</v>
      </c>
      <c r="R90" s="336">
        <f>'Tabela II'!R122</f>
        <v>0</v>
      </c>
      <c r="S90" s="336">
        <f>'Tabela II'!S122</f>
        <v>0</v>
      </c>
      <c r="T90" s="336">
        <f>'Tabela II'!T122</f>
        <v>0</v>
      </c>
      <c r="U90" s="336" t="str">
        <f>'Tabela II'!U122</f>
        <v/>
      </c>
      <c r="V90" s="336">
        <f>'Tabela II'!V122</f>
        <v>0</v>
      </c>
      <c r="W90" s="336" t="str">
        <f>'Tabela II'!A122</f>
        <v>Sud 1</v>
      </c>
      <c r="Y90" s="180"/>
    </row>
    <row r="91" spans="1:25" s="177" customFormat="1" x14ac:dyDescent="0.2">
      <c r="A91" s="339">
        <f>'Tabela I'!$F$1</f>
        <v>2022</v>
      </c>
      <c r="B91" s="339">
        <f>'Tabela I'!$F$2</f>
        <v>116</v>
      </c>
      <c r="C91" s="333">
        <f>'Tabela II'!D121</f>
        <v>0</v>
      </c>
      <c r="D91" s="333">
        <f>'Tabela II'!C123</f>
        <v>0</v>
      </c>
      <c r="E91" s="333">
        <f>'Tabela II'!D123</f>
        <v>0</v>
      </c>
      <c r="F91" s="333">
        <f>'Tabela II'!E123</f>
        <v>0</v>
      </c>
      <c r="G91" s="333">
        <f>'Tabela II'!G123</f>
        <v>0</v>
      </c>
      <c r="H91" s="333">
        <f>'Tabela II'!H123</f>
        <v>0</v>
      </c>
      <c r="I91" s="333">
        <f>'Tabela II'!I123</f>
        <v>0</v>
      </c>
      <c r="J91" s="333">
        <f>'Tabela II'!J123</f>
        <v>0</v>
      </c>
      <c r="K91" s="333">
        <f>'Tabela II'!K123</f>
        <v>0</v>
      </c>
      <c r="L91" s="333">
        <f>'Tabela II'!L123</f>
        <v>0</v>
      </c>
      <c r="M91" s="333">
        <f>'Tabela II'!M123</f>
        <v>0</v>
      </c>
      <c r="N91" s="333">
        <f>'Tabela II'!N123</f>
        <v>0</v>
      </c>
      <c r="O91" s="333">
        <f>'Tabela II'!O123</f>
        <v>0</v>
      </c>
      <c r="P91" s="333">
        <f>'Tabela II'!P123</f>
        <v>0</v>
      </c>
      <c r="Q91" s="333">
        <f>'Tabela II'!Q123</f>
        <v>0</v>
      </c>
      <c r="R91" s="333">
        <f>'Tabela II'!R123</f>
        <v>0</v>
      </c>
      <c r="S91" s="333">
        <f>'Tabela II'!S123</f>
        <v>0</v>
      </c>
      <c r="T91" s="333">
        <f>'Tabela II'!T123</f>
        <v>0</v>
      </c>
      <c r="U91" s="333" t="str">
        <f>'Tabela II'!U123</f>
        <v/>
      </c>
      <c r="V91" s="333">
        <f>'Tabela II'!V123</f>
        <v>0</v>
      </c>
      <c r="W91" s="333" t="str">
        <f>'Tabela II'!A123</f>
        <v xml:space="preserve">Sud 2 </v>
      </c>
      <c r="Y91" s="180"/>
    </row>
    <row r="92" spans="1:25" s="177" customFormat="1" x14ac:dyDescent="0.2">
      <c r="A92" s="339">
        <f>'Tabela I'!$F$1</f>
        <v>2022</v>
      </c>
      <c r="B92" s="339">
        <f>'Tabela I'!$F$2</f>
        <v>116</v>
      </c>
      <c r="C92" s="337">
        <f>'Tabela II'!D124</f>
        <v>0</v>
      </c>
      <c r="D92" s="338">
        <f>'Tabela II'!C125</f>
        <v>0</v>
      </c>
      <c r="E92" s="338">
        <f>'Tabela II'!D125</f>
        <v>0</v>
      </c>
      <c r="F92" s="338">
        <f>'Tabela II'!E125</f>
        <v>0</v>
      </c>
      <c r="G92" s="338">
        <f>'Tabela II'!G125</f>
        <v>0</v>
      </c>
      <c r="H92" s="338">
        <f>'Tabela II'!H125</f>
        <v>0</v>
      </c>
      <c r="I92" s="338">
        <f>'Tabela II'!I125</f>
        <v>0</v>
      </c>
      <c r="J92" s="338">
        <f>'Tabela II'!J125</f>
        <v>0</v>
      </c>
      <c r="K92" s="338">
        <f>'Tabela II'!K125</f>
        <v>0</v>
      </c>
      <c r="L92" s="338">
        <f>'Tabela II'!L125</f>
        <v>0</v>
      </c>
      <c r="M92" s="338">
        <f>'Tabela II'!M125</f>
        <v>0</v>
      </c>
      <c r="N92" s="338">
        <f>'Tabela II'!N125</f>
        <v>0</v>
      </c>
      <c r="O92" s="338">
        <f>'Tabela II'!O125</f>
        <v>0</v>
      </c>
      <c r="P92" s="338">
        <f>'Tabela II'!P125</f>
        <v>0</v>
      </c>
      <c r="Q92" s="338">
        <f>'Tabela II'!Q125</f>
        <v>0</v>
      </c>
      <c r="R92" s="338">
        <f>'Tabela II'!R125</f>
        <v>0</v>
      </c>
      <c r="S92" s="338">
        <f>'Tabela II'!S125</f>
        <v>0</v>
      </c>
      <c r="T92" s="338">
        <f>'Tabela II'!T125</f>
        <v>0</v>
      </c>
      <c r="U92" s="338" t="str">
        <f>'Tabela II'!U125</f>
        <v/>
      </c>
      <c r="V92" s="338">
        <f>'Tabela II'!V125</f>
        <v>0</v>
      </c>
      <c r="W92" s="338" t="str">
        <f>'Tabela II'!A125</f>
        <v>Sud 1</v>
      </c>
      <c r="Y92" s="180"/>
    </row>
    <row r="93" spans="1:25" s="177" customFormat="1" x14ac:dyDescent="0.2">
      <c r="A93" s="339">
        <f>'Tabela I'!$F$1</f>
        <v>2022</v>
      </c>
      <c r="B93" s="339">
        <f>'Tabela I'!$F$2</f>
        <v>116</v>
      </c>
      <c r="C93" s="337">
        <f>'Tabela II'!D124</f>
        <v>0</v>
      </c>
      <c r="D93" s="337">
        <f>'Tabela II'!C126</f>
        <v>0</v>
      </c>
      <c r="E93" s="337">
        <f>'Tabela II'!D126</f>
        <v>0</v>
      </c>
      <c r="F93" s="337">
        <f>'Tabela II'!E126</f>
        <v>0</v>
      </c>
      <c r="G93" s="337">
        <f>'Tabela II'!G126</f>
        <v>0</v>
      </c>
      <c r="H93" s="337">
        <f>'Tabela II'!H126</f>
        <v>0</v>
      </c>
      <c r="I93" s="337">
        <f>'Tabela II'!I126</f>
        <v>0</v>
      </c>
      <c r="J93" s="337">
        <f>'Tabela II'!J126</f>
        <v>0</v>
      </c>
      <c r="K93" s="337">
        <f>'Tabela II'!K126</f>
        <v>0</v>
      </c>
      <c r="L93" s="337">
        <f>'Tabela II'!L126</f>
        <v>0</v>
      </c>
      <c r="M93" s="337">
        <f>'Tabela II'!M126</f>
        <v>0</v>
      </c>
      <c r="N93" s="337">
        <f>'Tabela II'!N126</f>
        <v>0</v>
      </c>
      <c r="O93" s="337">
        <f>'Tabela II'!O126</f>
        <v>0</v>
      </c>
      <c r="P93" s="337">
        <f>'Tabela II'!P126</f>
        <v>0</v>
      </c>
      <c r="Q93" s="337">
        <f>'Tabela II'!Q126</f>
        <v>0</v>
      </c>
      <c r="R93" s="337">
        <f>'Tabela II'!R126</f>
        <v>0</v>
      </c>
      <c r="S93" s="337">
        <f>'Tabela II'!S126</f>
        <v>0</v>
      </c>
      <c r="T93" s="337">
        <f>'Tabela II'!T126</f>
        <v>0</v>
      </c>
      <c r="U93" s="337" t="str">
        <f>'Tabela II'!U126</f>
        <v/>
      </c>
      <c r="V93" s="337">
        <f>'Tabela II'!V126</f>
        <v>0</v>
      </c>
      <c r="W93" s="337" t="str">
        <f>'Tabela II'!A126</f>
        <v xml:space="preserve">Sud 2 </v>
      </c>
      <c r="Y93" s="180"/>
    </row>
  </sheetData>
  <sheetProtection password="CCF6" sheet="1" objects="1" scenarios="1"/>
  <pageMargins left="0.7" right="0.7" top="0.75" bottom="0.75" header="0.3" footer="0.3"/>
  <pageSetup paperSize="9" scale="5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7"/>
  <sheetViews>
    <sheetView topLeftCell="A4" zoomScale="85" zoomScaleNormal="85" workbookViewId="0">
      <selection activeCell="E34" sqref="E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141</v>
      </c>
      <c r="E1" s="62" t="s">
        <v>7</v>
      </c>
      <c r="F1" s="62" t="s">
        <v>8</v>
      </c>
      <c r="G1" s="62" t="s">
        <v>9</v>
      </c>
      <c r="H1" s="62" t="s">
        <v>143</v>
      </c>
      <c r="I1" s="62" t="s">
        <v>10</v>
      </c>
      <c r="J1" s="62" t="s">
        <v>144</v>
      </c>
      <c r="K1" s="62" t="s">
        <v>261</v>
      </c>
    </row>
    <row r="2" spans="1:11" x14ac:dyDescent="0.2">
      <c r="A2" s="10">
        <f>'Tabela I'!$F$2</f>
        <v>116</v>
      </c>
      <c r="B2" s="10">
        <f>'Tabela I'!$F$1</f>
        <v>2022</v>
      </c>
      <c r="C2" s="14">
        <v>1</v>
      </c>
      <c r="D2" s="14">
        <f>'Tabela III'!B8</f>
        <v>0</v>
      </c>
      <c r="E2" s="14">
        <f>'Tabela III'!D8</f>
        <v>0</v>
      </c>
      <c r="F2" s="14">
        <f>'Tabela III'!E8</f>
        <v>0</v>
      </c>
      <c r="G2" s="14">
        <f>'Tabela III'!F8</f>
        <v>0</v>
      </c>
      <c r="H2" s="14">
        <f>'Tabela III'!G8</f>
        <v>0</v>
      </c>
      <c r="I2" s="14">
        <f>'Tabela III'!H8</f>
        <v>0</v>
      </c>
      <c r="J2" s="14">
        <f>'Tabela III'!I8</f>
        <v>0</v>
      </c>
      <c r="K2" s="332">
        <f>'Tabela III'!K8</f>
        <v>0</v>
      </c>
    </row>
    <row r="3" spans="1:11" x14ac:dyDescent="0.2">
      <c r="A3" s="10">
        <f>'Tabela I'!$F$2</f>
        <v>116</v>
      </c>
      <c r="B3" s="10">
        <f>'Tabela I'!$F$1</f>
        <v>2022</v>
      </c>
      <c r="C3" s="14">
        <v>3</v>
      </c>
      <c r="D3" s="14">
        <f>'Tabela III'!B9</f>
        <v>0</v>
      </c>
      <c r="E3" s="14">
        <f>'Tabela III'!D9</f>
        <v>0</v>
      </c>
      <c r="F3" s="14">
        <f>'Tabela III'!E9</f>
        <v>0</v>
      </c>
      <c r="G3" s="14">
        <f>'Tabela III'!F9</f>
        <v>0</v>
      </c>
      <c r="H3" s="14">
        <f>'Tabela III'!G9</f>
        <v>0</v>
      </c>
      <c r="I3" s="14">
        <f>'Tabela III'!H9</f>
        <v>0</v>
      </c>
      <c r="J3" s="14">
        <f>'Tabela III'!I9</f>
        <v>0</v>
      </c>
      <c r="K3" s="332">
        <f>'Tabela III'!K9</f>
        <v>0</v>
      </c>
    </row>
    <row r="4" spans="1:11" x14ac:dyDescent="0.2">
      <c r="A4" s="10">
        <f>'Tabela I'!$F$2</f>
        <v>116</v>
      </c>
      <c r="B4" s="10">
        <f>'Tabela I'!$F$1</f>
        <v>2022</v>
      </c>
      <c r="C4" s="14">
        <v>2</v>
      </c>
      <c r="D4" s="14">
        <f>'Tabela III'!B10</f>
        <v>0</v>
      </c>
      <c r="E4" s="14">
        <f>'Tabela III'!D10</f>
        <v>0</v>
      </c>
      <c r="F4" s="14">
        <f>'Tabela III'!E10</f>
        <v>0</v>
      </c>
      <c r="G4" s="14">
        <f>'Tabela III'!F10</f>
        <v>0</v>
      </c>
      <c r="H4" s="14">
        <f>'Tabela III'!G10</f>
        <v>0</v>
      </c>
      <c r="I4" s="14">
        <f>'Tabela III'!H10</f>
        <v>0</v>
      </c>
      <c r="J4" s="14">
        <f>'Tabela III'!I10</f>
        <v>0</v>
      </c>
      <c r="K4" s="332">
        <f>'Tabela III'!K10</f>
        <v>0</v>
      </c>
    </row>
    <row r="5" spans="1:11" x14ac:dyDescent="0.2">
      <c r="A5" s="10">
        <f>'Tabela I'!$F$2</f>
        <v>116</v>
      </c>
      <c r="B5" s="10">
        <f>'Tabela I'!$F$1</f>
        <v>2022</v>
      </c>
      <c r="C5" s="14">
        <v>96</v>
      </c>
      <c r="D5" s="14">
        <f>'Tabela III'!B11</f>
        <v>0</v>
      </c>
      <c r="E5" s="14">
        <f>'Tabela III'!D11</f>
        <v>0</v>
      </c>
      <c r="F5" s="14">
        <f>'Tabela III'!E11</f>
        <v>0</v>
      </c>
      <c r="G5" s="14">
        <f>'Tabela III'!F11</f>
        <v>0</v>
      </c>
      <c r="H5" s="14">
        <f>'Tabela III'!G11</f>
        <v>0</v>
      </c>
      <c r="I5" s="14">
        <f>'Tabela III'!H11</f>
        <v>0</v>
      </c>
      <c r="J5" s="14">
        <f>'Tabela III'!I11</f>
        <v>0</v>
      </c>
      <c r="K5" s="332">
        <f>'Tabela III'!K11</f>
        <v>0</v>
      </c>
    </row>
    <row r="6" spans="1:11" x14ac:dyDescent="0.2">
      <c r="A6" s="10">
        <f>'Tabela I'!$F$2</f>
        <v>116</v>
      </c>
      <c r="B6" s="10">
        <f>'Tabela I'!$F$1</f>
        <v>2022</v>
      </c>
      <c r="C6" s="14">
        <v>4</v>
      </c>
      <c r="D6" s="14">
        <f>'Tabela III'!B12</f>
        <v>0</v>
      </c>
      <c r="E6" s="14">
        <f>'Tabela III'!D12</f>
        <v>0</v>
      </c>
      <c r="F6" s="14">
        <f>'Tabela III'!E12</f>
        <v>0</v>
      </c>
      <c r="G6" s="14">
        <f>'Tabela III'!F12</f>
        <v>0</v>
      </c>
      <c r="H6" s="14">
        <f>'Tabela III'!G12</f>
        <v>0</v>
      </c>
      <c r="I6" s="14">
        <f>'Tabela III'!H12</f>
        <v>0</v>
      </c>
      <c r="J6" s="14">
        <f>'Tabela III'!I12</f>
        <v>0</v>
      </c>
      <c r="K6" s="332">
        <f>'Tabela III'!K12</f>
        <v>0</v>
      </c>
    </row>
    <row r="7" spans="1:11" x14ac:dyDescent="0.2">
      <c r="A7" s="10">
        <f>'Tabela I'!$F$2</f>
        <v>116</v>
      </c>
      <c r="B7" s="10">
        <f>'Tabela I'!$F$1</f>
        <v>2022</v>
      </c>
      <c r="C7" s="14">
        <v>5</v>
      </c>
      <c r="D7" s="14">
        <f>'Tabela III'!B14</f>
        <v>0</v>
      </c>
      <c r="E7" s="14">
        <f>'Tabela III'!D14</f>
        <v>0</v>
      </c>
      <c r="F7" s="14">
        <f>'Tabela III'!E14</f>
        <v>0</v>
      </c>
      <c r="G7" s="14">
        <f>'Tabela III'!F14</f>
        <v>0</v>
      </c>
      <c r="H7" s="14">
        <f>'Tabela III'!G14</f>
        <v>0</v>
      </c>
      <c r="I7" s="14">
        <f>'Tabela III'!H14</f>
        <v>0</v>
      </c>
      <c r="J7" s="14">
        <f>'Tabela III'!I14</f>
        <v>0</v>
      </c>
      <c r="K7" s="332">
        <f>'Tabela III'!K14</f>
        <v>0</v>
      </c>
    </row>
    <row r="8" spans="1:11" x14ac:dyDescent="0.2">
      <c r="A8" s="10">
        <f>'Tabela I'!$F$2</f>
        <v>116</v>
      </c>
      <c r="B8" s="10">
        <f>'Tabela I'!$F$1</f>
        <v>2022</v>
      </c>
      <c r="C8" s="14">
        <v>6</v>
      </c>
      <c r="D8" s="14">
        <f>'Tabela III'!B15</f>
        <v>0</v>
      </c>
      <c r="E8" s="14">
        <f>'Tabela III'!D15</f>
        <v>0</v>
      </c>
      <c r="F8" s="14">
        <f>'Tabela III'!E15</f>
        <v>0</v>
      </c>
      <c r="G8" s="14">
        <f>'Tabela III'!F15</f>
        <v>0</v>
      </c>
      <c r="H8" s="14">
        <f>'Tabela III'!G15</f>
        <v>0</v>
      </c>
      <c r="I8" s="14">
        <f>'Tabela III'!H15</f>
        <v>0</v>
      </c>
      <c r="J8" s="14">
        <f>'Tabela III'!I15</f>
        <v>0</v>
      </c>
      <c r="K8" s="332">
        <f>'Tabela III'!K15</f>
        <v>0</v>
      </c>
    </row>
    <row r="9" spans="1:11" x14ac:dyDescent="0.2">
      <c r="A9" s="10">
        <f>'Tabela I'!$F$2</f>
        <v>116</v>
      </c>
      <c r="B9" s="10">
        <f>'Tabela I'!$F$1</f>
        <v>2022</v>
      </c>
      <c r="C9" s="14">
        <v>7</v>
      </c>
      <c r="D9" s="14">
        <f>'Tabela III'!B16</f>
        <v>0</v>
      </c>
      <c r="E9" s="14">
        <f>'Tabela III'!D16</f>
        <v>0</v>
      </c>
      <c r="F9" s="14">
        <f>'Tabela III'!E16</f>
        <v>0</v>
      </c>
      <c r="G9" s="14">
        <f>'Tabela III'!F16</f>
        <v>0</v>
      </c>
      <c r="H9" s="14">
        <f>'Tabela III'!G16</f>
        <v>0</v>
      </c>
      <c r="I9" s="14">
        <f>'Tabela III'!H16</f>
        <v>0</v>
      </c>
      <c r="J9" s="14">
        <f>'Tabela III'!I16</f>
        <v>0</v>
      </c>
      <c r="K9" s="332">
        <f>'Tabela III'!K16</f>
        <v>0</v>
      </c>
    </row>
    <row r="10" spans="1:11" x14ac:dyDescent="0.2">
      <c r="A10" s="10">
        <f>'Tabela I'!$F$2</f>
        <v>116</v>
      </c>
      <c r="B10" s="10">
        <f>'Tabela I'!$F$1</f>
        <v>2022</v>
      </c>
      <c r="C10" s="14">
        <v>97</v>
      </c>
      <c r="D10" s="14">
        <f>'Tabela III'!B17</f>
        <v>0</v>
      </c>
      <c r="E10" s="14">
        <f>'Tabela III'!D17</f>
        <v>0</v>
      </c>
      <c r="F10" s="14">
        <f>'Tabela III'!E17</f>
        <v>0</v>
      </c>
      <c r="G10" s="14">
        <f>'Tabela III'!F17</f>
        <v>0</v>
      </c>
      <c r="H10" s="14">
        <f>'Tabela III'!G17</f>
        <v>0</v>
      </c>
      <c r="I10" s="14">
        <f>'Tabela III'!H17</f>
        <v>0</v>
      </c>
      <c r="J10" s="14">
        <f>'Tabela III'!I17</f>
        <v>0</v>
      </c>
      <c r="K10" s="332">
        <f>'Tabela III'!K17</f>
        <v>0</v>
      </c>
    </row>
    <row r="11" spans="1:11" x14ac:dyDescent="0.2">
      <c r="A11" s="10">
        <f>'Tabela I'!$F$2</f>
        <v>116</v>
      </c>
      <c r="B11" s="10">
        <f>'Tabela I'!$F$1</f>
        <v>2022</v>
      </c>
      <c r="C11" s="14">
        <v>8</v>
      </c>
      <c r="D11" s="14">
        <f>'Tabela III'!B18</f>
        <v>0</v>
      </c>
      <c r="E11" s="14">
        <f>'Tabela III'!D18</f>
        <v>0</v>
      </c>
      <c r="F11" s="14">
        <f>'Tabela III'!E18</f>
        <v>0</v>
      </c>
      <c r="G11" s="14">
        <f>'Tabela III'!F18</f>
        <v>0</v>
      </c>
      <c r="H11" s="14">
        <f>'Tabela III'!G18</f>
        <v>0</v>
      </c>
      <c r="I11" s="14">
        <f>'Tabela III'!H18</f>
        <v>0</v>
      </c>
      <c r="J11" s="14">
        <f>'Tabela III'!I18</f>
        <v>0</v>
      </c>
      <c r="K11" s="332">
        <f>'Tabela III'!K18</f>
        <v>0</v>
      </c>
    </row>
    <row r="12" spans="1:11" x14ac:dyDescent="0.2">
      <c r="A12" s="10">
        <f>'Tabela I'!$F$2</f>
        <v>116</v>
      </c>
      <c r="B12" s="10">
        <f>'Tabela I'!$F$1</f>
        <v>2022</v>
      </c>
      <c r="C12" s="14">
        <v>10</v>
      </c>
      <c r="D12" s="14">
        <f>'Tabela III'!B19</f>
        <v>0</v>
      </c>
      <c r="E12" s="14">
        <f>'Tabela III'!D19</f>
        <v>0</v>
      </c>
      <c r="F12" s="14">
        <f>'Tabela III'!E19</f>
        <v>0</v>
      </c>
      <c r="G12" s="14">
        <f>'Tabela III'!F19</f>
        <v>0</v>
      </c>
      <c r="H12" s="14">
        <f>'Tabela III'!G19</f>
        <v>0</v>
      </c>
      <c r="I12" s="14">
        <f>'Tabela III'!H19</f>
        <v>0</v>
      </c>
      <c r="J12" s="14">
        <f>'Tabela III'!I19</f>
        <v>0</v>
      </c>
      <c r="K12" s="332">
        <f>'Tabela III'!K19</f>
        <v>0</v>
      </c>
    </row>
    <row r="13" spans="1:11" x14ac:dyDescent="0.2">
      <c r="A13" s="10">
        <f>'Tabela I'!$F$2</f>
        <v>116</v>
      </c>
      <c r="B13" s="10">
        <f>'Tabela I'!$F$1</f>
        <v>2022</v>
      </c>
      <c r="C13" s="14">
        <v>11</v>
      </c>
      <c r="D13" s="14">
        <f>'Tabela III'!B21</f>
        <v>0</v>
      </c>
      <c r="E13" s="14">
        <f>'Tabela III'!D21</f>
        <v>0</v>
      </c>
      <c r="F13" s="14">
        <f>'Tabela III'!E21</f>
        <v>0</v>
      </c>
      <c r="G13" s="14">
        <f>'Tabela III'!F21</f>
        <v>0</v>
      </c>
      <c r="H13" s="14">
        <f>'Tabela III'!G21</f>
        <v>0</v>
      </c>
      <c r="I13" s="14">
        <f>'Tabela III'!H21</f>
        <v>0</v>
      </c>
      <c r="J13" s="14">
        <f>'Tabela III'!I21</f>
        <v>0</v>
      </c>
      <c r="K13" s="332">
        <f>'Tabela III'!K21</f>
        <v>0</v>
      </c>
    </row>
    <row r="14" spans="1:11" x14ac:dyDescent="0.2">
      <c r="A14" s="10">
        <f>'Tabela I'!$F$2</f>
        <v>116</v>
      </c>
      <c r="B14" s="10">
        <f>'Tabela I'!$F$1</f>
        <v>2022</v>
      </c>
      <c r="C14" s="14">
        <v>13</v>
      </c>
      <c r="D14" s="14">
        <f>'Tabela III'!B22</f>
        <v>0</v>
      </c>
      <c r="E14" s="14">
        <f>'Tabela III'!D22</f>
        <v>0</v>
      </c>
      <c r="F14" s="14">
        <f>'Tabela III'!E22</f>
        <v>0</v>
      </c>
      <c r="G14" s="14">
        <f>'Tabela III'!F22</f>
        <v>0</v>
      </c>
      <c r="H14" s="14">
        <f>'Tabela III'!G22</f>
        <v>0</v>
      </c>
      <c r="I14" s="14">
        <f>'Tabela III'!H22</f>
        <v>0</v>
      </c>
      <c r="J14" s="14">
        <f>'Tabela III'!I22</f>
        <v>0</v>
      </c>
      <c r="K14" s="332">
        <f>'Tabela III'!K22</f>
        <v>0</v>
      </c>
    </row>
    <row r="15" spans="1:11" x14ac:dyDescent="0.2">
      <c r="A15" s="10">
        <f>'Tabela I'!$F$2</f>
        <v>116</v>
      </c>
      <c r="B15" s="10">
        <f>'Tabela I'!$F$1</f>
        <v>2022</v>
      </c>
      <c r="C15" s="14">
        <v>12</v>
      </c>
      <c r="D15" s="14">
        <f>'Tabela III'!B23</f>
        <v>0</v>
      </c>
      <c r="E15" s="14">
        <f>'Tabela III'!D23</f>
        <v>0</v>
      </c>
      <c r="F15" s="14">
        <f>'Tabela III'!E23</f>
        <v>0</v>
      </c>
      <c r="G15" s="14">
        <f>'Tabela III'!F23</f>
        <v>0</v>
      </c>
      <c r="H15" s="14">
        <f>'Tabela III'!G23</f>
        <v>0</v>
      </c>
      <c r="I15" s="14">
        <f>'Tabela III'!H23</f>
        <v>0</v>
      </c>
      <c r="J15" s="14">
        <f>'Tabela III'!I23</f>
        <v>0</v>
      </c>
      <c r="K15" s="332">
        <f>'Tabela III'!K23</f>
        <v>0</v>
      </c>
    </row>
    <row r="16" spans="1:11" x14ac:dyDescent="0.2">
      <c r="A16" s="10">
        <f>'Tabela I'!$F$2</f>
        <v>116</v>
      </c>
      <c r="B16" s="10">
        <f>'Tabela I'!$F$1</f>
        <v>2022</v>
      </c>
      <c r="C16" s="14">
        <v>92</v>
      </c>
      <c r="D16" s="14">
        <f>'Tabela III'!B24</f>
        <v>0</v>
      </c>
      <c r="E16" s="14">
        <f>'Tabela III'!D24</f>
        <v>0</v>
      </c>
      <c r="F16" s="14">
        <f>'Tabela III'!E24</f>
        <v>0</v>
      </c>
      <c r="G16" s="14">
        <f>'Tabela III'!F24</f>
        <v>0</v>
      </c>
      <c r="H16" s="14">
        <f>'Tabela III'!G24</f>
        <v>0</v>
      </c>
      <c r="I16" s="14">
        <f>'Tabela III'!H24</f>
        <v>0</v>
      </c>
      <c r="J16" s="14">
        <f>'Tabela III'!I24</f>
        <v>0</v>
      </c>
      <c r="K16" s="332">
        <f>'Tabela III'!K24</f>
        <v>0</v>
      </c>
    </row>
    <row r="17" spans="1:11" x14ac:dyDescent="0.2">
      <c r="A17" s="10">
        <f>'Tabela I'!$F$2</f>
        <v>116</v>
      </c>
      <c r="B17" s="10">
        <f>'Tabela I'!$F$1</f>
        <v>2022</v>
      </c>
      <c r="C17" s="14">
        <v>93</v>
      </c>
      <c r="D17" s="14">
        <f>'Tabela III'!B25</f>
        <v>0</v>
      </c>
      <c r="E17" s="14">
        <f>'Tabela III'!D25</f>
        <v>0</v>
      </c>
      <c r="F17" s="14">
        <f>'Tabela III'!E25</f>
        <v>0</v>
      </c>
      <c r="G17" s="14">
        <f>'Tabela III'!F25</f>
        <v>0</v>
      </c>
      <c r="H17" s="14">
        <f>'Tabela III'!G25</f>
        <v>0</v>
      </c>
      <c r="I17" s="14">
        <f>'Tabela III'!H25</f>
        <v>0</v>
      </c>
      <c r="J17" s="14">
        <f>'Tabela III'!I25</f>
        <v>0</v>
      </c>
      <c r="K17" s="332">
        <f>'Tabela III'!K25</f>
        <v>0</v>
      </c>
    </row>
    <row r="18" spans="1:11" x14ac:dyDescent="0.2">
      <c r="A18" s="10">
        <f>'Tabela I'!$F$2</f>
        <v>116</v>
      </c>
      <c r="B18" s="10">
        <f>'Tabela I'!$F$1</f>
        <v>2022</v>
      </c>
      <c r="C18" s="14">
        <v>15</v>
      </c>
      <c r="D18" s="14">
        <f>'Tabela III'!B26</f>
        <v>0</v>
      </c>
      <c r="E18" s="14">
        <f>'Tabela III'!D26</f>
        <v>0</v>
      </c>
      <c r="F18" s="14">
        <f>'Tabela III'!E26</f>
        <v>0</v>
      </c>
      <c r="G18" s="14">
        <f>'Tabela III'!F26</f>
        <v>0</v>
      </c>
      <c r="H18" s="14">
        <f>'Tabela III'!G26</f>
        <v>0</v>
      </c>
      <c r="I18" s="14">
        <f>'Tabela III'!H26</f>
        <v>0</v>
      </c>
      <c r="J18" s="14">
        <f>'Tabela III'!I26</f>
        <v>0</v>
      </c>
      <c r="K18" s="332">
        <f>'Tabela III'!K26</f>
        <v>0</v>
      </c>
    </row>
    <row r="19" spans="1:11" x14ac:dyDescent="0.2">
      <c r="A19" s="10">
        <f>'Tabela I'!$F$2</f>
        <v>116</v>
      </c>
      <c r="B19" s="10">
        <f>'Tabela I'!$F$1</f>
        <v>2022</v>
      </c>
      <c r="C19" s="14">
        <v>16</v>
      </c>
      <c r="D19" s="14">
        <f>'Tabela III'!B27</f>
        <v>0</v>
      </c>
      <c r="E19" s="14">
        <f>'Tabela III'!D27</f>
        <v>0</v>
      </c>
      <c r="F19" s="14">
        <f>'Tabela III'!E27</f>
        <v>0</v>
      </c>
      <c r="G19" s="14">
        <f>'Tabela III'!F27</f>
        <v>0</v>
      </c>
      <c r="H19" s="14">
        <f>'Tabela III'!G27</f>
        <v>0</v>
      </c>
      <c r="I19" s="14">
        <f>'Tabela III'!H27</f>
        <v>0</v>
      </c>
      <c r="J19" s="14">
        <f>'Tabela III'!I27</f>
        <v>0</v>
      </c>
      <c r="K19" s="332">
        <f>'Tabela III'!K27</f>
        <v>0</v>
      </c>
    </row>
    <row r="20" spans="1:11" x14ac:dyDescent="0.2">
      <c r="A20" s="10">
        <f>'Tabela I'!$F$2</f>
        <v>116</v>
      </c>
      <c r="B20" s="10">
        <f>'Tabela I'!$F$1</f>
        <v>2022</v>
      </c>
      <c r="C20" s="14">
        <v>69</v>
      </c>
      <c r="D20" s="14">
        <f>'Tabela III'!B28</f>
        <v>0</v>
      </c>
      <c r="E20" s="14">
        <f>'Tabela III'!D28</f>
        <v>0</v>
      </c>
      <c r="F20" s="14">
        <f>'Tabela III'!E28</f>
        <v>0</v>
      </c>
      <c r="G20" s="14">
        <f>'Tabela III'!F28</f>
        <v>0</v>
      </c>
      <c r="H20" s="14">
        <f>'Tabela III'!G28</f>
        <v>0</v>
      </c>
      <c r="I20" s="14">
        <f>'Tabela III'!H28</f>
        <v>0</v>
      </c>
      <c r="J20" s="14">
        <f>'Tabela III'!I28</f>
        <v>0</v>
      </c>
      <c r="K20" s="332">
        <f>'Tabela III'!K28</f>
        <v>0</v>
      </c>
    </row>
    <row r="21" spans="1:11" x14ac:dyDescent="0.2">
      <c r="A21" s="10">
        <f>'Tabela I'!$F$2</f>
        <v>116</v>
      </c>
      <c r="B21" s="10">
        <f>'Tabela I'!$F$1</f>
        <v>2022</v>
      </c>
      <c r="C21" s="14">
        <v>17</v>
      </c>
      <c r="D21" s="14">
        <f>'Tabela III'!B29</f>
        <v>0</v>
      </c>
      <c r="E21" s="14">
        <f>'Tabela III'!D29</f>
        <v>0</v>
      </c>
      <c r="F21" s="14">
        <f>'Tabela III'!E29</f>
        <v>0</v>
      </c>
      <c r="G21" s="14">
        <f>'Tabela III'!F29</f>
        <v>0</v>
      </c>
      <c r="H21" s="14">
        <f>'Tabela III'!G29</f>
        <v>0</v>
      </c>
      <c r="I21" s="14">
        <f>'Tabela III'!H29</f>
        <v>0</v>
      </c>
      <c r="J21" s="14">
        <f>'Tabela III'!I29</f>
        <v>0</v>
      </c>
      <c r="K21" s="332">
        <f>'Tabela III'!K29</f>
        <v>0</v>
      </c>
    </row>
    <row r="22" spans="1:11" x14ac:dyDescent="0.2">
      <c r="A22" s="10">
        <f>'Tabela I'!$F$2</f>
        <v>116</v>
      </c>
      <c r="B22" s="10">
        <f>'Tabela I'!$F$1</f>
        <v>2022</v>
      </c>
      <c r="C22" s="14">
        <v>18</v>
      </c>
      <c r="D22" s="14">
        <f>'Tabela III'!B30</f>
        <v>0</v>
      </c>
      <c r="E22" s="14">
        <f>'Tabela III'!D30</f>
        <v>0</v>
      </c>
      <c r="F22" s="14">
        <f>'Tabela III'!E30</f>
        <v>0</v>
      </c>
      <c r="G22" s="14">
        <f>'Tabela III'!F30</f>
        <v>0</v>
      </c>
      <c r="H22" s="14">
        <f>'Tabela III'!G30</f>
        <v>0</v>
      </c>
      <c r="I22" s="14">
        <f>'Tabela III'!H30</f>
        <v>0</v>
      </c>
      <c r="J22" s="14">
        <f>'Tabela III'!I30</f>
        <v>0</v>
      </c>
      <c r="K22" s="332">
        <f>'Tabela III'!K30</f>
        <v>0</v>
      </c>
    </row>
    <row r="23" spans="1:11" x14ac:dyDescent="0.2">
      <c r="A23" s="10">
        <f>'Tabela I'!$F$2</f>
        <v>116</v>
      </c>
      <c r="B23" s="10">
        <f>'Tabela I'!$F$1</f>
        <v>2022</v>
      </c>
      <c r="C23" s="14">
        <v>98</v>
      </c>
      <c r="D23" s="14">
        <f>'Tabela III'!B31</f>
        <v>0</v>
      </c>
      <c r="E23" s="14">
        <f>'Tabela III'!D31</f>
        <v>0</v>
      </c>
      <c r="F23" s="14">
        <f>'Tabela III'!E31</f>
        <v>0</v>
      </c>
      <c r="G23" s="14">
        <f>'Tabela III'!F31</f>
        <v>0</v>
      </c>
      <c r="H23" s="14">
        <f>'Tabela III'!G31</f>
        <v>0</v>
      </c>
      <c r="I23" s="14">
        <f>'Tabela III'!H31</f>
        <v>0</v>
      </c>
      <c r="J23" s="14">
        <f>'Tabela III'!I31</f>
        <v>0</v>
      </c>
      <c r="K23" s="332">
        <f>'Tabela III'!K31</f>
        <v>0</v>
      </c>
    </row>
    <row r="24" spans="1:11" x14ac:dyDescent="0.2">
      <c r="A24" s="10">
        <f>'Tabela I'!$F$2</f>
        <v>116</v>
      </c>
      <c r="B24" s="10">
        <f>'Tabela I'!$F$1</f>
        <v>2022</v>
      </c>
      <c r="C24" s="14">
        <v>19</v>
      </c>
      <c r="D24" s="14">
        <f>'Tabela III'!B32</f>
        <v>0</v>
      </c>
      <c r="E24" s="14">
        <f>'Tabela III'!D32</f>
        <v>0</v>
      </c>
      <c r="F24" s="14">
        <f>'Tabela III'!E32</f>
        <v>0</v>
      </c>
      <c r="G24" s="14">
        <f>'Tabela III'!F32</f>
        <v>0</v>
      </c>
      <c r="H24" s="14">
        <f>'Tabela III'!G32</f>
        <v>0</v>
      </c>
      <c r="I24" s="14">
        <f>'Tabela III'!H32</f>
        <v>0</v>
      </c>
      <c r="J24" s="14">
        <f>'Tabela III'!I32</f>
        <v>0</v>
      </c>
      <c r="K24" s="332">
        <f>'Tabela III'!K32</f>
        <v>0</v>
      </c>
    </row>
    <row r="25" spans="1:11" x14ac:dyDescent="0.2">
      <c r="A25" s="10">
        <f>'Tabela I'!$F$2</f>
        <v>116</v>
      </c>
      <c r="B25" s="10">
        <f>'Tabela I'!$F$1</f>
        <v>2022</v>
      </c>
      <c r="C25" s="14">
        <v>20</v>
      </c>
      <c r="D25" s="14">
        <f>'Tabela III'!B34</f>
        <v>0</v>
      </c>
      <c r="E25" s="14">
        <f>'Tabela III'!D34</f>
        <v>0</v>
      </c>
      <c r="F25" s="14">
        <f>'Tabela III'!E34</f>
        <v>0</v>
      </c>
      <c r="G25" s="14">
        <f>'Tabela III'!F34</f>
        <v>0</v>
      </c>
      <c r="H25" s="14">
        <f>'Tabela III'!G34</f>
        <v>0</v>
      </c>
      <c r="I25" s="14">
        <f>'Tabela III'!H34</f>
        <v>0</v>
      </c>
      <c r="J25" s="14">
        <f>'Tabela III'!I34</f>
        <v>0</v>
      </c>
      <c r="K25" s="332">
        <f>'Tabela III'!K34</f>
        <v>0</v>
      </c>
    </row>
    <row r="26" spans="1:11" x14ac:dyDescent="0.2">
      <c r="A26" s="10">
        <f>'Tabela I'!$F$2</f>
        <v>116</v>
      </c>
      <c r="B26" s="10">
        <f>'Tabela I'!$F$1</f>
        <v>2022</v>
      </c>
      <c r="C26" s="14">
        <v>21</v>
      </c>
      <c r="D26" s="14">
        <f>'Tabela III'!B35</f>
        <v>0</v>
      </c>
      <c r="E26" s="14">
        <f>'Tabela III'!D35</f>
        <v>0</v>
      </c>
      <c r="F26" s="14">
        <f>'Tabela III'!E35</f>
        <v>0</v>
      </c>
      <c r="G26" s="14">
        <f>'Tabela III'!F35</f>
        <v>0</v>
      </c>
      <c r="H26" s="14">
        <f>'Tabela III'!G35</f>
        <v>0</v>
      </c>
      <c r="I26" s="14">
        <f>'Tabela III'!H35</f>
        <v>0</v>
      </c>
      <c r="J26" s="14">
        <f>'Tabela III'!I35</f>
        <v>0</v>
      </c>
      <c r="K26" s="332">
        <f>'Tabela III'!K35</f>
        <v>0</v>
      </c>
    </row>
    <row r="27" spans="1:11" x14ac:dyDescent="0.2">
      <c r="A27" s="10">
        <f>'Tabela I'!$F$2</f>
        <v>116</v>
      </c>
      <c r="B27" s="10">
        <f>'Tabela I'!$F$1</f>
        <v>2022</v>
      </c>
      <c r="C27" s="14">
        <v>22</v>
      </c>
      <c r="D27" s="14">
        <f>'Tabela III'!B36</f>
        <v>0</v>
      </c>
      <c r="E27" s="14">
        <f>'Tabela III'!D36</f>
        <v>0</v>
      </c>
      <c r="F27" s="14">
        <f>'Tabela III'!E36</f>
        <v>0</v>
      </c>
      <c r="G27" s="14">
        <f>'Tabela III'!F36</f>
        <v>0</v>
      </c>
      <c r="H27" s="14">
        <f>'Tabela III'!G36</f>
        <v>0</v>
      </c>
      <c r="I27" s="14">
        <f>'Tabela III'!H36</f>
        <v>0</v>
      </c>
      <c r="J27" s="14">
        <f>'Tabela III'!I36</f>
        <v>0</v>
      </c>
      <c r="K27" s="332">
        <f>'Tabela III'!K36</f>
        <v>0</v>
      </c>
    </row>
    <row r="28" spans="1:11" x14ac:dyDescent="0.2">
      <c r="A28" s="10">
        <f>'Tabela I'!$F$2</f>
        <v>116</v>
      </c>
      <c r="B28" s="10">
        <f>'Tabela I'!$F$1</f>
        <v>2022</v>
      </c>
      <c r="C28" s="14">
        <v>52</v>
      </c>
      <c r="D28" s="332">
        <f>+'Tabela III'!B38</f>
        <v>0</v>
      </c>
      <c r="E28" s="332">
        <f>+'Tabela III'!D38</f>
        <v>0</v>
      </c>
      <c r="F28" s="332">
        <f>+'Tabela III'!E38</f>
        <v>0</v>
      </c>
      <c r="G28" s="332">
        <f>+'Tabela III'!F38</f>
        <v>0</v>
      </c>
      <c r="H28" s="332">
        <f>+'Tabela III'!G38</f>
        <v>0</v>
      </c>
      <c r="I28" s="332">
        <f>+'Tabela III'!H38</f>
        <v>0</v>
      </c>
      <c r="J28" s="332">
        <f>+'Tabela III'!I38</f>
        <v>0</v>
      </c>
      <c r="K28" s="332">
        <f>+'Tabela III'!K38</f>
        <v>0</v>
      </c>
    </row>
    <row r="29" spans="1:11" x14ac:dyDescent="0.2">
      <c r="A29" s="10">
        <f>'Tabela I'!$F$2</f>
        <v>116</v>
      </c>
      <c r="B29" s="10">
        <f>'Tabela I'!$F$1</f>
        <v>2022</v>
      </c>
      <c r="C29" s="14">
        <v>54</v>
      </c>
      <c r="D29" s="332">
        <f>+'Tabela III'!B39</f>
        <v>0</v>
      </c>
      <c r="E29" s="332">
        <f>+'Tabela III'!D39</f>
        <v>0</v>
      </c>
      <c r="F29" s="332">
        <f>+'Tabela III'!E39</f>
        <v>0</v>
      </c>
      <c r="G29" s="332">
        <f>+'Tabela III'!F39</f>
        <v>0</v>
      </c>
      <c r="H29" s="332">
        <f>+'Tabela III'!G39</f>
        <v>0</v>
      </c>
      <c r="I29" s="332">
        <f>+'Tabela III'!H39</f>
        <v>0</v>
      </c>
      <c r="J29" s="332">
        <f>+'Tabela III'!I39</f>
        <v>0</v>
      </c>
      <c r="K29" s="332">
        <f>+'Tabela III'!K39</f>
        <v>0</v>
      </c>
    </row>
    <row r="30" spans="1:11" x14ac:dyDescent="0.2">
      <c r="A30" s="10">
        <f>'Tabela I'!$F$2</f>
        <v>116</v>
      </c>
      <c r="B30" s="10">
        <f>'Tabela I'!$F$1</f>
        <v>2022</v>
      </c>
      <c r="C30" s="14">
        <v>56</v>
      </c>
      <c r="D30" s="332">
        <f>+'Tabela III'!B40</f>
        <v>0</v>
      </c>
      <c r="E30" s="332">
        <f>+'Tabela III'!D40</f>
        <v>0</v>
      </c>
      <c r="F30" s="332">
        <f>+'Tabela III'!E40</f>
        <v>0</v>
      </c>
      <c r="G30" s="332">
        <f>+'Tabela III'!F40</f>
        <v>0</v>
      </c>
      <c r="H30" s="332">
        <f>+'Tabela III'!G40</f>
        <v>0</v>
      </c>
      <c r="I30" s="332">
        <f>+'Tabela III'!H40</f>
        <v>0</v>
      </c>
      <c r="J30" s="332">
        <f>+'Tabela III'!I40</f>
        <v>0</v>
      </c>
      <c r="K30" s="332">
        <f>+'Tabela III'!K40</f>
        <v>0</v>
      </c>
    </row>
    <row r="31" spans="1:11" x14ac:dyDescent="0.2">
      <c r="A31" s="10">
        <f>'Tabela I'!$F$2</f>
        <v>116</v>
      </c>
      <c r="B31" s="10">
        <f>'Tabela I'!$F$1</f>
        <v>2022</v>
      </c>
      <c r="C31" s="14">
        <v>23</v>
      </c>
      <c r="D31" s="14">
        <f>'Tabela III'!B42</f>
        <v>0</v>
      </c>
      <c r="E31" s="14">
        <f>'Tabela III'!D42</f>
        <v>0</v>
      </c>
      <c r="F31" s="14">
        <f>'Tabela III'!E42</f>
        <v>0</v>
      </c>
      <c r="G31" s="14">
        <f>'Tabela III'!F42</f>
        <v>0</v>
      </c>
      <c r="H31" s="14">
        <f>'Tabela III'!G42</f>
        <v>0</v>
      </c>
      <c r="I31" s="14">
        <f>'Tabela III'!H42</f>
        <v>0</v>
      </c>
      <c r="J31" s="14">
        <f>'Tabela III'!I42</f>
        <v>0</v>
      </c>
      <c r="K31" s="332">
        <f>'Tabela III'!K42</f>
        <v>0</v>
      </c>
    </row>
    <row r="32" spans="1:11" x14ac:dyDescent="0.2">
      <c r="A32" s="10">
        <f>'Tabela I'!$F$2</f>
        <v>116</v>
      </c>
      <c r="B32" s="10">
        <f>'Tabela I'!$F$1</f>
        <v>2022</v>
      </c>
      <c r="C32" s="14">
        <v>24</v>
      </c>
      <c r="D32" s="14">
        <f>'Tabela III'!B43</f>
        <v>0</v>
      </c>
      <c r="E32" s="14">
        <f>'Tabela III'!D43</f>
        <v>0</v>
      </c>
      <c r="F32" s="14">
        <f>'Tabela III'!E43</f>
        <v>0</v>
      </c>
      <c r="G32" s="14">
        <f>'Tabela III'!F43</f>
        <v>0</v>
      </c>
      <c r="H32" s="14">
        <f>'Tabela III'!G43</f>
        <v>0</v>
      </c>
      <c r="I32" s="14">
        <f>'Tabela III'!H43</f>
        <v>0</v>
      </c>
      <c r="J32" s="14">
        <f>'Tabela III'!I43</f>
        <v>0</v>
      </c>
      <c r="K32" s="332">
        <f>'Tabela III'!K43</f>
        <v>0</v>
      </c>
    </row>
    <row r="33" spans="1:11" x14ac:dyDescent="0.2">
      <c r="A33" s="10">
        <f>'Tabela I'!$F$2</f>
        <v>116</v>
      </c>
      <c r="B33" s="10">
        <f>'Tabela I'!$F$1</f>
        <v>2022</v>
      </c>
      <c r="C33" s="14">
        <v>25</v>
      </c>
      <c r="D33" s="14">
        <f>'Tabela III'!B44</f>
        <v>0</v>
      </c>
      <c r="E33" s="14">
        <f>'Tabela III'!D44</f>
        <v>0</v>
      </c>
      <c r="F33" s="14">
        <f>'Tabela III'!E44</f>
        <v>0</v>
      </c>
      <c r="G33" s="14">
        <f>'Tabela III'!F44</f>
        <v>0</v>
      </c>
      <c r="H33" s="14">
        <f>'Tabela III'!G44</f>
        <v>0</v>
      </c>
      <c r="I33" s="14">
        <f>'Tabela III'!H44</f>
        <v>0</v>
      </c>
      <c r="J33" s="14">
        <f>'Tabela III'!I44</f>
        <v>0</v>
      </c>
      <c r="K33" s="332">
        <f>'Tabela III'!K44</f>
        <v>0</v>
      </c>
    </row>
    <row r="34" spans="1:11" x14ac:dyDescent="0.2">
      <c r="A34" s="10">
        <f>'Tabela I'!$F$2</f>
        <v>116</v>
      </c>
      <c r="B34" s="10">
        <f>'Tabela I'!$F$1</f>
        <v>2022</v>
      </c>
      <c r="C34" s="14">
        <v>28</v>
      </c>
      <c r="D34" s="14">
        <f>'Tabela III'!B46</f>
        <v>0</v>
      </c>
      <c r="E34" s="14">
        <f>'Tabela III'!D46</f>
        <v>0</v>
      </c>
      <c r="F34" s="14">
        <f>'Tabela III'!E46</f>
        <v>0</v>
      </c>
      <c r="G34" s="14">
        <f>'Tabela III'!F46</f>
        <v>0</v>
      </c>
      <c r="H34" s="14">
        <f>'Tabela III'!G46</f>
        <v>0</v>
      </c>
      <c r="I34" s="14">
        <f>'Tabela III'!H46</f>
        <v>0</v>
      </c>
      <c r="J34" s="14">
        <f>'Tabela III'!I46</f>
        <v>0</v>
      </c>
      <c r="K34" s="332">
        <f>'Tabela III'!K46</f>
        <v>0</v>
      </c>
    </row>
    <row r="35" spans="1:11" x14ac:dyDescent="0.2">
      <c r="A35" s="10">
        <f>'Tabela I'!$F$2</f>
        <v>116</v>
      </c>
      <c r="B35" s="10">
        <f>'Tabela I'!$F$1</f>
        <v>2022</v>
      </c>
      <c r="C35" s="14">
        <v>122</v>
      </c>
      <c r="D35" s="14">
        <f>'Tabela III'!B47</f>
        <v>0</v>
      </c>
      <c r="E35" s="14">
        <f>'Tabela III'!D47</f>
        <v>0</v>
      </c>
      <c r="F35" s="14">
        <f>'Tabela III'!E47</f>
        <v>0</v>
      </c>
      <c r="G35" s="14">
        <f>'Tabela III'!F47</f>
        <v>0</v>
      </c>
      <c r="H35" s="14">
        <f>'Tabela III'!G47</f>
        <v>0</v>
      </c>
      <c r="I35" s="14">
        <f>'Tabela III'!H47</f>
        <v>0</v>
      </c>
      <c r="J35" s="14">
        <f>'Tabela III'!I47</f>
        <v>0</v>
      </c>
      <c r="K35" s="332">
        <f>'Tabela III'!K47</f>
        <v>0</v>
      </c>
    </row>
    <row r="36" spans="1:11" x14ac:dyDescent="0.2">
      <c r="A36" s="10">
        <f>'Tabela I'!$F$2</f>
        <v>116</v>
      </c>
      <c r="B36" s="10">
        <f>'Tabela I'!$F$1</f>
        <v>2022</v>
      </c>
      <c r="C36" s="14">
        <v>26</v>
      </c>
      <c r="D36" s="14">
        <f>'Tabela III'!B49</f>
        <v>0</v>
      </c>
      <c r="E36" s="14">
        <f>'Tabela III'!D49</f>
        <v>0</v>
      </c>
      <c r="F36" s="14">
        <f>'Tabela III'!E49</f>
        <v>0</v>
      </c>
      <c r="G36" s="14">
        <f>'Tabela III'!F49</f>
        <v>0</v>
      </c>
      <c r="H36" s="14">
        <f>'Tabela III'!G49</f>
        <v>0</v>
      </c>
      <c r="I36" s="14">
        <f>'Tabela III'!H49</f>
        <v>0</v>
      </c>
      <c r="J36" s="14">
        <f>'Tabela III'!I49</f>
        <v>0</v>
      </c>
      <c r="K36" s="332">
        <f>'Tabela III'!K49</f>
        <v>0</v>
      </c>
    </row>
    <row r="37" spans="1:11" x14ac:dyDescent="0.2">
      <c r="D37">
        <f t="shared" ref="D37:J37" si="0">SUM(D2:D36)</f>
        <v>0</v>
      </c>
      <c r="E37">
        <f t="shared" si="0"/>
        <v>0</v>
      </c>
      <c r="F37">
        <f t="shared" si="0"/>
        <v>0</v>
      </c>
      <c r="G37">
        <f t="shared" si="0"/>
        <v>0</v>
      </c>
      <c r="H37">
        <f t="shared" si="0"/>
        <v>0</v>
      </c>
      <c r="I37">
        <f t="shared" si="0"/>
        <v>0</v>
      </c>
      <c r="J37">
        <f t="shared" si="0"/>
        <v>0</v>
      </c>
      <c r="K37">
        <f t="shared" ref="K37" si="1">SUM(K2:K36)</f>
        <v>0</v>
      </c>
    </row>
  </sheetData>
  <sheetProtection algorithmName="SHA-512" hashValue="NCDmgp/Rbe8Cg8t3Bqcdef+ZPSLRVD3bXeQyhL63vIgQFoXMGJBX61M5OJnUYPElMQ7cjFdLxwNNGAkX9KKn5Q==" saltValue="kEQZM+gAObIsNQDb/D0dbg==" spinCount="100000"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1" zoomScale="80" zoomScaleNormal="80" zoomScaleSheetLayoutView="58" workbookViewId="0">
      <selection activeCell="AB77" sqref="AB77"/>
    </sheetView>
  </sheetViews>
  <sheetFormatPr defaultRowHeight="15" x14ac:dyDescent="0.25"/>
  <cols>
    <col min="1" max="2" width="7.28515625" style="168" customWidth="1"/>
    <col min="3" max="4" width="19" style="168" customWidth="1"/>
    <col min="5" max="5" width="10.42578125" style="168" customWidth="1"/>
    <col min="6" max="6" width="7.5703125" style="168" customWidth="1"/>
    <col min="7" max="7" width="8.140625" style="168" customWidth="1"/>
    <col min="8" max="8" width="8.85546875" style="168" customWidth="1"/>
    <col min="9" max="9" width="9.7109375" style="168" customWidth="1"/>
    <col min="10" max="10" width="9" style="168" customWidth="1"/>
    <col min="11" max="11" width="11.42578125" style="168" customWidth="1"/>
    <col min="12" max="12" width="8.5703125" style="168" customWidth="1"/>
    <col min="13" max="13" width="9.28515625" style="168" customWidth="1"/>
    <col min="14" max="14" width="10.85546875" style="189" customWidth="1"/>
    <col min="15" max="15" width="11.140625" style="168" customWidth="1"/>
    <col min="16" max="16" width="9.42578125" style="189" customWidth="1"/>
    <col min="17" max="17" width="10.140625" style="168" customWidth="1"/>
    <col min="18" max="18" width="9.5703125" style="192" customWidth="1"/>
    <col min="19" max="19" width="0" style="168" hidden="1" customWidth="1"/>
    <col min="20" max="21" width="9.140625" style="168" hidden="1" customWidth="1"/>
    <col min="22" max="22" width="9.140625" style="189" hidden="1" customWidth="1"/>
    <col min="23" max="23" width="0" style="189" hidden="1" customWidth="1"/>
    <col min="24" max="16384" width="9.140625" style="168"/>
  </cols>
  <sheetData>
    <row r="1" spans="1:22" ht="42" customHeight="1" x14ac:dyDescent="0.25">
      <c r="A1" s="231" t="s">
        <v>192</v>
      </c>
      <c r="B1" s="231" t="s">
        <v>191</v>
      </c>
      <c r="C1" s="231" t="s">
        <v>193</v>
      </c>
      <c r="D1" s="231" t="s">
        <v>196</v>
      </c>
      <c r="E1" s="232" t="s">
        <v>215</v>
      </c>
      <c r="F1" s="233" t="s">
        <v>216</v>
      </c>
      <c r="G1" s="234" t="s">
        <v>217</v>
      </c>
      <c r="H1" s="235" t="s">
        <v>218</v>
      </c>
      <c r="I1" s="235" t="s">
        <v>219</v>
      </c>
      <c r="J1" s="235" t="s">
        <v>110</v>
      </c>
      <c r="K1" s="233" t="s">
        <v>220</v>
      </c>
      <c r="L1" s="235" t="s">
        <v>221</v>
      </c>
      <c r="M1" s="235" t="s">
        <v>222</v>
      </c>
      <c r="N1" s="233" t="s">
        <v>223</v>
      </c>
      <c r="O1" s="233" t="s">
        <v>224</v>
      </c>
      <c r="P1" s="233" t="s">
        <v>225</v>
      </c>
      <c r="Q1" s="233" t="s">
        <v>226</v>
      </c>
      <c r="R1" s="233" t="s">
        <v>227</v>
      </c>
      <c r="S1" s="236" t="s">
        <v>225</v>
      </c>
    </row>
    <row r="2" spans="1:22" x14ac:dyDescent="0.25">
      <c r="A2" s="176">
        <f>'Tabela I'!$F$2</f>
        <v>116</v>
      </c>
      <c r="B2" s="176">
        <f>'Tabela I'!$F$1</f>
        <v>2022</v>
      </c>
      <c r="C2" s="237" t="str">
        <f>+'Tabela IIIa'!B10</f>
        <v/>
      </c>
      <c r="D2" s="237" t="str">
        <f>+'Tabela IIIa'!C10</f>
        <v>Predsjednik suda *</v>
      </c>
      <c r="E2" s="237">
        <f>+'Tabela IIIa'!D10</f>
        <v>0</v>
      </c>
      <c r="F2" s="237">
        <f>+'Tabela IIIa'!E10</f>
        <v>0</v>
      </c>
      <c r="G2" s="237">
        <f>+'Tabela IIIa'!F10</f>
        <v>0</v>
      </c>
      <c r="H2" s="237">
        <f>+'Tabela IIIa'!G10</f>
        <v>0</v>
      </c>
      <c r="I2" s="237">
        <f>+'Tabela IIIa'!H10</f>
        <v>0</v>
      </c>
      <c r="J2" s="237">
        <f>+'Tabela IIIa'!I10</f>
        <v>0</v>
      </c>
      <c r="K2" s="237">
        <f>+'Tabela IIIa'!J10</f>
        <v>0</v>
      </c>
      <c r="L2" s="237">
        <f>+'Tabela IIIa'!K10</f>
        <v>0</v>
      </c>
      <c r="M2" s="237">
        <f>+'Tabela IIIa'!L10</f>
        <v>0</v>
      </c>
      <c r="N2" s="237" t="str">
        <f>+'Tabela IIIa'!M10</f>
        <v/>
      </c>
      <c r="O2" s="237" t="str">
        <f>+'Tabela IIIa'!N10</f>
        <v/>
      </c>
      <c r="P2" s="237" t="str">
        <f>+'Tabela IIIa'!O10</f>
        <v/>
      </c>
      <c r="Q2" s="237" t="str">
        <f>+'Tabela IIIa'!P10</f>
        <v/>
      </c>
      <c r="R2" s="237" t="str">
        <f>+'Tabela IIIa'!Q10</f>
        <v/>
      </c>
      <c r="V2" s="215" t="s">
        <v>212</v>
      </c>
    </row>
    <row r="3" spans="1:22" x14ac:dyDescent="0.25">
      <c r="A3" s="176">
        <f>'Tabela I'!$F$2</f>
        <v>116</v>
      </c>
      <c r="B3" s="176">
        <f>'Tabela I'!$F$1</f>
        <v>2022</v>
      </c>
      <c r="C3" s="237" t="str">
        <f>'Tabela IIIa'!B11</f>
        <v/>
      </c>
      <c r="D3" s="237">
        <f>+'Tabela IIIa'!C11</f>
        <v>0</v>
      </c>
      <c r="E3" s="237">
        <f>+'Tabela IIIa'!D11</f>
        <v>0</v>
      </c>
      <c r="F3" s="237">
        <f>+'Tabela IIIa'!E11</f>
        <v>0</v>
      </c>
      <c r="G3" s="237">
        <f>+'Tabela IIIa'!F11</f>
        <v>0</v>
      </c>
      <c r="H3" s="237">
        <f>+'Tabela IIIa'!G11</f>
        <v>0</v>
      </c>
      <c r="I3" s="237">
        <f>+'Tabela IIIa'!H11</f>
        <v>0</v>
      </c>
      <c r="J3" s="237">
        <f>+'Tabela IIIa'!I11</f>
        <v>0</v>
      </c>
      <c r="K3" s="237">
        <f>+'Tabela IIIa'!J11</f>
        <v>0</v>
      </c>
      <c r="L3" s="237">
        <f>+'Tabela IIIa'!K11</f>
        <v>0</v>
      </c>
      <c r="M3" s="237">
        <f>+'Tabela IIIa'!L11</f>
        <v>0</v>
      </c>
      <c r="N3" s="237" t="str">
        <f>+'Tabela IIIa'!M11</f>
        <v/>
      </c>
      <c r="O3" s="237" t="str">
        <f>+'Tabela IIIa'!N11</f>
        <v/>
      </c>
      <c r="P3" s="237" t="str">
        <f>+'Tabela IIIa'!O11</f>
        <v/>
      </c>
      <c r="Q3" s="237" t="str">
        <f>+'Tabela IIIa'!P11</f>
        <v/>
      </c>
      <c r="R3" s="237" t="str">
        <f>+'Tabela IIIa'!Q11</f>
        <v/>
      </c>
      <c r="T3" s="168" t="s">
        <v>158</v>
      </c>
      <c r="V3" s="215" t="s">
        <v>213</v>
      </c>
    </row>
    <row r="4" spans="1:22" x14ac:dyDescent="0.25">
      <c r="A4" s="176">
        <f>'Tabela I'!$F$2</f>
        <v>116</v>
      </c>
      <c r="B4" s="176">
        <f>'Tabela I'!$F$1</f>
        <v>2022</v>
      </c>
      <c r="C4" s="237" t="str">
        <f>+'Tabela IIIa'!B12</f>
        <v/>
      </c>
      <c r="D4" s="237">
        <f>+'Tabela IIIa'!C12</f>
        <v>0</v>
      </c>
      <c r="E4" s="237">
        <f>+'Tabela IIIa'!D12</f>
        <v>0</v>
      </c>
      <c r="F4" s="237">
        <f>+'Tabela IIIa'!E12</f>
        <v>0</v>
      </c>
      <c r="G4" s="237">
        <f>+'Tabela IIIa'!F12</f>
        <v>0</v>
      </c>
      <c r="H4" s="237">
        <f>+'Tabela IIIa'!G12</f>
        <v>0</v>
      </c>
      <c r="I4" s="237">
        <f>+'Tabela IIIa'!H12</f>
        <v>0</v>
      </c>
      <c r="J4" s="237">
        <f>+'Tabela IIIa'!I12</f>
        <v>0</v>
      </c>
      <c r="K4" s="237">
        <f>+'Tabela IIIa'!J12</f>
        <v>0</v>
      </c>
      <c r="L4" s="237">
        <f>+'Tabela IIIa'!K12</f>
        <v>0</v>
      </c>
      <c r="M4" s="237">
        <f>+'Tabela IIIa'!L12</f>
        <v>0</v>
      </c>
      <c r="N4" s="237" t="str">
        <f>+'Tabela IIIa'!M12</f>
        <v/>
      </c>
      <c r="O4" s="237" t="str">
        <f>+'Tabela IIIa'!N12</f>
        <v/>
      </c>
      <c r="P4" s="237" t="str">
        <f>+'Tabela IIIa'!O12</f>
        <v/>
      </c>
      <c r="Q4" s="237" t="str">
        <f>+'Tabela IIIa'!P12</f>
        <v/>
      </c>
      <c r="R4" s="237" t="str">
        <f>+'Tabela IIIa'!Q12</f>
        <v/>
      </c>
      <c r="T4" s="168" t="s">
        <v>159</v>
      </c>
    </row>
    <row r="5" spans="1:22" x14ac:dyDescent="0.25">
      <c r="A5" s="176">
        <f>'Tabela I'!$F$2</f>
        <v>116</v>
      </c>
      <c r="B5" s="176">
        <f>'Tabela I'!$F$1</f>
        <v>2022</v>
      </c>
      <c r="C5" s="237" t="str">
        <f>+'Tabela IIIa'!B13</f>
        <v/>
      </c>
      <c r="D5" s="237">
        <f>+'Tabela IIIa'!C13</f>
        <v>0</v>
      </c>
      <c r="E5" s="237">
        <f>+'Tabela IIIa'!D13</f>
        <v>0</v>
      </c>
      <c r="F5" s="237">
        <f>+'Tabela IIIa'!E13</f>
        <v>0</v>
      </c>
      <c r="G5" s="237">
        <f>+'Tabela IIIa'!F13</f>
        <v>0</v>
      </c>
      <c r="H5" s="237">
        <f>+'Tabela IIIa'!G13</f>
        <v>0</v>
      </c>
      <c r="I5" s="237">
        <f>+'Tabela IIIa'!H13</f>
        <v>0</v>
      </c>
      <c r="J5" s="237">
        <f>+'Tabela IIIa'!I13</f>
        <v>0</v>
      </c>
      <c r="K5" s="237">
        <f>+'Tabela IIIa'!J13</f>
        <v>0</v>
      </c>
      <c r="L5" s="237">
        <f>+'Tabela IIIa'!K13</f>
        <v>0</v>
      </c>
      <c r="M5" s="237">
        <f>+'Tabela IIIa'!L13</f>
        <v>0</v>
      </c>
      <c r="N5" s="237" t="str">
        <f>+'Tabela IIIa'!M13</f>
        <v/>
      </c>
      <c r="O5" s="237" t="str">
        <f>+'Tabela IIIa'!N13</f>
        <v/>
      </c>
      <c r="P5" s="237" t="str">
        <f>+'Tabela IIIa'!O13</f>
        <v/>
      </c>
      <c r="Q5" s="237" t="str">
        <f>+'Tabela IIIa'!P13</f>
        <v/>
      </c>
      <c r="R5" s="237" t="str">
        <f>+'Tabela IIIa'!Q13</f>
        <v/>
      </c>
    </row>
    <row r="6" spans="1:22" x14ac:dyDescent="0.25">
      <c r="A6" s="176">
        <f>'Tabela I'!$F$2</f>
        <v>116</v>
      </c>
      <c r="B6" s="176">
        <f>'Tabela I'!$F$1</f>
        <v>2022</v>
      </c>
      <c r="C6" s="237" t="str">
        <f>+'Tabela IIIa'!B14</f>
        <v/>
      </c>
      <c r="D6" s="237">
        <f>+'Tabela IIIa'!C14</f>
        <v>0</v>
      </c>
      <c r="E6" s="237">
        <f>+'Tabela IIIa'!D14</f>
        <v>0</v>
      </c>
      <c r="F6" s="237">
        <f>+'Tabela IIIa'!E14</f>
        <v>0</v>
      </c>
      <c r="G6" s="237">
        <f>+'Tabela IIIa'!F14</f>
        <v>0</v>
      </c>
      <c r="H6" s="237">
        <f>+'Tabela IIIa'!G14</f>
        <v>0</v>
      </c>
      <c r="I6" s="237">
        <f>+'Tabela IIIa'!H14</f>
        <v>0</v>
      </c>
      <c r="J6" s="237">
        <f>+'Tabela IIIa'!I14</f>
        <v>0</v>
      </c>
      <c r="K6" s="237">
        <f>+'Tabela IIIa'!J14</f>
        <v>0</v>
      </c>
      <c r="L6" s="237">
        <f>+'Tabela IIIa'!K14</f>
        <v>0</v>
      </c>
      <c r="M6" s="237">
        <f>+'Tabela IIIa'!L14</f>
        <v>0</v>
      </c>
      <c r="N6" s="237" t="str">
        <f>+'Tabela IIIa'!M14</f>
        <v/>
      </c>
      <c r="O6" s="237" t="str">
        <f>+'Tabela IIIa'!N14</f>
        <v/>
      </c>
      <c r="P6" s="237" t="str">
        <f>+'Tabela IIIa'!O14</f>
        <v/>
      </c>
      <c r="Q6" s="237" t="str">
        <f>+'Tabela IIIa'!P14</f>
        <v/>
      </c>
      <c r="R6" s="237" t="str">
        <f>+'Tabela IIIa'!Q14</f>
        <v/>
      </c>
    </row>
    <row r="7" spans="1:22" x14ac:dyDescent="0.25">
      <c r="A7" s="176">
        <f>'Tabela I'!$F$2</f>
        <v>116</v>
      </c>
      <c r="B7" s="176">
        <f>'Tabela I'!$F$1</f>
        <v>2022</v>
      </c>
      <c r="C7" s="237" t="str">
        <f>+'Tabela IIIa'!B15</f>
        <v/>
      </c>
      <c r="D7" s="237">
        <f>+'Tabela IIIa'!C15</f>
        <v>0</v>
      </c>
      <c r="E7" s="237">
        <f>+'Tabela IIIa'!D15</f>
        <v>0</v>
      </c>
      <c r="F7" s="237">
        <f>+'Tabela IIIa'!E15</f>
        <v>0</v>
      </c>
      <c r="G7" s="237">
        <f>+'Tabela IIIa'!F15</f>
        <v>0</v>
      </c>
      <c r="H7" s="237">
        <f>+'Tabela IIIa'!G15</f>
        <v>0</v>
      </c>
      <c r="I7" s="237">
        <f>+'Tabela IIIa'!H15</f>
        <v>0</v>
      </c>
      <c r="J7" s="237">
        <f>+'Tabela IIIa'!I15</f>
        <v>0</v>
      </c>
      <c r="K7" s="237">
        <f>+'Tabela IIIa'!J15</f>
        <v>0</v>
      </c>
      <c r="L7" s="237">
        <f>+'Tabela IIIa'!K15</f>
        <v>0</v>
      </c>
      <c r="M7" s="237">
        <f>+'Tabela IIIa'!L15</f>
        <v>0</v>
      </c>
      <c r="N7" s="237" t="str">
        <f>+'Tabela IIIa'!M15</f>
        <v/>
      </c>
      <c r="O7" s="237" t="str">
        <f>+'Tabela IIIa'!N15</f>
        <v/>
      </c>
      <c r="P7" s="237" t="str">
        <f>+'Tabela IIIa'!O15</f>
        <v/>
      </c>
      <c r="Q7" s="237" t="str">
        <f>+'Tabela IIIa'!P15</f>
        <v/>
      </c>
      <c r="R7" s="237" t="str">
        <f>+'Tabela IIIa'!Q15</f>
        <v/>
      </c>
    </row>
    <row r="8" spans="1:22" x14ac:dyDescent="0.25">
      <c r="A8" s="176">
        <f>'Tabela I'!$F$2</f>
        <v>116</v>
      </c>
      <c r="B8" s="176">
        <f>'Tabela I'!$F$1</f>
        <v>2022</v>
      </c>
      <c r="C8" s="237" t="str">
        <f>+'Tabela IIIa'!B16</f>
        <v/>
      </c>
      <c r="D8" s="237">
        <f>+'Tabela IIIa'!C16</f>
        <v>0</v>
      </c>
      <c r="E8" s="237">
        <f>+'Tabela IIIa'!D16</f>
        <v>0</v>
      </c>
      <c r="F8" s="237">
        <f>+'Tabela IIIa'!E16</f>
        <v>0</v>
      </c>
      <c r="G8" s="237">
        <f>+'Tabela IIIa'!F16</f>
        <v>0</v>
      </c>
      <c r="H8" s="237">
        <f>+'Tabela IIIa'!G16</f>
        <v>0</v>
      </c>
      <c r="I8" s="237">
        <f>+'Tabela IIIa'!H16</f>
        <v>0</v>
      </c>
      <c r="J8" s="237">
        <f>+'Tabela IIIa'!I16</f>
        <v>0</v>
      </c>
      <c r="K8" s="237">
        <f>+'Tabela IIIa'!J16</f>
        <v>0</v>
      </c>
      <c r="L8" s="237">
        <f>+'Tabela IIIa'!K16</f>
        <v>0</v>
      </c>
      <c r="M8" s="237">
        <f>+'Tabela IIIa'!L16</f>
        <v>0</v>
      </c>
      <c r="N8" s="237" t="str">
        <f>+'Tabela IIIa'!M16</f>
        <v/>
      </c>
      <c r="O8" s="237" t="str">
        <f>+'Tabela IIIa'!N16</f>
        <v/>
      </c>
      <c r="P8" s="237" t="str">
        <f>+'Tabela IIIa'!O16</f>
        <v/>
      </c>
      <c r="Q8" s="237" t="str">
        <f>+'Tabela IIIa'!P16</f>
        <v/>
      </c>
      <c r="R8" s="237" t="str">
        <f>+'Tabela IIIa'!Q16</f>
        <v/>
      </c>
    </row>
    <row r="9" spans="1:22" x14ac:dyDescent="0.25">
      <c r="A9" s="176">
        <f>'Tabela I'!$F$2</f>
        <v>116</v>
      </c>
      <c r="B9" s="176">
        <f>'Tabela I'!$F$1</f>
        <v>2022</v>
      </c>
      <c r="C9" s="237" t="str">
        <f>+'Tabela IIIa'!B17</f>
        <v/>
      </c>
      <c r="D9" s="237">
        <f>+'Tabela IIIa'!C17</f>
        <v>0</v>
      </c>
      <c r="E9" s="237">
        <f>+'Tabela IIIa'!D17</f>
        <v>0</v>
      </c>
      <c r="F9" s="237">
        <f>+'Tabela IIIa'!E17</f>
        <v>0</v>
      </c>
      <c r="G9" s="237">
        <f>+'Tabela IIIa'!F17</f>
        <v>0</v>
      </c>
      <c r="H9" s="237">
        <f>+'Tabela IIIa'!G17</f>
        <v>0</v>
      </c>
      <c r="I9" s="237">
        <f>+'Tabela IIIa'!H17</f>
        <v>0</v>
      </c>
      <c r="J9" s="237">
        <f>+'Tabela IIIa'!I17</f>
        <v>0</v>
      </c>
      <c r="K9" s="237">
        <f>+'Tabela IIIa'!J17</f>
        <v>0</v>
      </c>
      <c r="L9" s="237">
        <f>+'Tabela IIIa'!K17</f>
        <v>0</v>
      </c>
      <c r="M9" s="237">
        <f>+'Tabela IIIa'!L17</f>
        <v>0</v>
      </c>
      <c r="N9" s="237" t="str">
        <f>+'Tabela IIIa'!M17</f>
        <v/>
      </c>
      <c r="O9" s="237" t="str">
        <f>+'Tabela IIIa'!N17</f>
        <v/>
      </c>
      <c r="P9" s="237" t="str">
        <f>+'Tabela IIIa'!O17</f>
        <v/>
      </c>
      <c r="Q9" s="237" t="str">
        <f>+'Tabela IIIa'!P17</f>
        <v/>
      </c>
      <c r="R9" s="237" t="str">
        <f>+'Tabela IIIa'!Q17</f>
        <v/>
      </c>
    </row>
    <row r="10" spans="1:22" x14ac:dyDescent="0.25">
      <c r="A10" s="176">
        <f>'Tabela I'!$F$2</f>
        <v>116</v>
      </c>
      <c r="B10" s="176">
        <f>'Tabela I'!$F$1</f>
        <v>2022</v>
      </c>
      <c r="C10" s="237" t="str">
        <f>+'Tabela IIIa'!B18</f>
        <v/>
      </c>
      <c r="D10" s="237">
        <f>+'Tabela IIIa'!C18</f>
        <v>0</v>
      </c>
      <c r="E10" s="237">
        <f>+'Tabela IIIa'!D18</f>
        <v>0</v>
      </c>
      <c r="F10" s="237">
        <f>+'Tabela IIIa'!E18</f>
        <v>0</v>
      </c>
      <c r="G10" s="237">
        <f>+'Tabela IIIa'!F18</f>
        <v>0</v>
      </c>
      <c r="H10" s="237">
        <f>+'Tabela IIIa'!G18</f>
        <v>0</v>
      </c>
      <c r="I10" s="237">
        <f>+'Tabela IIIa'!H18</f>
        <v>0</v>
      </c>
      <c r="J10" s="237">
        <f>+'Tabela IIIa'!I18</f>
        <v>0</v>
      </c>
      <c r="K10" s="237">
        <f>+'Tabela IIIa'!J18</f>
        <v>0</v>
      </c>
      <c r="L10" s="237">
        <f>+'Tabela IIIa'!K18</f>
        <v>0</v>
      </c>
      <c r="M10" s="237">
        <f>+'Tabela IIIa'!L18</f>
        <v>0</v>
      </c>
      <c r="N10" s="237" t="str">
        <f>+'Tabela IIIa'!M18</f>
        <v/>
      </c>
      <c r="O10" s="237" t="str">
        <f>+'Tabela IIIa'!N18</f>
        <v/>
      </c>
      <c r="P10" s="237" t="str">
        <f>+'Tabela IIIa'!O18</f>
        <v/>
      </c>
      <c r="Q10" s="237" t="str">
        <f>+'Tabela IIIa'!P18</f>
        <v/>
      </c>
      <c r="R10" s="237" t="str">
        <f>+'Tabela IIIa'!Q18</f>
        <v/>
      </c>
    </row>
    <row r="11" spans="1:22" x14ac:dyDescent="0.25">
      <c r="A11" s="176">
        <f>'Tabela I'!$F$2</f>
        <v>116</v>
      </c>
      <c r="B11" s="176">
        <f>'Tabela I'!$F$1</f>
        <v>2022</v>
      </c>
      <c r="C11" s="237" t="str">
        <f>+'Tabela IIIa'!B19</f>
        <v/>
      </c>
      <c r="D11" s="237">
        <f>+'Tabela IIIa'!C19</f>
        <v>0</v>
      </c>
      <c r="E11" s="237">
        <f>+'Tabela IIIa'!D19</f>
        <v>0</v>
      </c>
      <c r="F11" s="237">
        <f>+'Tabela IIIa'!E19</f>
        <v>0</v>
      </c>
      <c r="G11" s="237">
        <f>+'Tabela IIIa'!F19</f>
        <v>0</v>
      </c>
      <c r="H11" s="237">
        <f>+'Tabela IIIa'!G19</f>
        <v>0</v>
      </c>
      <c r="I11" s="237">
        <f>+'Tabela IIIa'!H19</f>
        <v>0</v>
      </c>
      <c r="J11" s="237">
        <f>+'Tabela IIIa'!I19</f>
        <v>0</v>
      </c>
      <c r="K11" s="237">
        <f>+'Tabela IIIa'!J19</f>
        <v>0</v>
      </c>
      <c r="L11" s="237">
        <f>+'Tabela IIIa'!K19</f>
        <v>0</v>
      </c>
      <c r="M11" s="237">
        <f>+'Tabela IIIa'!L19</f>
        <v>0</v>
      </c>
      <c r="N11" s="237" t="str">
        <f>+'Tabela IIIa'!M19</f>
        <v/>
      </c>
      <c r="O11" s="237" t="str">
        <f>+'Tabela IIIa'!N19</f>
        <v/>
      </c>
      <c r="P11" s="237" t="str">
        <f>+'Tabela IIIa'!O19</f>
        <v/>
      </c>
      <c r="Q11" s="237" t="str">
        <f>+'Tabela IIIa'!P19</f>
        <v/>
      </c>
      <c r="R11" s="237" t="str">
        <f>+'Tabela IIIa'!Q19</f>
        <v/>
      </c>
    </row>
    <row r="12" spans="1:22" x14ac:dyDescent="0.25">
      <c r="A12" s="176">
        <f>'Tabela I'!$F$2</f>
        <v>116</v>
      </c>
      <c r="B12" s="176">
        <f>'Tabela I'!$F$1</f>
        <v>2022</v>
      </c>
      <c r="C12" s="237" t="str">
        <f>+'Tabela IIIa'!B20</f>
        <v/>
      </c>
      <c r="D12" s="237">
        <f>+'Tabela IIIa'!C20</f>
        <v>0</v>
      </c>
      <c r="E12" s="237">
        <f>+'Tabela IIIa'!D20</f>
        <v>0</v>
      </c>
      <c r="F12" s="237">
        <f>+'Tabela IIIa'!E20</f>
        <v>0</v>
      </c>
      <c r="G12" s="237">
        <f>+'Tabela IIIa'!F20</f>
        <v>0</v>
      </c>
      <c r="H12" s="237">
        <f>+'Tabela IIIa'!G20</f>
        <v>0</v>
      </c>
      <c r="I12" s="237">
        <f>+'Tabela IIIa'!H20</f>
        <v>0</v>
      </c>
      <c r="J12" s="237">
        <f>+'Tabela IIIa'!I20</f>
        <v>0</v>
      </c>
      <c r="K12" s="237">
        <f>+'Tabela IIIa'!J20</f>
        <v>0</v>
      </c>
      <c r="L12" s="237">
        <f>+'Tabela IIIa'!K20</f>
        <v>0</v>
      </c>
      <c r="M12" s="237">
        <f>+'Tabela IIIa'!L20</f>
        <v>0</v>
      </c>
      <c r="N12" s="237" t="str">
        <f>+'Tabela IIIa'!M20</f>
        <v/>
      </c>
      <c r="O12" s="237" t="str">
        <f>+'Tabela IIIa'!N20</f>
        <v/>
      </c>
      <c r="P12" s="237" t="str">
        <f>+'Tabela IIIa'!O20</f>
        <v/>
      </c>
      <c r="Q12" s="237" t="str">
        <f>+'Tabela IIIa'!P20</f>
        <v/>
      </c>
      <c r="R12" s="237" t="str">
        <f>+'Tabela IIIa'!Q20</f>
        <v/>
      </c>
    </row>
    <row r="13" spans="1:22" x14ac:dyDescent="0.25">
      <c r="A13" s="176">
        <f>'Tabela I'!$F$2</f>
        <v>116</v>
      </c>
      <c r="B13" s="176">
        <f>'Tabela I'!$F$1</f>
        <v>2022</v>
      </c>
      <c r="C13" s="237" t="str">
        <f>+'Tabela IIIa'!B21</f>
        <v/>
      </c>
      <c r="D13" s="237">
        <f>+'Tabela IIIa'!C21</f>
        <v>0</v>
      </c>
      <c r="E13" s="237">
        <f>+'Tabela IIIa'!D21</f>
        <v>0</v>
      </c>
      <c r="F13" s="237">
        <f>+'Tabela IIIa'!E21</f>
        <v>0</v>
      </c>
      <c r="G13" s="237">
        <f>+'Tabela IIIa'!F21</f>
        <v>0</v>
      </c>
      <c r="H13" s="237">
        <f>+'Tabela IIIa'!G21</f>
        <v>0</v>
      </c>
      <c r="I13" s="237">
        <f>+'Tabela IIIa'!H21</f>
        <v>0</v>
      </c>
      <c r="J13" s="237">
        <f>+'Tabela IIIa'!I21</f>
        <v>0</v>
      </c>
      <c r="K13" s="237">
        <f>+'Tabela IIIa'!J21</f>
        <v>0</v>
      </c>
      <c r="L13" s="237">
        <f>+'Tabela IIIa'!K21</f>
        <v>0</v>
      </c>
      <c r="M13" s="237">
        <f>+'Tabela IIIa'!L21</f>
        <v>0</v>
      </c>
      <c r="N13" s="237" t="str">
        <f>+'Tabela IIIa'!M21</f>
        <v/>
      </c>
      <c r="O13" s="237" t="str">
        <f>+'Tabela IIIa'!N21</f>
        <v/>
      </c>
      <c r="P13" s="237" t="str">
        <f>+'Tabela IIIa'!O21</f>
        <v/>
      </c>
      <c r="Q13" s="237" t="str">
        <f>+'Tabela IIIa'!P21</f>
        <v/>
      </c>
      <c r="R13" s="237" t="str">
        <f>+'Tabela IIIa'!Q21</f>
        <v/>
      </c>
    </row>
    <row r="14" spans="1:22" x14ac:dyDescent="0.25">
      <c r="A14" s="176">
        <f>'Tabela I'!$F$2</f>
        <v>116</v>
      </c>
      <c r="B14" s="176">
        <f>'Tabela I'!$F$1</f>
        <v>2022</v>
      </c>
      <c r="C14" s="237" t="str">
        <f>+'Tabela IIIa'!B22</f>
        <v/>
      </c>
      <c r="D14" s="237">
        <f>+'Tabela IIIa'!C22</f>
        <v>0</v>
      </c>
      <c r="E14" s="237">
        <f>+'Tabela IIIa'!D22</f>
        <v>0</v>
      </c>
      <c r="F14" s="237">
        <f>+'Tabela IIIa'!E22</f>
        <v>0</v>
      </c>
      <c r="G14" s="237">
        <f>+'Tabela IIIa'!F22</f>
        <v>0</v>
      </c>
      <c r="H14" s="237">
        <f>+'Tabela IIIa'!G22</f>
        <v>0</v>
      </c>
      <c r="I14" s="237">
        <f>+'Tabela IIIa'!H22</f>
        <v>0</v>
      </c>
      <c r="J14" s="237">
        <f>+'Tabela IIIa'!I22</f>
        <v>0</v>
      </c>
      <c r="K14" s="237">
        <f>+'Tabela IIIa'!J22</f>
        <v>0</v>
      </c>
      <c r="L14" s="237">
        <f>+'Tabela IIIa'!K22</f>
        <v>0</v>
      </c>
      <c r="M14" s="237">
        <f>+'Tabela IIIa'!L22</f>
        <v>0</v>
      </c>
      <c r="N14" s="237" t="str">
        <f>+'Tabela IIIa'!M22</f>
        <v/>
      </c>
      <c r="O14" s="237" t="str">
        <f>+'Tabela IIIa'!N22</f>
        <v/>
      </c>
      <c r="P14" s="237" t="str">
        <f>+'Tabela IIIa'!O22</f>
        <v/>
      </c>
      <c r="Q14" s="237" t="str">
        <f>+'Tabela IIIa'!P22</f>
        <v/>
      </c>
      <c r="R14" s="237" t="str">
        <f>+'Tabela IIIa'!Q22</f>
        <v/>
      </c>
    </row>
    <row r="15" spans="1:22" x14ac:dyDescent="0.25">
      <c r="A15" s="176">
        <f>'Tabela I'!$F$2</f>
        <v>116</v>
      </c>
      <c r="B15" s="176">
        <f>'Tabela I'!$F$1</f>
        <v>2022</v>
      </c>
      <c r="C15" s="237" t="str">
        <f>+'Tabela IIIa'!B23</f>
        <v/>
      </c>
      <c r="D15" s="237">
        <f>+'Tabela IIIa'!C23</f>
        <v>0</v>
      </c>
      <c r="E15" s="237">
        <f>+'Tabela IIIa'!D23</f>
        <v>0</v>
      </c>
      <c r="F15" s="237">
        <f>+'Tabela IIIa'!E23</f>
        <v>0</v>
      </c>
      <c r="G15" s="237">
        <f>+'Tabela IIIa'!F23</f>
        <v>0</v>
      </c>
      <c r="H15" s="237">
        <f>+'Tabela IIIa'!G23</f>
        <v>0</v>
      </c>
      <c r="I15" s="237">
        <f>+'Tabela IIIa'!H23</f>
        <v>0</v>
      </c>
      <c r="J15" s="237">
        <f>+'Tabela IIIa'!I23</f>
        <v>0</v>
      </c>
      <c r="K15" s="237">
        <f>+'Tabela IIIa'!J23</f>
        <v>0</v>
      </c>
      <c r="L15" s="237">
        <f>+'Tabela IIIa'!K23</f>
        <v>0</v>
      </c>
      <c r="M15" s="237">
        <f>+'Tabela IIIa'!L23</f>
        <v>0</v>
      </c>
      <c r="N15" s="237" t="str">
        <f>+'Tabela IIIa'!M23</f>
        <v/>
      </c>
      <c r="O15" s="237" t="str">
        <f>+'Tabela IIIa'!N23</f>
        <v/>
      </c>
      <c r="P15" s="237" t="str">
        <f>+'Tabela IIIa'!O23</f>
        <v/>
      </c>
      <c r="Q15" s="237" t="str">
        <f>+'Tabela IIIa'!P23</f>
        <v/>
      </c>
      <c r="R15" s="237" t="str">
        <f>+'Tabela IIIa'!Q23</f>
        <v/>
      </c>
    </row>
    <row r="16" spans="1:22" x14ac:dyDescent="0.25">
      <c r="A16" s="176">
        <f>'Tabela I'!$F$2</f>
        <v>116</v>
      </c>
      <c r="B16" s="176">
        <f>'Tabela I'!$F$1</f>
        <v>2022</v>
      </c>
      <c r="C16" s="237" t="str">
        <f>+'Tabela IIIa'!B24</f>
        <v/>
      </c>
      <c r="D16" s="237">
        <f>+'Tabela IIIa'!C24</f>
        <v>0</v>
      </c>
      <c r="E16" s="237">
        <f>+'Tabela IIIa'!D24</f>
        <v>0</v>
      </c>
      <c r="F16" s="237">
        <f>+'Tabela IIIa'!E24</f>
        <v>0</v>
      </c>
      <c r="G16" s="237">
        <f>+'Tabela IIIa'!F24</f>
        <v>0</v>
      </c>
      <c r="H16" s="237">
        <f>+'Tabela IIIa'!G24</f>
        <v>0</v>
      </c>
      <c r="I16" s="237">
        <f>+'Tabela IIIa'!H24</f>
        <v>0</v>
      </c>
      <c r="J16" s="237">
        <f>+'Tabela IIIa'!I24</f>
        <v>0</v>
      </c>
      <c r="K16" s="237">
        <f>+'Tabela IIIa'!J24</f>
        <v>0</v>
      </c>
      <c r="L16" s="237">
        <f>+'Tabela IIIa'!K24</f>
        <v>0</v>
      </c>
      <c r="M16" s="237">
        <f>+'Tabela IIIa'!L24</f>
        <v>0</v>
      </c>
      <c r="N16" s="237" t="str">
        <f>+'Tabela IIIa'!M24</f>
        <v/>
      </c>
      <c r="O16" s="237" t="str">
        <f>+'Tabela IIIa'!N24</f>
        <v/>
      </c>
      <c r="P16" s="237" t="str">
        <f>+'Tabela IIIa'!O24</f>
        <v/>
      </c>
      <c r="Q16" s="237" t="str">
        <f>+'Tabela IIIa'!P24</f>
        <v/>
      </c>
      <c r="R16" s="237" t="str">
        <f>+'Tabela IIIa'!Q24</f>
        <v/>
      </c>
    </row>
    <row r="17" spans="1:18" x14ac:dyDescent="0.25">
      <c r="A17" s="176">
        <f>'Tabela I'!$F$2</f>
        <v>116</v>
      </c>
      <c r="B17" s="176">
        <f>'Tabela I'!$F$1</f>
        <v>2022</v>
      </c>
      <c r="C17" s="237" t="str">
        <f>+'Tabela IIIa'!B25</f>
        <v/>
      </c>
      <c r="D17" s="237">
        <f>+'Tabela IIIa'!C25</f>
        <v>0</v>
      </c>
      <c r="E17" s="237">
        <f>+'Tabela IIIa'!D25</f>
        <v>0</v>
      </c>
      <c r="F17" s="237">
        <f>+'Tabela IIIa'!E25</f>
        <v>0</v>
      </c>
      <c r="G17" s="237">
        <f>+'Tabela IIIa'!F25</f>
        <v>0</v>
      </c>
      <c r="H17" s="237">
        <f>+'Tabela IIIa'!G25</f>
        <v>0</v>
      </c>
      <c r="I17" s="237">
        <f>+'Tabela IIIa'!H25</f>
        <v>0</v>
      </c>
      <c r="J17" s="237">
        <f>+'Tabela IIIa'!I25</f>
        <v>0</v>
      </c>
      <c r="K17" s="237">
        <f>+'Tabela IIIa'!J25</f>
        <v>0</v>
      </c>
      <c r="L17" s="237">
        <f>+'Tabela IIIa'!K25</f>
        <v>0</v>
      </c>
      <c r="M17" s="237">
        <f>+'Tabela IIIa'!L25</f>
        <v>0</v>
      </c>
      <c r="N17" s="237" t="str">
        <f>+'Tabela IIIa'!M25</f>
        <v/>
      </c>
      <c r="O17" s="237" t="str">
        <f>+'Tabela IIIa'!N25</f>
        <v/>
      </c>
      <c r="P17" s="237" t="str">
        <f>+'Tabela IIIa'!O25</f>
        <v/>
      </c>
      <c r="Q17" s="237" t="str">
        <f>+'Tabela IIIa'!P25</f>
        <v/>
      </c>
      <c r="R17" s="237" t="str">
        <f>+'Tabela IIIa'!Q25</f>
        <v/>
      </c>
    </row>
    <row r="18" spans="1:18" x14ac:dyDescent="0.25">
      <c r="A18" s="176">
        <f>'Tabela I'!$F$2</f>
        <v>116</v>
      </c>
      <c r="B18" s="176">
        <f>'Tabela I'!$F$1</f>
        <v>2022</v>
      </c>
      <c r="C18" s="237" t="str">
        <f>+'Tabela IIIa'!B26</f>
        <v/>
      </c>
      <c r="D18" s="237">
        <f>+'Tabela IIIa'!C26</f>
        <v>0</v>
      </c>
      <c r="E18" s="237">
        <f>+'Tabela IIIa'!D26</f>
        <v>0</v>
      </c>
      <c r="F18" s="237">
        <f>+'Tabela IIIa'!E26</f>
        <v>0</v>
      </c>
      <c r="G18" s="237">
        <f>+'Tabela IIIa'!F26</f>
        <v>0</v>
      </c>
      <c r="H18" s="237">
        <f>+'Tabela IIIa'!G26</f>
        <v>0</v>
      </c>
      <c r="I18" s="237">
        <f>+'Tabela IIIa'!H26</f>
        <v>0</v>
      </c>
      <c r="J18" s="237">
        <f>+'Tabela IIIa'!I26</f>
        <v>0</v>
      </c>
      <c r="K18" s="237">
        <f>+'Tabela IIIa'!J26</f>
        <v>0</v>
      </c>
      <c r="L18" s="237">
        <f>+'Tabela IIIa'!K26</f>
        <v>0</v>
      </c>
      <c r="M18" s="237">
        <f>+'Tabela IIIa'!L26</f>
        <v>0</v>
      </c>
      <c r="N18" s="237" t="str">
        <f>+'Tabela IIIa'!M26</f>
        <v/>
      </c>
      <c r="O18" s="237" t="str">
        <f>+'Tabela IIIa'!N26</f>
        <v/>
      </c>
      <c r="P18" s="237" t="str">
        <f>+'Tabela IIIa'!O26</f>
        <v/>
      </c>
      <c r="Q18" s="237" t="str">
        <f>+'Tabela IIIa'!P26</f>
        <v/>
      </c>
      <c r="R18" s="237" t="str">
        <f>+'Tabela IIIa'!Q26</f>
        <v/>
      </c>
    </row>
    <row r="19" spans="1:18" x14ac:dyDescent="0.25">
      <c r="A19" s="176">
        <f>'Tabela I'!$F$2</f>
        <v>116</v>
      </c>
      <c r="B19" s="176">
        <f>'Tabela I'!$F$1</f>
        <v>2022</v>
      </c>
      <c r="C19" s="237" t="str">
        <f>+'Tabela IIIa'!B27</f>
        <v/>
      </c>
      <c r="D19" s="237">
        <f>+'Tabela IIIa'!C27</f>
        <v>0</v>
      </c>
      <c r="E19" s="237">
        <f>+'Tabela IIIa'!D27</f>
        <v>0</v>
      </c>
      <c r="F19" s="237">
        <f>+'Tabela IIIa'!E27</f>
        <v>0</v>
      </c>
      <c r="G19" s="237">
        <f>+'Tabela IIIa'!F27</f>
        <v>0</v>
      </c>
      <c r="H19" s="237">
        <f>+'Tabela IIIa'!G27</f>
        <v>0</v>
      </c>
      <c r="I19" s="237">
        <f>+'Tabela IIIa'!H27</f>
        <v>0</v>
      </c>
      <c r="J19" s="237">
        <f>+'Tabela IIIa'!I27</f>
        <v>0</v>
      </c>
      <c r="K19" s="237">
        <f>+'Tabela IIIa'!J27</f>
        <v>0</v>
      </c>
      <c r="L19" s="237">
        <f>+'Tabela IIIa'!K27</f>
        <v>0</v>
      </c>
      <c r="M19" s="237">
        <f>+'Tabela IIIa'!L27</f>
        <v>0</v>
      </c>
      <c r="N19" s="237" t="str">
        <f>+'Tabela IIIa'!M27</f>
        <v/>
      </c>
      <c r="O19" s="237" t="str">
        <f>+'Tabela IIIa'!N27</f>
        <v/>
      </c>
      <c r="P19" s="237" t="str">
        <f>+'Tabela IIIa'!O27</f>
        <v/>
      </c>
      <c r="Q19" s="237" t="str">
        <f>+'Tabela IIIa'!P27</f>
        <v/>
      </c>
      <c r="R19" s="237" t="str">
        <f>+'Tabela IIIa'!Q27</f>
        <v/>
      </c>
    </row>
    <row r="20" spans="1:18" x14ac:dyDescent="0.25">
      <c r="A20" s="176">
        <f>'Tabela I'!$F$2</f>
        <v>116</v>
      </c>
      <c r="B20" s="176">
        <f>'Tabela I'!$F$1</f>
        <v>2022</v>
      </c>
      <c r="C20" s="237" t="str">
        <f>+'Tabela IIIa'!B28</f>
        <v/>
      </c>
      <c r="D20" s="237">
        <f>+'Tabela IIIa'!C28</f>
        <v>0</v>
      </c>
      <c r="E20" s="237">
        <f>+'Tabela IIIa'!D28</f>
        <v>0</v>
      </c>
      <c r="F20" s="237">
        <f>+'Tabela IIIa'!E28</f>
        <v>0</v>
      </c>
      <c r="G20" s="237">
        <f>+'Tabela IIIa'!F28</f>
        <v>0</v>
      </c>
      <c r="H20" s="237">
        <f>+'Tabela IIIa'!G28</f>
        <v>0</v>
      </c>
      <c r="I20" s="237">
        <f>+'Tabela IIIa'!H28</f>
        <v>0</v>
      </c>
      <c r="J20" s="237">
        <f>+'Tabela IIIa'!I28</f>
        <v>0</v>
      </c>
      <c r="K20" s="237">
        <f>+'Tabela IIIa'!J28</f>
        <v>0</v>
      </c>
      <c r="L20" s="237">
        <f>+'Tabela IIIa'!K28</f>
        <v>0</v>
      </c>
      <c r="M20" s="237">
        <f>+'Tabela IIIa'!L28</f>
        <v>0</v>
      </c>
      <c r="N20" s="237" t="str">
        <f>+'Tabela IIIa'!M28</f>
        <v/>
      </c>
      <c r="O20" s="237" t="str">
        <f>+'Tabela IIIa'!N28</f>
        <v/>
      </c>
      <c r="P20" s="237" t="str">
        <f>+'Tabela IIIa'!O28</f>
        <v/>
      </c>
      <c r="Q20" s="237" t="str">
        <f>+'Tabela IIIa'!P28</f>
        <v/>
      </c>
      <c r="R20" s="237" t="str">
        <f>+'Tabela IIIa'!Q28</f>
        <v/>
      </c>
    </row>
    <row r="21" spans="1:18" x14ac:dyDescent="0.25">
      <c r="A21" s="176">
        <f>'Tabela I'!$F$2</f>
        <v>116</v>
      </c>
      <c r="B21" s="176">
        <f>'Tabela I'!$F$1</f>
        <v>2022</v>
      </c>
      <c r="C21" s="237" t="str">
        <f>+'Tabela IIIa'!B29</f>
        <v/>
      </c>
      <c r="D21" s="237">
        <f>+'Tabela IIIa'!C29</f>
        <v>0</v>
      </c>
      <c r="E21" s="237">
        <f>+'Tabela IIIa'!D29</f>
        <v>0</v>
      </c>
      <c r="F21" s="237">
        <f>+'Tabela IIIa'!E29</f>
        <v>0</v>
      </c>
      <c r="G21" s="237">
        <f>+'Tabela IIIa'!F29</f>
        <v>0</v>
      </c>
      <c r="H21" s="237">
        <f>+'Tabela IIIa'!G29</f>
        <v>0</v>
      </c>
      <c r="I21" s="237">
        <f>+'Tabela IIIa'!H29</f>
        <v>0</v>
      </c>
      <c r="J21" s="237">
        <f>+'Tabela IIIa'!I29</f>
        <v>0</v>
      </c>
      <c r="K21" s="237">
        <f>+'Tabela IIIa'!J29</f>
        <v>0</v>
      </c>
      <c r="L21" s="237">
        <f>+'Tabela IIIa'!K29</f>
        <v>0</v>
      </c>
      <c r="M21" s="237">
        <f>+'Tabela IIIa'!L29</f>
        <v>0</v>
      </c>
      <c r="N21" s="237" t="str">
        <f>+'Tabela IIIa'!M29</f>
        <v/>
      </c>
      <c r="O21" s="237" t="str">
        <f>+'Tabela IIIa'!N29</f>
        <v/>
      </c>
      <c r="P21" s="237" t="str">
        <f>+'Tabela IIIa'!O29</f>
        <v/>
      </c>
      <c r="Q21" s="237" t="str">
        <f>+'Tabela IIIa'!P29</f>
        <v/>
      </c>
      <c r="R21" s="237" t="str">
        <f>+'Tabela IIIa'!Q29</f>
        <v/>
      </c>
    </row>
    <row r="22" spans="1:18" x14ac:dyDescent="0.25">
      <c r="A22" s="176">
        <f>'Tabela I'!$F$2</f>
        <v>116</v>
      </c>
      <c r="B22" s="176">
        <f>'Tabela I'!$F$1</f>
        <v>2022</v>
      </c>
      <c r="C22" s="237" t="str">
        <f>+'Tabela IIIa'!B30</f>
        <v/>
      </c>
      <c r="D22" s="237">
        <f>+'Tabela IIIa'!C30</f>
        <v>0</v>
      </c>
      <c r="E22" s="237">
        <f>+'Tabela IIIa'!D30</f>
        <v>0</v>
      </c>
      <c r="F22" s="237">
        <f>+'Tabela IIIa'!E30</f>
        <v>0</v>
      </c>
      <c r="G22" s="237">
        <f>+'Tabela IIIa'!F30</f>
        <v>0</v>
      </c>
      <c r="H22" s="237">
        <f>+'Tabela IIIa'!G30</f>
        <v>0</v>
      </c>
      <c r="I22" s="237">
        <f>+'Tabela IIIa'!H30</f>
        <v>0</v>
      </c>
      <c r="J22" s="237">
        <f>+'Tabela IIIa'!I30</f>
        <v>0</v>
      </c>
      <c r="K22" s="237">
        <f>+'Tabela IIIa'!J30</f>
        <v>0</v>
      </c>
      <c r="L22" s="237">
        <f>+'Tabela IIIa'!K30</f>
        <v>0</v>
      </c>
      <c r="M22" s="237">
        <f>+'Tabela IIIa'!L30</f>
        <v>0</v>
      </c>
      <c r="N22" s="237" t="str">
        <f>+'Tabela IIIa'!M30</f>
        <v/>
      </c>
      <c r="O22" s="237" t="str">
        <f>+'Tabela IIIa'!N30</f>
        <v/>
      </c>
      <c r="P22" s="237" t="str">
        <f>+'Tabela IIIa'!O30</f>
        <v/>
      </c>
      <c r="Q22" s="237" t="str">
        <f>+'Tabela IIIa'!P30</f>
        <v/>
      </c>
      <c r="R22" s="237" t="str">
        <f>+'Tabela IIIa'!Q30</f>
        <v/>
      </c>
    </row>
    <row r="23" spans="1:18" x14ac:dyDescent="0.25">
      <c r="A23" s="176">
        <f>'Tabela I'!$F$2</f>
        <v>116</v>
      </c>
      <c r="B23" s="176">
        <f>'Tabela I'!$F$1</f>
        <v>2022</v>
      </c>
      <c r="C23" s="237" t="str">
        <f>+'Tabela IIIa'!B31</f>
        <v/>
      </c>
      <c r="D23" s="237">
        <f>+'Tabela IIIa'!C31</f>
        <v>0</v>
      </c>
      <c r="E23" s="237">
        <f>+'Tabela IIIa'!D31</f>
        <v>0</v>
      </c>
      <c r="F23" s="237">
        <f>+'Tabela IIIa'!E31</f>
        <v>0</v>
      </c>
      <c r="G23" s="237">
        <f>+'Tabela IIIa'!F31</f>
        <v>0</v>
      </c>
      <c r="H23" s="237">
        <f>+'Tabela IIIa'!G31</f>
        <v>0</v>
      </c>
      <c r="I23" s="237">
        <f>+'Tabela IIIa'!H31</f>
        <v>0</v>
      </c>
      <c r="J23" s="237">
        <f>+'Tabela IIIa'!I31</f>
        <v>0</v>
      </c>
      <c r="K23" s="237">
        <f>+'Tabela IIIa'!J31</f>
        <v>0</v>
      </c>
      <c r="L23" s="237">
        <f>+'Tabela IIIa'!K31</f>
        <v>0</v>
      </c>
      <c r="M23" s="237">
        <f>+'Tabela IIIa'!L31</f>
        <v>0</v>
      </c>
      <c r="N23" s="237" t="str">
        <f>+'Tabela IIIa'!M31</f>
        <v/>
      </c>
      <c r="O23" s="237" t="str">
        <f>+'Tabela IIIa'!N31</f>
        <v/>
      </c>
      <c r="P23" s="237" t="str">
        <f>+'Tabela IIIa'!O31</f>
        <v/>
      </c>
      <c r="Q23" s="237" t="str">
        <f>+'Tabela IIIa'!P31</f>
        <v/>
      </c>
      <c r="R23" s="237" t="str">
        <f>+'Tabela IIIa'!Q31</f>
        <v/>
      </c>
    </row>
    <row r="24" spans="1:18" x14ac:dyDescent="0.25">
      <c r="A24" s="176">
        <f>'Tabela I'!$F$2</f>
        <v>116</v>
      </c>
      <c r="B24" s="176">
        <f>'Tabela I'!$F$1</f>
        <v>2022</v>
      </c>
      <c r="C24" s="237" t="str">
        <f>+'Tabela IIIa'!B32</f>
        <v/>
      </c>
      <c r="D24" s="237">
        <f>+'Tabela IIIa'!C32</f>
        <v>0</v>
      </c>
      <c r="E24" s="237">
        <f>+'Tabela IIIa'!D32</f>
        <v>0</v>
      </c>
      <c r="F24" s="237">
        <f>+'Tabela IIIa'!E32</f>
        <v>0</v>
      </c>
      <c r="G24" s="237">
        <f>+'Tabela IIIa'!F32</f>
        <v>0</v>
      </c>
      <c r="H24" s="237">
        <f>+'Tabela IIIa'!G32</f>
        <v>0</v>
      </c>
      <c r="I24" s="237">
        <f>+'Tabela IIIa'!H32</f>
        <v>0</v>
      </c>
      <c r="J24" s="237">
        <f>+'Tabela IIIa'!I32</f>
        <v>0</v>
      </c>
      <c r="K24" s="237">
        <f>+'Tabela IIIa'!J32</f>
        <v>0</v>
      </c>
      <c r="L24" s="237">
        <f>+'Tabela IIIa'!K32</f>
        <v>0</v>
      </c>
      <c r="M24" s="237">
        <f>+'Tabela IIIa'!L32</f>
        <v>0</v>
      </c>
      <c r="N24" s="237" t="str">
        <f>+'Tabela IIIa'!M32</f>
        <v/>
      </c>
      <c r="O24" s="237" t="str">
        <f>+'Tabela IIIa'!N32</f>
        <v/>
      </c>
      <c r="P24" s="237" t="str">
        <f>+'Tabela IIIa'!O32</f>
        <v/>
      </c>
      <c r="Q24" s="237" t="str">
        <f>+'Tabela IIIa'!P32</f>
        <v/>
      </c>
      <c r="R24" s="237" t="str">
        <f>+'Tabela IIIa'!Q32</f>
        <v/>
      </c>
    </row>
    <row r="25" spans="1:18" x14ac:dyDescent="0.25">
      <c r="A25" s="176">
        <f>'Tabela I'!$F$2</f>
        <v>116</v>
      </c>
      <c r="B25" s="176">
        <f>'Tabela I'!$F$1</f>
        <v>2022</v>
      </c>
      <c r="C25" s="237" t="str">
        <f>+'Tabela IIIa'!B33</f>
        <v/>
      </c>
      <c r="D25" s="237">
        <f>+'Tabela IIIa'!C33</f>
        <v>0</v>
      </c>
      <c r="E25" s="237">
        <f>+'Tabela IIIa'!D33</f>
        <v>0</v>
      </c>
      <c r="F25" s="237">
        <f>+'Tabela IIIa'!E33</f>
        <v>0</v>
      </c>
      <c r="G25" s="237">
        <f>+'Tabela IIIa'!F33</f>
        <v>0</v>
      </c>
      <c r="H25" s="237">
        <f>+'Tabela IIIa'!G33</f>
        <v>0</v>
      </c>
      <c r="I25" s="237">
        <f>+'Tabela IIIa'!H33</f>
        <v>0</v>
      </c>
      <c r="J25" s="237">
        <f>+'Tabela IIIa'!I33</f>
        <v>0</v>
      </c>
      <c r="K25" s="237">
        <f>+'Tabela IIIa'!J33</f>
        <v>0</v>
      </c>
      <c r="L25" s="237">
        <f>+'Tabela IIIa'!K33</f>
        <v>0</v>
      </c>
      <c r="M25" s="237">
        <f>+'Tabela IIIa'!L33</f>
        <v>0</v>
      </c>
      <c r="N25" s="237" t="str">
        <f>+'Tabela IIIa'!M33</f>
        <v/>
      </c>
      <c r="O25" s="237" t="str">
        <f>+'Tabela IIIa'!N33</f>
        <v/>
      </c>
      <c r="P25" s="237" t="str">
        <f>+'Tabela IIIa'!O33</f>
        <v/>
      </c>
      <c r="Q25" s="237" t="str">
        <f>+'Tabela IIIa'!P33</f>
        <v/>
      </c>
      <c r="R25" s="237" t="str">
        <f>+'Tabela IIIa'!Q33</f>
        <v/>
      </c>
    </row>
    <row r="26" spans="1:18" x14ac:dyDescent="0.25">
      <c r="A26" s="176">
        <f>'Tabela I'!$F$2</f>
        <v>116</v>
      </c>
      <c r="B26" s="176">
        <f>'Tabela I'!$F$1</f>
        <v>2022</v>
      </c>
      <c r="C26" s="237" t="str">
        <f>+'Tabela IIIa'!B34</f>
        <v/>
      </c>
      <c r="D26" s="237">
        <f>+'Tabela IIIa'!C34</f>
        <v>0</v>
      </c>
      <c r="E26" s="237">
        <f>+'Tabela IIIa'!D34</f>
        <v>0</v>
      </c>
      <c r="F26" s="237">
        <f>+'Tabela IIIa'!E34</f>
        <v>0</v>
      </c>
      <c r="G26" s="237">
        <f>+'Tabela IIIa'!F34</f>
        <v>0</v>
      </c>
      <c r="H26" s="237">
        <f>+'Tabela IIIa'!G34</f>
        <v>0</v>
      </c>
      <c r="I26" s="237">
        <f>+'Tabela IIIa'!H34</f>
        <v>0</v>
      </c>
      <c r="J26" s="237">
        <f>+'Tabela IIIa'!I34</f>
        <v>0</v>
      </c>
      <c r="K26" s="237">
        <f>+'Tabela IIIa'!J34</f>
        <v>0</v>
      </c>
      <c r="L26" s="237">
        <f>+'Tabela IIIa'!K34</f>
        <v>0</v>
      </c>
      <c r="M26" s="237">
        <f>+'Tabela IIIa'!L34</f>
        <v>0</v>
      </c>
      <c r="N26" s="237" t="str">
        <f>+'Tabela IIIa'!M34</f>
        <v/>
      </c>
      <c r="O26" s="237" t="str">
        <f>+'Tabela IIIa'!N34</f>
        <v/>
      </c>
      <c r="P26" s="237" t="str">
        <f>+'Tabela IIIa'!O34</f>
        <v/>
      </c>
      <c r="Q26" s="237" t="str">
        <f>+'Tabela IIIa'!P34</f>
        <v/>
      </c>
      <c r="R26" s="237" t="str">
        <f>+'Tabela IIIa'!Q34</f>
        <v/>
      </c>
    </row>
    <row r="27" spans="1:18" x14ac:dyDescent="0.25">
      <c r="A27" s="176">
        <f>'Tabela I'!$F$2</f>
        <v>116</v>
      </c>
      <c r="B27" s="176">
        <f>'Tabela I'!$F$1</f>
        <v>2022</v>
      </c>
      <c r="C27" s="237" t="str">
        <f>+'Tabela IIIa'!B35</f>
        <v/>
      </c>
      <c r="D27" s="237">
        <f>+'Tabela IIIa'!C35</f>
        <v>0</v>
      </c>
      <c r="E27" s="237">
        <f>+'Tabela IIIa'!D35</f>
        <v>0</v>
      </c>
      <c r="F27" s="237">
        <f>+'Tabela IIIa'!E35</f>
        <v>0</v>
      </c>
      <c r="G27" s="237">
        <f>+'Tabela IIIa'!F35</f>
        <v>0</v>
      </c>
      <c r="H27" s="237">
        <f>+'Tabela IIIa'!G35</f>
        <v>0</v>
      </c>
      <c r="I27" s="237">
        <f>+'Tabela IIIa'!H35</f>
        <v>0</v>
      </c>
      <c r="J27" s="237">
        <f>+'Tabela IIIa'!I35</f>
        <v>0</v>
      </c>
      <c r="K27" s="237">
        <f>+'Tabela IIIa'!J35</f>
        <v>0</v>
      </c>
      <c r="L27" s="237">
        <f>+'Tabela IIIa'!K35</f>
        <v>0</v>
      </c>
      <c r="M27" s="237">
        <f>+'Tabela IIIa'!L35</f>
        <v>0</v>
      </c>
      <c r="N27" s="237" t="str">
        <f>+'Tabela IIIa'!M35</f>
        <v/>
      </c>
      <c r="O27" s="237" t="str">
        <f>+'Tabela IIIa'!N35</f>
        <v/>
      </c>
      <c r="P27" s="237" t="str">
        <f>+'Tabela IIIa'!O35</f>
        <v/>
      </c>
      <c r="Q27" s="237" t="str">
        <f>+'Tabela IIIa'!P35</f>
        <v/>
      </c>
      <c r="R27" s="237" t="str">
        <f>+'Tabela IIIa'!Q35</f>
        <v/>
      </c>
    </row>
    <row r="28" spans="1:18" x14ac:dyDescent="0.25">
      <c r="A28" s="176">
        <f>'Tabela I'!$F$2</f>
        <v>116</v>
      </c>
      <c r="B28" s="176">
        <f>'Tabela I'!$F$1</f>
        <v>2022</v>
      </c>
      <c r="C28" s="237" t="str">
        <f>+'Tabela IIIa'!B36</f>
        <v/>
      </c>
      <c r="D28" s="237">
        <f>+'Tabela IIIa'!C36</f>
        <v>0</v>
      </c>
      <c r="E28" s="237">
        <f>+'Tabela IIIa'!D36</f>
        <v>0</v>
      </c>
      <c r="F28" s="237">
        <f>+'Tabela IIIa'!E36</f>
        <v>0</v>
      </c>
      <c r="G28" s="237">
        <f>+'Tabela IIIa'!F36</f>
        <v>0</v>
      </c>
      <c r="H28" s="237">
        <f>+'Tabela IIIa'!G36</f>
        <v>0</v>
      </c>
      <c r="I28" s="237">
        <f>+'Tabela IIIa'!H36</f>
        <v>0</v>
      </c>
      <c r="J28" s="237">
        <f>+'Tabela IIIa'!I36</f>
        <v>0</v>
      </c>
      <c r="K28" s="237">
        <f>+'Tabela IIIa'!J36</f>
        <v>0</v>
      </c>
      <c r="L28" s="237">
        <f>+'Tabela IIIa'!K36</f>
        <v>0</v>
      </c>
      <c r="M28" s="237">
        <f>+'Tabela IIIa'!L36</f>
        <v>0</v>
      </c>
      <c r="N28" s="237" t="str">
        <f>+'Tabela IIIa'!M36</f>
        <v/>
      </c>
      <c r="O28" s="237" t="str">
        <f>+'Tabela IIIa'!N36</f>
        <v/>
      </c>
      <c r="P28" s="237" t="str">
        <f>+'Tabela IIIa'!O36</f>
        <v/>
      </c>
      <c r="Q28" s="237" t="str">
        <f>+'Tabela IIIa'!P36</f>
        <v/>
      </c>
      <c r="R28" s="237" t="str">
        <f>+'Tabela IIIa'!Q36</f>
        <v/>
      </c>
    </row>
    <row r="29" spans="1:18" x14ac:dyDescent="0.25">
      <c r="A29" s="176">
        <f>'Tabela I'!$F$2</f>
        <v>116</v>
      </c>
      <c r="B29" s="176">
        <f>'Tabela I'!$F$1</f>
        <v>2022</v>
      </c>
      <c r="C29" s="237" t="str">
        <f>+'Tabela IIIa'!B37</f>
        <v/>
      </c>
      <c r="D29" s="237">
        <f>+'Tabela IIIa'!C37</f>
        <v>0</v>
      </c>
      <c r="E29" s="237">
        <f>+'Tabela IIIa'!D37</f>
        <v>0</v>
      </c>
      <c r="F29" s="237">
        <f>+'Tabela IIIa'!E37</f>
        <v>0</v>
      </c>
      <c r="G29" s="237">
        <f>+'Tabela IIIa'!F37</f>
        <v>0</v>
      </c>
      <c r="H29" s="237">
        <f>+'Tabela IIIa'!G37</f>
        <v>0</v>
      </c>
      <c r="I29" s="237">
        <f>+'Tabela IIIa'!H37</f>
        <v>0</v>
      </c>
      <c r="J29" s="237">
        <f>+'Tabela IIIa'!I37</f>
        <v>0</v>
      </c>
      <c r="K29" s="237">
        <f>+'Tabela IIIa'!J37</f>
        <v>0</v>
      </c>
      <c r="L29" s="237">
        <f>+'Tabela IIIa'!K37</f>
        <v>0</v>
      </c>
      <c r="M29" s="237">
        <f>+'Tabela IIIa'!L37</f>
        <v>0</v>
      </c>
      <c r="N29" s="237" t="str">
        <f>+'Tabela IIIa'!M37</f>
        <v/>
      </c>
      <c r="O29" s="237" t="str">
        <f>+'Tabela IIIa'!N37</f>
        <v/>
      </c>
      <c r="P29" s="237" t="str">
        <f>+'Tabela IIIa'!O37</f>
        <v/>
      </c>
      <c r="Q29" s="237" t="str">
        <f>+'Tabela IIIa'!P37</f>
        <v/>
      </c>
      <c r="R29" s="237" t="str">
        <f>+'Tabela IIIa'!Q37</f>
        <v/>
      </c>
    </row>
    <row r="30" spans="1:18" x14ac:dyDescent="0.25">
      <c r="A30" s="176">
        <f>'Tabela I'!$F$2</f>
        <v>116</v>
      </c>
      <c r="B30" s="176">
        <f>'Tabela I'!$F$1</f>
        <v>2022</v>
      </c>
      <c r="C30" s="237" t="str">
        <f>+'Tabela IIIa'!B38</f>
        <v/>
      </c>
      <c r="D30" s="237">
        <f>+'Tabela IIIa'!C38</f>
        <v>0</v>
      </c>
      <c r="E30" s="237">
        <f>+'Tabela IIIa'!D38</f>
        <v>0</v>
      </c>
      <c r="F30" s="237">
        <f>+'Tabela IIIa'!E38</f>
        <v>0</v>
      </c>
      <c r="G30" s="237">
        <f>+'Tabela IIIa'!F38</f>
        <v>0</v>
      </c>
      <c r="H30" s="237">
        <f>+'Tabela IIIa'!G38</f>
        <v>0</v>
      </c>
      <c r="I30" s="237">
        <f>+'Tabela IIIa'!H38</f>
        <v>0</v>
      </c>
      <c r="J30" s="237">
        <f>+'Tabela IIIa'!I38</f>
        <v>0</v>
      </c>
      <c r="K30" s="237">
        <f>+'Tabela IIIa'!J38</f>
        <v>0</v>
      </c>
      <c r="L30" s="237">
        <f>+'Tabela IIIa'!K38</f>
        <v>0</v>
      </c>
      <c r="M30" s="237">
        <f>+'Tabela IIIa'!L38</f>
        <v>0</v>
      </c>
      <c r="N30" s="237" t="str">
        <f>+'Tabela IIIa'!M38</f>
        <v/>
      </c>
      <c r="O30" s="237" t="str">
        <f>+'Tabela IIIa'!N38</f>
        <v/>
      </c>
      <c r="P30" s="237" t="str">
        <f>+'Tabela IIIa'!O38</f>
        <v/>
      </c>
      <c r="Q30" s="237" t="str">
        <f>+'Tabela IIIa'!P38</f>
        <v/>
      </c>
      <c r="R30" s="237" t="str">
        <f>+'Tabela IIIa'!Q38</f>
        <v/>
      </c>
    </row>
    <row r="31" spans="1:18" x14ac:dyDescent="0.25">
      <c r="A31" s="176">
        <f>'Tabela I'!$F$2</f>
        <v>116</v>
      </c>
      <c r="B31" s="176">
        <f>'Tabela I'!$F$1</f>
        <v>2022</v>
      </c>
      <c r="C31" s="237" t="str">
        <f>+'Tabela IIIa'!B39</f>
        <v/>
      </c>
      <c r="D31" s="237">
        <f>+'Tabela IIIa'!C39</f>
        <v>0</v>
      </c>
      <c r="E31" s="237">
        <f>+'Tabela IIIa'!D39</f>
        <v>0</v>
      </c>
      <c r="F31" s="237">
        <f>+'Tabela IIIa'!E39</f>
        <v>0</v>
      </c>
      <c r="G31" s="237">
        <f>+'Tabela IIIa'!F39</f>
        <v>0</v>
      </c>
      <c r="H31" s="237">
        <f>+'Tabela IIIa'!G39</f>
        <v>0</v>
      </c>
      <c r="I31" s="237">
        <f>+'Tabela IIIa'!H39</f>
        <v>0</v>
      </c>
      <c r="J31" s="237">
        <f>+'Tabela IIIa'!I39</f>
        <v>0</v>
      </c>
      <c r="K31" s="237">
        <f>+'Tabela IIIa'!J39</f>
        <v>0</v>
      </c>
      <c r="L31" s="237">
        <f>+'Tabela IIIa'!K39</f>
        <v>0</v>
      </c>
      <c r="M31" s="237">
        <f>+'Tabela IIIa'!L39</f>
        <v>0</v>
      </c>
      <c r="N31" s="237" t="str">
        <f>+'Tabela IIIa'!M39</f>
        <v/>
      </c>
      <c r="O31" s="237" t="str">
        <f>+'Tabela IIIa'!N39</f>
        <v/>
      </c>
      <c r="P31" s="237" t="str">
        <f>+'Tabela IIIa'!O39</f>
        <v/>
      </c>
      <c r="Q31" s="237" t="str">
        <f>+'Tabela IIIa'!P39</f>
        <v/>
      </c>
      <c r="R31" s="237" t="str">
        <f>+'Tabela IIIa'!Q39</f>
        <v/>
      </c>
    </row>
    <row r="32" spans="1:18" x14ac:dyDescent="0.25">
      <c r="A32" s="176">
        <f>'Tabela I'!$F$2</f>
        <v>116</v>
      </c>
      <c r="B32" s="176">
        <f>'Tabela I'!$F$1</f>
        <v>2022</v>
      </c>
      <c r="C32" s="237" t="str">
        <f>+'Tabela IIIa'!B40</f>
        <v/>
      </c>
      <c r="D32" s="237">
        <f>+'Tabela IIIa'!C40</f>
        <v>0</v>
      </c>
      <c r="E32" s="237">
        <f>+'Tabela IIIa'!D40</f>
        <v>0</v>
      </c>
      <c r="F32" s="237">
        <f>+'Tabela IIIa'!E40</f>
        <v>0</v>
      </c>
      <c r="G32" s="237">
        <f>+'Tabela IIIa'!F40</f>
        <v>0</v>
      </c>
      <c r="H32" s="237">
        <f>+'Tabela IIIa'!G40</f>
        <v>0</v>
      </c>
      <c r="I32" s="237">
        <f>+'Tabela IIIa'!H40</f>
        <v>0</v>
      </c>
      <c r="J32" s="237">
        <f>+'Tabela IIIa'!I40</f>
        <v>0</v>
      </c>
      <c r="K32" s="237">
        <f>+'Tabela IIIa'!J40</f>
        <v>0</v>
      </c>
      <c r="L32" s="237">
        <f>+'Tabela IIIa'!K40</f>
        <v>0</v>
      </c>
      <c r="M32" s="237">
        <f>+'Tabela IIIa'!L40</f>
        <v>0</v>
      </c>
      <c r="N32" s="237" t="str">
        <f>+'Tabela IIIa'!M40</f>
        <v/>
      </c>
      <c r="O32" s="237" t="str">
        <f>+'Tabela IIIa'!N40</f>
        <v/>
      </c>
      <c r="P32" s="237" t="str">
        <f>+'Tabela IIIa'!O40</f>
        <v/>
      </c>
      <c r="Q32" s="237" t="str">
        <f>+'Tabela IIIa'!P40</f>
        <v/>
      </c>
      <c r="R32" s="237" t="str">
        <f>+'Tabela IIIa'!Q40</f>
        <v/>
      </c>
    </row>
    <row r="33" spans="1:21" x14ac:dyDescent="0.25">
      <c r="A33" s="176">
        <f>'Tabela I'!$F$2</f>
        <v>116</v>
      </c>
      <c r="B33" s="176">
        <f>'Tabela I'!$F$1</f>
        <v>2022</v>
      </c>
      <c r="C33" s="237" t="str">
        <f>+'Tabela IIIa'!B41</f>
        <v/>
      </c>
      <c r="D33" s="237">
        <f>+'Tabela IIIa'!C41</f>
        <v>0</v>
      </c>
      <c r="E33" s="237">
        <f>+'Tabela IIIa'!D41</f>
        <v>0</v>
      </c>
      <c r="F33" s="237">
        <f>+'Tabela IIIa'!E41</f>
        <v>0</v>
      </c>
      <c r="G33" s="237">
        <f>+'Tabela IIIa'!F41</f>
        <v>0</v>
      </c>
      <c r="H33" s="237">
        <f>+'Tabela IIIa'!G41</f>
        <v>0</v>
      </c>
      <c r="I33" s="237">
        <f>+'Tabela IIIa'!H41</f>
        <v>0</v>
      </c>
      <c r="J33" s="237">
        <f>+'Tabela IIIa'!I41</f>
        <v>0</v>
      </c>
      <c r="K33" s="237">
        <f>+'Tabela IIIa'!J41</f>
        <v>0</v>
      </c>
      <c r="L33" s="237">
        <f>+'Tabela IIIa'!K41</f>
        <v>0</v>
      </c>
      <c r="M33" s="237">
        <f>+'Tabela IIIa'!L41</f>
        <v>0</v>
      </c>
      <c r="N33" s="237" t="str">
        <f>+'Tabela IIIa'!M41</f>
        <v/>
      </c>
      <c r="O33" s="237" t="str">
        <f>+'Tabela IIIa'!N41</f>
        <v/>
      </c>
      <c r="P33" s="237" t="str">
        <f>+'Tabela IIIa'!O41</f>
        <v/>
      </c>
      <c r="Q33" s="237" t="str">
        <f>+'Tabela IIIa'!P41</f>
        <v/>
      </c>
      <c r="R33" s="237" t="str">
        <f>+'Tabela IIIa'!Q41</f>
        <v/>
      </c>
    </row>
    <row r="34" spans="1:21" x14ac:dyDescent="0.25">
      <c r="A34" s="176">
        <f>'Tabela I'!$F$2</f>
        <v>116</v>
      </c>
      <c r="B34" s="176">
        <f>'Tabela I'!$F$1</f>
        <v>2022</v>
      </c>
      <c r="C34" s="237" t="str">
        <f>+'Tabela IIIa'!B42</f>
        <v/>
      </c>
      <c r="D34" s="237">
        <f>+'Tabela IIIa'!C42</f>
        <v>0</v>
      </c>
      <c r="E34" s="237">
        <f>+'Tabela IIIa'!D42</f>
        <v>0</v>
      </c>
      <c r="F34" s="237">
        <f>+'Tabela IIIa'!E42</f>
        <v>0</v>
      </c>
      <c r="G34" s="237">
        <f>+'Tabela IIIa'!F42</f>
        <v>0</v>
      </c>
      <c r="H34" s="237">
        <f>+'Tabela IIIa'!G42</f>
        <v>0</v>
      </c>
      <c r="I34" s="237">
        <f>+'Tabela IIIa'!H42</f>
        <v>0</v>
      </c>
      <c r="J34" s="237">
        <f>+'Tabela IIIa'!I42</f>
        <v>0</v>
      </c>
      <c r="K34" s="237">
        <f>+'Tabela IIIa'!J42</f>
        <v>0</v>
      </c>
      <c r="L34" s="237">
        <f>+'Tabela IIIa'!K42</f>
        <v>0</v>
      </c>
      <c r="M34" s="237">
        <f>+'Tabela IIIa'!L42</f>
        <v>0</v>
      </c>
      <c r="N34" s="237" t="str">
        <f>+'Tabela IIIa'!M42</f>
        <v/>
      </c>
      <c r="O34" s="237" t="str">
        <f>+'Tabela IIIa'!N42</f>
        <v/>
      </c>
      <c r="P34" s="237" t="str">
        <f>+'Tabela IIIa'!O42</f>
        <v/>
      </c>
      <c r="Q34" s="237" t="str">
        <f>+'Tabela IIIa'!P42</f>
        <v/>
      </c>
      <c r="R34" s="237" t="str">
        <f>+'Tabela IIIa'!Q42</f>
        <v/>
      </c>
    </row>
    <row r="35" spans="1:21" x14ac:dyDescent="0.25">
      <c r="A35" s="176">
        <f>'Tabela I'!$F$2</f>
        <v>116</v>
      </c>
      <c r="B35" s="176">
        <f>'Tabela I'!$F$1</f>
        <v>2022</v>
      </c>
      <c r="C35" s="237" t="str">
        <f>+'Tabela IIIa'!B43</f>
        <v/>
      </c>
      <c r="D35" s="237">
        <f>+'Tabela IIIa'!C43</f>
        <v>0</v>
      </c>
      <c r="E35" s="237">
        <f>+'Tabela IIIa'!D43</f>
        <v>0</v>
      </c>
      <c r="F35" s="237">
        <f>+'Tabela IIIa'!E43</f>
        <v>0</v>
      </c>
      <c r="G35" s="237">
        <f>+'Tabela IIIa'!F43</f>
        <v>0</v>
      </c>
      <c r="H35" s="237">
        <f>+'Tabela IIIa'!G43</f>
        <v>0</v>
      </c>
      <c r="I35" s="237">
        <f>+'Tabela IIIa'!H43</f>
        <v>0</v>
      </c>
      <c r="J35" s="237">
        <f>+'Tabela IIIa'!I43</f>
        <v>0</v>
      </c>
      <c r="K35" s="237">
        <f>+'Tabela IIIa'!J43</f>
        <v>0</v>
      </c>
      <c r="L35" s="237">
        <f>+'Tabela IIIa'!K43</f>
        <v>0</v>
      </c>
      <c r="M35" s="237">
        <f>+'Tabela IIIa'!L43</f>
        <v>0</v>
      </c>
      <c r="N35" s="237" t="str">
        <f>+'Tabela IIIa'!M43</f>
        <v/>
      </c>
      <c r="O35" s="237" t="str">
        <f>+'Tabela IIIa'!N43</f>
        <v/>
      </c>
      <c r="P35" s="237" t="str">
        <f>+'Tabela IIIa'!O43</f>
        <v/>
      </c>
      <c r="Q35" s="237" t="str">
        <f>+'Tabela IIIa'!P43</f>
        <v/>
      </c>
      <c r="R35" s="237" t="str">
        <f>+'Tabela IIIa'!Q43</f>
        <v/>
      </c>
    </row>
    <row r="36" spans="1:21" x14ac:dyDescent="0.25">
      <c r="A36" s="176">
        <f>'Tabela I'!$F$2</f>
        <v>116</v>
      </c>
      <c r="B36" s="176">
        <f>'Tabela I'!$F$1</f>
        <v>2022</v>
      </c>
      <c r="C36" s="237" t="str">
        <f>+'Tabela IIIa'!B44</f>
        <v/>
      </c>
      <c r="D36" s="237">
        <f>+'Tabela IIIa'!C44</f>
        <v>0</v>
      </c>
      <c r="E36" s="237">
        <f>+'Tabela IIIa'!D44</f>
        <v>0</v>
      </c>
      <c r="F36" s="237">
        <f>+'Tabela IIIa'!E44</f>
        <v>0</v>
      </c>
      <c r="G36" s="237">
        <f>+'Tabela IIIa'!F44</f>
        <v>0</v>
      </c>
      <c r="H36" s="237">
        <f>+'Tabela IIIa'!G44</f>
        <v>0</v>
      </c>
      <c r="I36" s="237">
        <f>+'Tabela IIIa'!H44</f>
        <v>0</v>
      </c>
      <c r="J36" s="237">
        <f>+'Tabela IIIa'!I44</f>
        <v>0</v>
      </c>
      <c r="K36" s="237">
        <f>+'Tabela IIIa'!J44</f>
        <v>0</v>
      </c>
      <c r="L36" s="237">
        <f>+'Tabela IIIa'!K44</f>
        <v>0</v>
      </c>
      <c r="M36" s="237">
        <f>+'Tabela IIIa'!L44</f>
        <v>0</v>
      </c>
      <c r="N36" s="237" t="str">
        <f>+'Tabela IIIa'!M44</f>
        <v/>
      </c>
      <c r="O36" s="237" t="str">
        <f>+'Tabela IIIa'!N44</f>
        <v/>
      </c>
      <c r="P36" s="237" t="str">
        <f>+'Tabela IIIa'!O44</f>
        <v/>
      </c>
      <c r="Q36" s="237" t="str">
        <f>+'Tabela IIIa'!P44</f>
        <v/>
      </c>
      <c r="R36" s="237" t="str">
        <f>+'Tabela IIIa'!Q44</f>
        <v/>
      </c>
    </row>
    <row r="37" spans="1:21" x14ac:dyDescent="0.25">
      <c r="A37" s="176">
        <f>'Tabela I'!$F$2</f>
        <v>116</v>
      </c>
      <c r="B37" s="176">
        <f>'Tabela I'!$F$1</f>
        <v>2022</v>
      </c>
      <c r="C37" s="237" t="str">
        <f>+'Tabela IIIa'!B45</f>
        <v/>
      </c>
      <c r="D37" s="237">
        <f>+'Tabela IIIa'!C45</f>
        <v>0</v>
      </c>
      <c r="E37" s="237">
        <f>+'Tabela IIIa'!D45</f>
        <v>0</v>
      </c>
      <c r="F37" s="237">
        <f>+'Tabela IIIa'!E45</f>
        <v>0</v>
      </c>
      <c r="G37" s="237">
        <f>+'Tabela IIIa'!F45</f>
        <v>0</v>
      </c>
      <c r="H37" s="237">
        <f>+'Tabela IIIa'!G45</f>
        <v>0</v>
      </c>
      <c r="I37" s="237">
        <f>+'Tabela IIIa'!H45</f>
        <v>0</v>
      </c>
      <c r="J37" s="237">
        <f>+'Tabela IIIa'!I45</f>
        <v>0</v>
      </c>
      <c r="K37" s="237">
        <f>+'Tabela IIIa'!J45</f>
        <v>0</v>
      </c>
      <c r="L37" s="237">
        <f>+'Tabela IIIa'!K45</f>
        <v>0</v>
      </c>
      <c r="M37" s="237">
        <f>+'Tabela IIIa'!L45</f>
        <v>0</v>
      </c>
      <c r="N37" s="237" t="str">
        <f>+'Tabela IIIa'!M45</f>
        <v/>
      </c>
      <c r="O37" s="237" t="str">
        <f>+'Tabela IIIa'!N45</f>
        <v/>
      </c>
      <c r="P37" s="237" t="str">
        <f>+'Tabela IIIa'!O45</f>
        <v/>
      </c>
      <c r="Q37" s="237" t="str">
        <f>+'Tabela IIIa'!P45</f>
        <v/>
      </c>
      <c r="R37" s="237" t="str">
        <f>+'Tabela IIIa'!Q45</f>
        <v/>
      </c>
    </row>
    <row r="38" spans="1:21" x14ac:dyDescent="0.25">
      <c r="A38" s="176">
        <f>'Tabela I'!$F$2</f>
        <v>116</v>
      </c>
      <c r="B38" s="176">
        <f>'Tabela I'!$F$1</f>
        <v>2022</v>
      </c>
      <c r="C38" s="237" t="str">
        <f>+'Tabela IIIa'!B46</f>
        <v/>
      </c>
      <c r="D38" s="237">
        <f>+'Tabela IIIa'!C46</f>
        <v>0</v>
      </c>
      <c r="E38" s="237">
        <f>+'Tabela IIIa'!D46</f>
        <v>0</v>
      </c>
      <c r="F38" s="237">
        <f>+'Tabela IIIa'!E46</f>
        <v>0</v>
      </c>
      <c r="G38" s="237">
        <f>+'Tabela IIIa'!F46</f>
        <v>0</v>
      </c>
      <c r="H38" s="237">
        <f>+'Tabela IIIa'!G46</f>
        <v>0</v>
      </c>
      <c r="I38" s="237">
        <f>+'Tabela IIIa'!H46</f>
        <v>0</v>
      </c>
      <c r="J38" s="237">
        <f>+'Tabela IIIa'!I46</f>
        <v>0</v>
      </c>
      <c r="K38" s="237">
        <f>+'Tabela IIIa'!J46</f>
        <v>0</v>
      </c>
      <c r="L38" s="237">
        <f>+'Tabela IIIa'!K46</f>
        <v>0</v>
      </c>
      <c r="M38" s="237">
        <f>+'Tabela IIIa'!L46</f>
        <v>0</v>
      </c>
      <c r="N38" s="237" t="str">
        <f>+'Tabela IIIa'!M46</f>
        <v/>
      </c>
      <c r="O38" s="237" t="str">
        <f>+'Tabela IIIa'!N46</f>
        <v/>
      </c>
      <c r="P38" s="237" t="str">
        <f>+'Tabela IIIa'!O46</f>
        <v/>
      </c>
      <c r="Q38" s="237" t="str">
        <f>+'Tabela IIIa'!P46</f>
        <v/>
      </c>
      <c r="R38" s="237" t="str">
        <f>+'Tabela IIIa'!Q46</f>
        <v/>
      </c>
    </row>
    <row r="39" spans="1:21" x14ac:dyDescent="0.25">
      <c r="A39" s="176">
        <f>'Tabela I'!$F$2</f>
        <v>116</v>
      </c>
      <c r="B39" s="176">
        <f>'Tabela I'!$F$1</f>
        <v>2022</v>
      </c>
      <c r="C39" s="237" t="str">
        <f>+'Tabela IIIa'!B47</f>
        <v/>
      </c>
      <c r="D39" s="237">
        <f>+'Tabela IIIa'!C47</f>
        <v>0</v>
      </c>
      <c r="E39" s="237">
        <f>+'Tabela IIIa'!D47</f>
        <v>0</v>
      </c>
      <c r="F39" s="237">
        <f>+'Tabela IIIa'!E47</f>
        <v>0</v>
      </c>
      <c r="G39" s="237">
        <f>+'Tabela IIIa'!F47</f>
        <v>0</v>
      </c>
      <c r="H39" s="237">
        <f>+'Tabela IIIa'!G47</f>
        <v>0</v>
      </c>
      <c r="I39" s="237">
        <f>+'Tabela IIIa'!H47</f>
        <v>0</v>
      </c>
      <c r="J39" s="237">
        <f>+'Tabela IIIa'!I47</f>
        <v>0</v>
      </c>
      <c r="K39" s="237">
        <f>+'Tabela IIIa'!J47</f>
        <v>0</v>
      </c>
      <c r="L39" s="237">
        <f>+'Tabela IIIa'!K47</f>
        <v>0</v>
      </c>
      <c r="M39" s="237">
        <f>+'Tabela IIIa'!L47</f>
        <v>0</v>
      </c>
      <c r="N39" s="237" t="str">
        <f>+'Tabela IIIa'!M47</f>
        <v/>
      </c>
      <c r="O39" s="237" t="str">
        <f>+'Tabela IIIa'!N47</f>
        <v/>
      </c>
      <c r="P39" s="237" t="str">
        <f>+'Tabela IIIa'!O47</f>
        <v/>
      </c>
      <c r="Q39" s="237" t="str">
        <f>+'Tabela IIIa'!P47</f>
        <v/>
      </c>
      <c r="R39" s="237" t="str">
        <f>+'Tabela IIIa'!Q47</f>
        <v/>
      </c>
    </row>
    <row r="40" spans="1:21" x14ac:dyDescent="0.25">
      <c r="A40" s="176">
        <f>'Tabela I'!$F$2</f>
        <v>116</v>
      </c>
      <c r="B40" s="176">
        <f>'Tabela I'!$F$1</f>
        <v>2022</v>
      </c>
      <c r="C40" s="237" t="str">
        <f>+'Tabela IIIa'!B48</f>
        <v/>
      </c>
      <c r="D40" s="237">
        <f>+'Tabela IIIa'!C48</f>
        <v>0</v>
      </c>
      <c r="E40" s="237">
        <f>+'Tabela IIIa'!D48</f>
        <v>0</v>
      </c>
      <c r="F40" s="237">
        <f>+'Tabela IIIa'!E48</f>
        <v>0</v>
      </c>
      <c r="G40" s="237">
        <f>+'Tabela IIIa'!F48</f>
        <v>0</v>
      </c>
      <c r="H40" s="237">
        <f>+'Tabela IIIa'!G48</f>
        <v>0</v>
      </c>
      <c r="I40" s="237">
        <f>+'Tabela IIIa'!H48</f>
        <v>0</v>
      </c>
      <c r="J40" s="237">
        <f>+'Tabela IIIa'!I48</f>
        <v>0</v>
      </c>
      <c r="K40" s="237">
        <f>+'Tabela IIIa'!J48</f>
        <v>0</v>
      </c>
      <c r="L40" s="237">
        <f>+'Tabela IIIa'!K48</f>
        <v>0</v>
      </c>
      <c r="M40" s="237">
        <f>+'Tabela IIIa'!L48</f>
        <v>0</v>
      </c>
      <c r="N40" s="237" t="str">
        <f>+'Tabela IIIa'!M48</f>
        <v/>
      </c>
      <c r="O40" s="237" t="str">
        <f>+'Tabela IIIa'!N48</f>
        <v/>
      </c>
      <c r="P40" s="237" t="str">
        <f>+'Tabela IIIa'!O48</f>
        <v/>
      </c>
      <c r="Q40" s="237" t="str">
        <f>+'Tabela IIIa'!P48</f>
        <v/>
      </c>
      <c r="R40" s="237" t="str">
        <f>+'Tabela IIIa'!Q48</f>
        <v/>
      </c>
    </row>
    <row r="41" spans="1:21" x14ac:dyDescent="0.25">
      <c r="A41" s="176">
        <f>'Tabela I'!$F$2</f>
        <v>116</v>
      </c>
      <c r="B41" s="176">
        <f>'Tabela I'!$F$1</f>
        <v>2022</v>
      </c>
      <c r="C41" s="237" t="str">
        <f>+'Tabela IIIa'!B49</f>
        <v/>
      </c>
      <c r="D41" s="237">
        <f>+'Tabela IIIa'!C49</f>
        <v>0</v>
      </c>
      <c r="E41" s="237">
        <f>+'Tabela IIIa'!D49</f>
        <v>0</v>
      </c>
      <c r="F41" s="237">
        <f>+'Tabela IIIa'!E49</f>
        <v>0</v>
      </c>
      <c r="G41" s="237">
        <f>+'Tabela IIIa'!F49</f>
        <v>0</v>
      </c>
      <c r="H41" s="237">
        <f>+'Tabela IIIa'!G49</f>
        <v>0</v>
      </c>
      <c r="I41" s="237">
        <f>+'Tabela IIIa'!H49</f>
        <v>0</v>
      </c>
      <c r="J41" s="237">
        <f>+'Tabela IIIa'!I49</f>
        <v>0</v>
      </c>
      <c r="K41" s="237">
        <f>+'Tabela IIIa'!J49</f>
        <v>0</v>
      </c>
      <c r="L41" s="237">
        <f>+'Tabela IIIa'!K49</f>
        <v>0</v>
      </c>
      <c r="M41" s="237">
        <f>+'Tabela IIIa'!L49</f>
        <v>0</v>
      </c>
      <c r="N41" s="237" t="str">
        <f>+'Tabela IIIa'!M49</f>
        <v/>
      </c>
      <c r="O41" s="237" t="str">
        <f>+'Tabela IIIa'!N49</f>
        <v/>
      </c>
      <c r="P41" s="237" t="str">
        <f>+'Tabela IIIa'!O49</f>
        <v/>
      </c>
      <c r="Q41" s="237" t="str">
        <f>+'Tabela IIIa'!P49</f>
        <v/>
      </c>
      <c r="R41" s="237" t="str">
        <f>+'Tabela IIIa'!Q49</f>
        <v/>
      </c>
    </row>
    <row r="42" spans="1:21" x14ac:dyDescent="0.25">
      <c r="A42" s="176">
        <f>'Tabela I'!$F$2</f>
        <v>116</v>
      </c>
      <c r="B42" s="176">
        <f>'Tabela I'!$F$1</f>
        <v>2022</v>
      </c>
      <c r="C42" s="237" t="str">
        <f>+'Tabela IIIa'!B50</f>
        <v/>
      </c>
      <c r="D42" s="237">
        <f>+'Tabela IIIa'!C50</f>
        <v>0</v>
      </c>
      <c r="E42" s="237">
        <f>+'Tabela IIIa'!D50</f>
        <v>0</v>
      </c>
      <c r="F42" s="237">
        <f>+'Tabela IIIa'!E50</f>
        <v>0</v>
      </c>
      <c r="G42" s="237">
        <f>+'Tabela IIIa'!F50</f>
        <v>0</v>
      </c>
      <c r="H42" s="237">
        <f>+'Tabela IIIa'!G50</f>
        <v>0</v>
      </c>
      <c r="I42" s="237">
        <f>+'Tabela IIIa'!H50</f>
        <v>0</v>
      </c>
      <c r="J42" s="237">
        <f>+'Tabela IIIa'!I50</f>
        <v>0</v>
      </c>
      <c r="K42" s="237">
        <f>+'Tabela IIIa'!J50</f>
        <v>0</v>
      </c>
      <c r="L42" s="237">
        <f>+'Tabela IIIa'!K50</f>
        <v>0</v>
      </c>
      <c r="M42" s="237">
        <f>+'Tabela IIIa'!L50</f>
        <v>0</v>
      </c>
      <c r="N42" s="237" t="str">
        <f>+'Tabela IIIa'!M50</f>
        <v/>
      </c>
      <c r="O42" s="237" t="str">
        <f>+'Tabela IIIa'!N50</f>
        <v/>
      </c>
      <c r="P42" s="237" t="str">
        <f>+'Tabela IIIa'!O50</f>
        <v/>
      </c>
      <c r="Q42" s="237" t="str">
        <f>+'Tabela IIIa'!P50</f>
        <v/>
      </c>
      <c r="R42" s="237" t="str">
        <f>+'Tabela IIIa'!Q50</f>
        <v/>
      </c>
    </row>
    <row r="43" spans="1:21" x14ac:dyDescent="0.25">
      <c r="A43" s="176">
        <f>'Tabela I'!$F$2</f>
        <v>116</v>
      </c>
      <c r="B43" s="176">
        <f>'Tabela I'!$F$1</f>
        <v>2022</v>
      </c>
      <c r="C43" s="237" t="str">
        <f>+'Tabela IIIa'!B51</f>
        <v/>
      </c>
      <c r="D43" s="237">
        <f>+'Tabela IIIa'!C51</f>
        <v>0</v>
      </c>
      <c r="E43" s="237">
        <f>+'Tabela IIIa'!D51</f>
        <v>0</v>
      </c>
      <c r="F43" s="237">
        <f>+'Tabela IIIa'!E51</f>
        <v>0</v>
      </c>
      <c r="G43" s="237">
        <f>+'Tabela IIIa'!F51</f>
        <v>0</v>
      </c>
      <c r="H43" s="237">
        <f>+'Tabela IIIa'!G51</f>
        <v>0</v>
      </c>
      <c r="I43" s="237">
        <f>+'Tabela IIIa'!H51</f>
        <v>0</v>
      </c>
      <c r="J43" s="237">
        <f>+'Tabela IIIa'!I51</f>
        <v>0</v>
      </c>
      <c r="K43" s="237">
        <f>+'Tabela IIIa'!J51</f>
        <v>0</v>
      </c>
      <c r="L43" s="237">
        <f>+'Tabela IIIa'!K51</f>
        <v>0</v>
      </c>
      <c r="M43" s="237">
        <f>+'Tabela IIIa'!L51</f>
        <v>0</v>
      </c>
      <c r="N43" s="237" t="str">
        <f>+'Tabela IIIa'!M51</f>
        <v/>
      </c>
      <c r="O43" s="237" t="str">
        <f>+'Tabela IIIa'!N51</f>
        <v/>
      </c>
      <c r="P43" s="237" t="str">
        <f>+'Tabela IIIa'!O51</f>
        <v/>
      </c>
      <c r="Q43" s="237" t="str">
        <f>+'Tabela IIIa'!P51</f>
        <v/>
      </c>
      <c r="R43" s="237" t="str">
        <f>+'Tabela IIIa'!Q51</f>
        <v/>
      </c>
    </row>
    <row r="44" spans="1:21" s="189" customFormat="1" x14ac:dyDescent="0.25">
      <c r="A44" s="176">
        <f>'Tabela I'!$F$2</f>
        <v>116</v>
      </c>
      <c r="B44" s="176">
        <f>'Tabela I'!$F$1</f>
        <v>2022</v>
      </c>
      <c r="C44" s="237" t="str">
        <f>+'Tabela IIIa'!B52</f>
        <v/>
      </c>
      <c r="D44" s="237">
        <f>+'Tabela IIIa'!C52</f>
        <v>0</v>
      </c>
      <c r="E44" s="237">
        <f>+'Tabela IIIa'!D52</f>
        <v>0</v>
      </c>
      <c r="F44" s="237">
        <f>+'Tabela IIIa'!E52</f>
        <v>0</v>
      </c>
      <c r="G44" s="237">
        <f>+'Tabela IIIa'!F52</f>
        <v>0</v>
      </c>
      <c r="H44" s="237">
        <f>+'Tabela IIIa'!G52</f>
        <v>0</v>
      </c>
      <c r="I44" s="237">
        <f>+'Tabela IIIa'!H52</f>
        <v>0</v>
      </c>
      <c r="J44" s="237">
        <f>+'Tabela IIIa'!I52</f>
        <v>0</v>
      </c>
      <c r="K44" s="237">
        <f>+'Tabela IIIa'!J52</f>
        <v>0</v>
      </c>
      <c r="L44" s="237">
        <f>+'Tabela IIIa'!K52</f>
        <v>0</v>
      </c>
      <c r="M44" s="237">
        <f>+'Tabela IIIa'!L52</f>
        <v>0</v>
      </c>
      <c r="N44" s="237" t="str">
        <f>+'Tabela IIIa'!M52</f>
        <v/>
      </c>
      <c r="O44" s="237" t="str">
        <f>+'Tabela IIIa'!N52</f>
        <v/>
      </c>
      <c r="P44" s="237" t="str">
        <f>+'Tabela IIIa'!O52</f>
        <v/>
      </c>
      <c r="Q44" s="237" t="str">
        <f>+'Tabela IIIa'!P52</f>
        <v/>
      </c>
      <c r="R44" s="237" t="str">
        <f>+'Tabela IIIa'!Q52</f>
        <v/>
      </c>
      <c r="S44" s="168"/>
      <c r="T44" s="168"/>
      <c r="U44" s="168"/>
    </row>
    <row r="45" spans="1:21" s="189" customFormat="1" x14ac:dyDescent="0.25">
      <c r="A45" s="176">
        <f>'Tabela I'!$F$2</f>
        <v>116</v>
      </c>
      <c r="B45" s="176">
        <f>'Tabela I'!$F$1</f>
        <v>2022</v>
      </c>
      <c r="C45" s="237" t="str">
        <f>+'Tabela IIIa'!B53</f>
        <v/>
      </c>
      <c r="D45" s="237">
        <f>+'Tabela IIIa'!C53</f>
        <v>0</v>
      </c>
      <c r="E45" s="237">
        <f>+'Tabela IIIa'!D53</f>
        <v>0</v>
      </c>
      <c r="F45" s="237">
        <f>+'Tabela IIIa'!E53</f>
        <v>0</v>
      </c>
      <c r="G45" s="237">
        <f>+'Tabela IIIa'!F53</f>
        <v>0</v>
      </c>
      <c r="H45" s="237">
        <f>+'Tabela IIIa'!G53</f>
        <v>0</v>
      </c>
      <c r="I45" s="237">
        <f>+'Tabela IIIa'!H53</f>
        <v>0</v>
      </c>
      <c r="J45" s="237">
        <f>+'Tabela IIIa'!I53</f>
        <v>0</v>
      </c>
      <c r="K45" s="237">
        <f>+'Tabela IIIa'!J53</f>
        <v>0</v>
      </c>
      <c r="L45" s="237">
        <f>+'Tabela IIIa'!K53</f>
        <v>0</v>
      </c>
      <c r="M45" s="237">
        <f>+'Tabela IIIa'!L53</f>
        <v>0</v>
      </c>
      <c r="N45" s="237" t="str">
        <f>+'Tabela IIIa'!M53</f>
        <v/>
      </c>
      <c r="O45" s="237" t="str">
        <f>+'Tabela IIIa'!N53</f>
        <v/>
      </c>
      <c r="P45" s="237" t="str">
        <f>+'Tabela IIIa'!O53</f>
        <v/>
      </c>
      <c r="Q45" s="237" t="str">
        <f>+'Tabela IIIa'!P53</f>
        <v/>
      </c>
      <c r="R45" s="237" t="str">
        <f>+'Tabela IIIa'!Q53</f>
        <v/>
      </c>
      <c r="S45" s="168"/>
      <c r="T45" s="168"/>
      <c r="U45" s="168"/>
    </row>
    <row r="46" spans="1:21" s="189" customFormat="1" x14ac:dyDescent="0.25">
      <c r="A46" s="176">
        <f>'Tabela I'!$F$2</f>
        <v>116</v>
      </c>
      <c r="B46" s="176">
        <f>'Tabela I'!$F$1</f>
        <v>2022</v>
      </c>
      <c r="C46" s="237" t="str">
        <f>+'Tabela IIIa'!B54</f>
        <v/>
      </c>
      <c r="D46" s="237">
        <f>+'Tabela IIIa'!C54</f>
        <v>0</v>
      </c>
      <c r="E46" s="237">
        <f>+'Tabela IIIa'!D54</f>
        <v>0</v>
      </c>
      <c r="F46" s="237">
        <f>+'Tabela IIIa'!E54</f>
        <v>0</v>
      </c>
      <c r="G46" s="237">
        <f>+'Tabela IIIa'!F54</f>
        <v>0</v>
      </c>
      <c r="H46" s="237">
        <f>+'Tabela IIIa'!G54</f>
        <v>0</v>
      </c>
      <c r="I46" s="237">
        <f>+'Tabela IIIa'!H54</f>
        <v>0</v>
      </c>
      <c r="J46" s="237">
        <f>+'Tabela IIIa'!I54</f>
        <v>0</v>
      </c>
      <c r="K46" s="237">
        <f>+'Tabela IIIa'!J54</f>
        <v>0</v>
      </c>
      <c r="L46" s="237">
        <f>+'Tabela IIIa'!K54</f>
        <v>0</v>
      </c>
      <c r="M46" s="237">
        <f>+'Tabela IIIa'!L54</f>
        <v>0</v>
      </c>
      <c r="N46" s="237" t="str">
        <f>+'Tabela IIIa'!M54</f>
        <v/>
      </c>
      <c r="O46" s="237" t="str">
        <f>+'Tabela IIIa'!N54</f>
        <v/>
      </c>
      <c r="P46" s="237" t="str">
        <f>+'Tabela IIIa'!O54</f>
        <v/>
      </c>
      <c r="Q46" s="237" t="str">
        <f>+'Tabela IIIa'!P54</f>
        <v/>
      </c>
      <c r="R46" s="237" t="str">
        <f>+'Tabela IIIa'!Q54</f>
        <v/>
      </c>
      <c r="S46" s="168"/>
      <c r="T46" s="168"/>
      <c r="U46" s="168"/>
    </row>
    <row r="47" spans="1:21" s="189" customFormat="1" x14ac:dyDescent="0.25">
      <c r="A47" s="176">
        <f>'Tabela I'!$F$2</f>
        <v>116</v>
      </c>
      <c r="B47" s="176">
        <f>'Tabela I'!$F$1</f>
        <v>2022</v>
      </c>
      <c r="C47" s="237" t="str">
        <f>+'Tabela IIIa'!B55</f>
        <v/>
      </c>
      <c r="D47" s="237">
        <f>+'Tabela IIIa'!C55</f>
        <v>0</v>
      </c>
      <c r="E47" s="237">
        <f>+'Tabela IIIa'!D55</f>
        <v>0</v>
      </c>
      <c r="F47" s="237">
        <f>+'Tabela IIIa'!E55</f>
        <v>0</v>
      </c>
      <c r="G47" s="237">
        <f>+'Tabela IIIa'!F55</f>
        <v>0</v>
      </c>
      <c r="H47" s="237">
        <f>+'Tabela IIIa'!G55</f>
        <v>0</v>
      </c>
      <c r="I47" s="237">
        <f>+'Tabela IIIa'!H55</f>
        <v>0</v>
      </c>
      <c r="J47" s="237">
        <f>+'Tabela IIIa'!I55</f>
        <v>0</v>
      </c>
      <c r="K47" s="237">
        <f>+'Tabela IIIa'!J55</f>
        <v>0</v>
      </c>
      <c r="L47" s="237">
        <f>+'Tabela IIIa'!K55</f>
        <v>0</v>
      </c>
      <c r="M47" s="237">
        <f>+'Tabela IIIa'!L55</f>
        <v>0</v>
      </c>
      <c r="N47" s="237" t="str">
        <f>+'Tabela IIIa'!M55</f>
        <v/>
      </c>
      <c r="O47" s="237" t="str">
        <f>+'Tabela IIIa'!N55</f>
        <v/>
      </c>
      <c r="P47" s="237" t="str">
        <f>+'Tabela IIIa'!O55</f>
        <v/>
      </c>
      <c r="Q47" s="237" t="str">
        <f>+'Tabela IIIa'!P55</f>
        <v/>
      </c>
      <c r="R47" s="237" t="str">
        <f>+'Tabela IIIa'!Q55</f>
        <v/>
      </c>
      <c r="S47" s="168"/>
      <c r="T47" s="168"/>
      <c r="U47" s="168"/>
    </row>
    <row r="48" spans="1:21" s="189" customFormat="1" x14ac:dyDescent="0.25">
      <c r="A48" s="176">
        <f>'Tabela I'!$F$2</f>
        <v>116</v>
      </c>
      <c r="B48" s="176">
        <f>'Tabela I'!$F$1</f>
        <v>2022</v>
      </c>
      <c r="C48" s="237" t="str">
        <f>+'Tabela IIIa'!B56</f>
        <v/>
      </c>
      <c r="D48" s="237">
        <f>+'Tabela IIIa'!C56</f>
        <v>0</v>
      </c>
      <c r="E48" s="237">
        <f>+'Tabela IIIa'!D56</f>
        <v>0</v>
      </c>
      <c r="F48" s="237">
        <f>+'Tabela IIIa'!E56</f>
        <v>0</v>
      </c>
      <c r="G48" s="237">
        <f>+'Tabela IIIa'!F56</f>
        <v>0</v>
      </c>
      <c r="H48" s="237">
        <f>+'Tabela IIIa'!G56</f>
        <v>0</v>
      </c>
      <c r="I48" s="237">
        <f>+'Tabela IIIa'!H56</f>
        <v>0</v>
      </c>
      <c r="J48" s="237">
        <f>+'Tabela IIIa'!I56</f>
        <v>0</v>
      </c>
      <c r="K48" s="237">
        <f>+'Tabela IIIa'!J56</f>
        <v>0</v>
      </c>
      <c r="L48" s="237">
        <f>+'Tabela IIIa'!K56</f>
        <v>0</v>
      </c>
      <c r="M48" s="237">
        <f>+'Tabela IIIa'!L56</f>
        <v>0</v>
      </c>
      <c r="N48" s="237" t="str">
        <f>+'Tabela IIIa'!M56</f>
        <v/>
      </c>
      <c r="O48" s="237" t="str">
        <f>+'Tabela IIIa'!N56</f>
        <v/>
      </c>
      <c r="P48" s="237" t="str">
        <f>+'Tabela IIIa'!O56</f>
        <v/>
      </c>
      <c r="Q48" s="237" t="str">
        <f>+'Tabela IIIa'!P56</f>
        <v/>
      </c>
      <c r="R48" s="237" t="str">
        <f>+'Tabela IIIa'!Q56</f>
        <v/>
      </c>
      <c r="S48" s="168"/>
      <c r="T48" s="168"/>
      <c r="U48" s="168"/>
    </row>
    <row r="49" spans="1:21" s="189" customFormat="1" x14ac:dyDescent="0.25">
      <c r="A49" s="176">
        <f>'Tabela I'!$F$2</f>
        <v>116</v>
      </c>
      <c r="B49" s="176">
        <f>'Tabela I'!$F$1</f>
        <v>2022</v>
      </c>
      <c r="C49" s="237" t="str">
        <f>+'Tabela IIIa'!B57</f>
        <v/>
      </c>
      <c r="D49" s="237">
        <f>+'Tabela IIIa'!C57</f>
        <v>0</v>
      </c>
      <c r="E49" s="237">
        <f>+'Tabela IIIa'!D57</f>
        <v>0</v>
      </c>
      <c r="F49" s="237">
        <f>+'Tabela IIIa'!E57</f>
        <v>0</v>
      </c>
      <c r="G49" s="237">
        <f>+'Tabela IIIa'!F57</f>
        <v>0</v>
      </c>
      <c r="H49" s="237">
        <f>+'Tabela IIIa'!G57</f>
        <v>0</v>
      </c>
      <c r="I49" s="237">
        <f>+'Tabela IIIa'!H57</f>
        <v>0</v>
      </c>
      <c r="J49" s="237">
        <f>+'Tabela IIIa'!I57</f>
        <v>0</v>
      </c>
      <c r="K49" s="237">
        <f>+'Tabela IIIa'!J57</f>
        <v>0</v>
      </c>
      <c r="L49" s="237">
        <f>+'Tabela IIIa'!K57</f>
        <v>0</v>
      </c>
      <c r="M49" s="237">
        <f>+'Tabela IIIa'!L57</f>
        <v>0</v>
      </c>
      <c r="N49" s="237" t="str">
        <f>+'Tabela IIIa'!M57</f>
        <v/>
      </c>
      <c r="O49" s="237" t="str">
        <f>+'Tabela IIIa'!N57</f>
        <v/>
      </c>
      <c r="P49" s="237" t="str">
        <f>+'Tabela IIIa'!O57</f>
        <v/>
      </c>
      <c r="Q49" s="237" t="str">
        <f>+'Tabela IIIa'!P57</f>
        <v/>
      </c>
      <c r="R49" s="237" t="str">
        <f>+'Tabela IIIa'!Q57</f>
        <v/>
      </c>
      <c r="S49" s="168"/>
      <c r="T49" s="168"/>
      <c r="U49" s="168"/>
    </row>
    <row r="50" spans="1:21" s="189" customFormat="1" x14ac:dyDescent="0.25">
      <c r="A50" s="176">
        <f>'Tabela I'!$F$2</f>
        <v>116</v>
      </c>
      <c r="B50" s="176">
        <f>'Tabela I'!$F$1</f>
        <v>2022</v>
      </c>
      <c r="C50" s="237" t="str">
        <f>+'Tabela IIIa'!B58</f>
        <v/>
      </c>
      <c r="D50" s="237">
        <f>+'Tabela IIIa'!C58</f>
        <v>0</v>
      </c>
      <c r="E50" s="237">
        <f>+'Tabela IIIa'!D58</f>
        <v>0</v>
      </c>
      <c r="F50" s="237">
        <f>+'Tabela IIIa'!E58</f>
        <v>0</v>
      </c>
      <c r="G50" s="237">
        <f>+'Tabela IIIa'!F58</f>
        <v>0</v>
      </c>
      <c r="H50" s="237">
        <f>+'Tabela IIIa'!G58</f>
        <v>0</v>
      </c>
      <c r="I50" s="237">
        <f>+'Tabela IIIa'!H58</f>
        <v>0</v>
      </c>
      <c r="J50" s="237">
        <f>+'Tabela IIIa'!I58</f>
        <v>0</v>
      </c>
      <c r="K50" s="237">
        <f>+'Tabela IIIa'!J58</f>
        <v>0</v>
      </c>
      <c r="L50" s="237">
        <f>+'Tabela IIIa'!K58</f>
        <v>0</v>
      </c>
      <c r="M50" s="237">
        <f>+'Tabela IIIa'!L58</f>
        <v>0</v>
      </c>
      <c r="N50" s="237" t="str">
        <f>+'Tabela IIIa'!M58</f>
        <v/>
      </c>
      <c r="O50" s="237" t="str">
        <f>+'Tabela IIIa'!N58</f>
        <v/>
      </c>
      <c r="P50" s="237" t="str">
        <f>+'Tabela IIIa'!O58</f>
        <v/>
      </c>
      <c r="Q50" s="237" t="str">
        <f>+'Tabela IIIa'!P58</f>
        <v/>
      </c>
      <c r="R50" s="237" t="str">
        <f>+'Tabela IIIa'!Q58</f>
        <v/>
      </c>
      <c r="S50" s="168"/>
      <c r="T50" s="168"/>
      <c r="U50" s="168"/>
    </row>
    <row r="51" spans="1:21" s="189" customFormat="1" x14ac:dyDescent="0.25">
      <c r="A51" s="176">
        <f>'Tabela I'!$F$2</f>
        <v>116</v>
      </c>
      <c r="B51" s="176">
        <f>'Tabela I'!$F$1</f>
        <v>2022</v>
      </c>
      <c r="C51" s="237" t="str">
        <f>+'Tabela IIIa'!B59</f>
        <v/>
      </c>
      <c r="D51" s="237">
        <f>+'Tabela IIIa'!C59</f>
        <v>0</v>
      </c>
      <c r="E51" s="237">
        <f>+'Tabela IIIa'!D59</f>
        <v>0</v>
      </c>
      <c r="F51" s="237">
        <f>+'Tabela IIIa'!E59</f>
        <v>0</v>
      </c>
      <c r="G51" s="237">
        <f>+'Tabela IIIa'!F59</f>
        <v>0</v>
      </c>
      <c r="H51" s="237">
        <f>+'Tabela IIIa'!G59</f>
        <v>0</v>
      </c>
      <c r="I51" s="237">
        <f>+'Tabela IIIa'!H59</f>
        <v>0</v>
      </c>
      <c r="J51" s="237">
        <f>+'Tabela IIIa'!I59</f>
        <v>0</v>
      </c>
      <c r="K51" s="237">
        <f>+'Tabela IIIa'!J59</f>
        <v>0</v>
      </c>
      <c r="L51" s="237">
        <f>+'Tabela IIIa'!K59</f>
        <v>0</v>
      </c>
      <c r="M51" s="237">
        <f>+'Tabela IIIa'!L59</f>
        <v>0</v>
      </c>
      <c r="N51" s="237" t="str">
        <f>+'Tabela IIIa'!M59</f>
        <v/>
      </c>
      <c r="O51" s="237" t="str">
        <f>+'Tabela IIIa'!N59</f>
        <v/>
      </c>
      <c r="P51" s="237" t="str">
        <f>+'Tabela IIIa'!O59</f>
        <v/>
      </c>
      <c r="Q51" s="237" t="str">
        <f>+'Tabela IIIa'!P59</f>
        <v/>
      </c>
      <c r="R51" s="237" t="str">
        <f>+'Tabela IIIa'!Q59</f>
        <v/>
      </c>
      <c r="S51" s="168"/>
      <c r="T51" s="168"/>
      <c r="U51" s="168"/>
    </row>
    <row r="52" spans="1:21" s="189" customFormat="1" x14ac:dyDescent="0.25">
      <c r="A52" s="176">
        <f>'Tabela I'!$F$2</f>
        <v>116</v>
      </c>
      <c r="B52" s="176">
        <f>'Tabela I'!$F$1</f>
        <v>2022</v>
      </c>
      <c r="C52" s="237" t="str">
        <f>+'Tabela IIIa'!B60</f>
        <v/>
      </c>
      <c r="D52" s="237">
        <f>+'Tabela IIIa'!C60</f>
        <v>0</v>
      </c>
      <c r="E52" s="237">
        <f>+'Tabela IIIa'!D60</f>
        <v>0</v>
      </c>
      <c r="F52" s="237">
        <f>+'Tabela IIIa'!E60</f>
        <v>0</v>
      </c>
      <c r="G52" s="237">
        <f>+'Tabela IIIa'!F60</f>
        <v>0</v>
      </c>
      <c r="H52" s="237">
        <f>+'Tabela IIIa'!G60</f>
        <v>0</v>
      </c>
      <c r="I52" s="237">
        <f>+'Tabela IIIa'!H60</f>
        <v>0</v>
      </c>
      <c r="J52" s="237">
        <f>+'Tabela IIIa'!I60</f>
        <v>0</v>
      </c>
      <c r="K52" s="237">
        <f>+'Tabela IIIa'!J60</f>
        <v>0</v>
      </c>
      <c r="L52" s="237">
        <f>+'Tabela IIIa'!K60</f>
        <v>0</v>
      </c>
      <c r="M52" s="237">
        <f>+'Tabela IIIa'!L60</f>
        <v>0</v>
      </c>
      <c r="N52" s="237" t="str">
        <f>+'Tabela IIIa'!M60</f>
        <v/>
      </c>
      <c r="O52" s="237" t="str">
        <f>+'Tabela IIIa'!N60</f>
        <v/>
      </c>
      <c r="P52" s="237" t="str">
        <f>+'Tabela IIIa'!O60</f>
        <v/>
      </c>
      <c r="Q52" s="237" t="str">
        <f>+'Tabela IIIa'!P60</f>
        <v/>
      </c>
      <c r="R52" s="237" t="str">
        <f>+'Tabela IIIa'!Q60</f>
        <v/>
      </c>
      <c r="S52" s="168"/>
      <c r="T52" s="168"/>
      <c r="U52" s="168"/>
    </row>
    <row r="53" spans="1:21" s="189" customFormat="1" x14ac:dyDescent="0.25">
      <c r="A53" s="176">
        <f>'Tabela I'!$F$2</f>
        <v>116</v>
      </c>
      <c r="B53" s="176">
        <f>'Tabela I'!$F$1</f>
        <v>2022</v>
      </c>
      <c r="C53" s="237" t="str">
        <f>+'Tabela IIIa'!B61</f>
        <v/>
      </c>
      <c r="D53" s="237">
        <f>+'Tabela IIIa'!C61</f>
        <v>0</v>
      </c>
      <c r="E53" s="237">
        <f>+'Tabela IIIa'!D61</f>
        <v>0</v>
      </c>
      <c r="F53" s="237">
        <f>+'Tabela IIIa'!E61</f>
        <v>0</v>
      </c>
      <c r="G53" s="237">
        <f>+'Tabela IIIa'!F61</f>
        <v>0</v>
      </c>
      <c r="H53" s="237">
        <f>+'Tabela IIIa'!G61</f>
        <v>0</v>
      </c>
      <c r="I53" s="237">
        <f>+'Tabela IIIa'!H61</f>
        <v>0</v>
      </c>
      <c r="J53" s="237">
        <f>+'Tabela IIIa'!I61</f>
        <v>0</v>
      </c>
      <c r="K53" s="237">
        <f>+'Tabela IIIa'!J61</f>
        <v>0</v>
      </c>
      <c r="L53" s="237">
        <f>+'Tabela IIIa'!K61</f>
        <v>0</v>
      </c>
      <c r="M53" s="237">
        <f>+'Tabela IIIa'!L61</f>
        <v>0</v>
      </c>
      <c r="N53" s="237" t="str">
        <f>+'Tabela IIIa'!M61</f>
        <v/>
      </c>
      <c r="O53" s="237" t="str">
        <f>+'Tabela IIIa'!N61</f>
        <v/>
      </c>
      <c r="P53" s="237" t="str">
        <f>+'Tabela IIIa'!O61</f>
        <v/>
      </c>
      <c r="Q53" s="237" t="str">
        <f>+'Tabela IIIa'!P61</f>
        <v/>
      </c>
      <c r="R53" s="237" t="str">
        <f>+'Tabela IIIa'!Q61</f>
        <v/>
      </c>
      <c r="S53" s="168"/>
      <c r="T53" s="168"/>
      <c r="U53" s="168"/>
    </row>
    <row r="54" spans="1:21" s="189" customFormat="1" x14ac:dyDescent="0.25">
      <c r="A54" s="176">
        <f>'Tabela I'!$F$2</f>
        <v>116</v>
      </c>
      <c r="B54" s="176">
        <f>'Tabela I'!$F$1</f>
        <v>2022</v>
      </c>
      <c r="C54" s="237" t="str">
        <f>+'Tabela IIIa'!B62</f>
        <v/>
      </c>
      <c r="D54" s="237">
        <f>+'Tabela IIIa'!C62</f>
        <v>0</v>
      </c>
      <c r="E54" s="237">
        <f>+'Tabela IIIa'!D62</f>
        <v>0</v>
      </c>
      <c r="F54" s="237">
        <f>+'Tabela IIIa'!E62</f>
        <v>0</v>
      </c>
      <c r="G54" s="237">
        <f>+'Tabela IIIa'!F62</f>
        <v>0</v>
      </c>
      <c r="H54" s="237">
        <f>+'Tabela IIIa'!G62</f>
        <v>0</v>
      </c>
      <c r="I54" s="237">
        <f>+'Tabela IIIa'!H62</f>
        <v>0</v>
      </c>
      <c r="J54" s="237">
        <f>+'Tabela IIIa'!I62</f>
        <v>0</v>
      </c>
      <c r="K54" s="237">
        <f>+'Tabela IIIa'!J62</f>
        <v>0</v>
      </c>
      <c r="L54" s="237">
        <f>+'Tabela IIIa'!K62</f>
        <v>0</v>
      </c>
      <c r="M54" s="237">
        <f>+'Tabela IIIa'!L62</f>
        <v>0</v>
      </c>
      <c r="N54" s="237" t="str">
        <f>+'Tabela IIIa'!M62</f>
        <v/>
      </c>
      <c r="O54" s="237" t="str">
        <f>+'Tabela IIIa'!N62</f>
        <v/>
      </c>
      <c r="P54" s="237" t="str">
        <f>+'Tabela IIIa'!O62</f>
        <v/>
      </c>
      <c r="Q54" s="237" t="str">
        <f>+'Tabela IIIa'!P62</f>
        <v/>
      </c>
      <c r="R54" s="237" t="str">
        <f>+'Tabela IIIa'!Q62</f>
        <v/>
      </c>
      <c r="S54" s="168"/>
      <c r="T54" s="168"/>
      <c r="U54" s="168"/>
    </row>
    <row r="55" spans="1:21" s="189" customFormat="1" x14ac:dyDescent="0.25">
      <c r="A55" s="176">
        <f>'Tabela I'!$F$2</f>
        <v>116</v>
      </c>
      <c r="B55" s="176">
        <f>'Tabela I'!$F$1</f>
        <v>2022</v>
      </c>
      <c r="C55" s="237" t="str">
        <f>+'Tabela IIIa'!B63</f>
        <v/>
      </c>
      <c r="D55" s="237">
        <f>+'Tabela IIIa'!C63</f>
        <v>0</v>
      </c>
      <c r="E55" s="237">
        <f>+'Tabela IIIa'!D63</f>
        <v>0</v>
      </c>
      <c r="F55" s="237">
        <f>+'Tabela IIIa'!E63</f>
        <v>0</v>
      </c>
      <c r="G55" s="237">
        <f>+'Tabela IIIa'!F63</f>
        <v>0</v>
      </c>
      <c r="H55" s="237">
        <f>+'Tabela IIIa'!G63</f>
        <v>0</v>
      </c>
      <c r="I55" s="237">
        <f>+'Tabela IIIa'!H63</f>
        <v>0</v>
      </c>
      <c r="J55" s="237">
        <f>+'Tabela IIIa'!I63</f>
        <v>0</v>
      </c>
      <c r="K55" s="237">
        <f>+'Tabela IIIa'!J63</f>
        <v>0</v>
      </c>
      <c r="L55" s="237">
        <f>+'Tabela IIIa'!K63</f>
        <v>0</v>
      </c>
      <c r="M55" s="237">
        <f>+'Tabela IIIa'!L63</f>
        <v>0</v>
      </c>
      <c r="N55" s="237" t="str">
        <f>+'Tabela IIIa'!M63</f>
        <v/>
      </c>
      <c r="O55" s="237" t="str">
        <f>+'Tabela IIIa'!N63</f>
        <v/>
      </c>
      <c r="P55" s="237" t="str">
        <f>+'Tabela IIIa'!O63</f>
        <v/>
      </c>
      <c r="Q55" s="237" t="str">
        <f>+'Tabela IIIa'!P63</f>
        <v/>
      </c>
      <c r="R55" s="237" t="str">
        <f>+'Tabela IIIa'!Q63</f>
        <v/>
      </c>
      <c r="S55" s="168"/>
      <c r="T55" s="168"/>
      <c r="U55" s="168"/>
    </row>
    <row r="56" spans="1:21" s="189" customFormat="1" x14ac:dyDescent="0.25">
      <c r="A56" s="176">
        <f>'Tabela I'!$F$2</f>
        <v>116</v>
      </c>
      <c r="B56" s="176">
        <f>'Tabela I'!$F$1</f>
        <v>2022</v>
      </c>
      <c r="C56" s="237" t="str">
        <f>+'Tabela IIIa'!B64</f>
        <v/>
      </c>
      <c r="D56" s="237">
        <f>+'Tabela IIIa'!C64</f>
        <v>0</v>
      </c>
      <c r="E56" s="237">
        <f>+'Tabela IIIa'!D64</f>
        <v>0</v>
      </c>
      <c r="F56" s="237">
        <f>+'Tabela IIIa'!E64</f>
        <v>0</v>
      </c>
      <c r="G56" s="237">
        <f>+'Tabela IIIa'!F64</f>
        <v>0</v>
      </c>
      <c r="H56" s="237">
        <f>+'Tabela IIIa'!G64</f>
        <v>0</v>
      </c>
      <c r="I56" s="237">
        <f>+'Tabela IIIa'!H64</f>
        <v>0</v>
      </c>
      <c r="J56" s="237">
        <f>+'Tabela IIIa'!I64</f>
        <v>0</v>
      </c>
      <c r="K56" s="237">
        <f>+'Tabela IIIa'!J64</f>
        <v>0</v>
      </c>
      <c r="L56" s="237">
        <f>+'Tabela IIIa'!K64</f>
        <v>0</v>
      </c>
      <c r="M56" s="237">
        <f>+'Tabela IIIa'!L64</f>
        <v>0</v>
      </c>
      <c r="N56" s="237" t="str">
        <f>+'Tabela IIIa'!M64</f>
        <v/>
      </c>
      <c r="O56" s="237" t="str">
        <f>+'Tabela IIIa'!N64</f>
        <v/>
      </c>
      <c r="P56" s="237" t="str">
        <f>+'Tabela IIIa'!O64</f>
        <v/>
      </c>
      <c r="Q56" s="237" t="str">
        <f>+'Tabela IIIa'!P64</f>
        <v/>
      </c>
      <c r="R56" s="237" t="str">
        <f>+'Tabela IIIa'!Q64</f>
        <v/>
      </c>
      <c r="S56" s="168"/>
      <c r="T56" s="168"/>
      <c r="U56" s="168"/>
    </row>
    <row r="57" spans="1:21" s="189" customFormat="1" x14ac:dyDescent="0.25">
      <c r="A57" s="176">
        <f>'Tabela I'!$F$2</f>
        <v>116</v>
      </c>
      <c r="B57" s="176">
        <f>'Tabela I'!$F$1</f>
        <v>2022</v>
      </c>
      <c r="C57" s="237" t="str">
        <f>+'Tabela IIIa'!B65</f>
        <v/>
      </c>
      <c r="D57" s="237">
        <f>+'Tabela IIIa'!C65</f>
        <v>0</v>
      </c>
      <c r="E57" s="237">
        <f>+'Tabela IIIa'!D65</f>
        <v>0</v>
      </c>
      <c r="F57" s="237">
        <f>+'Tabela IIIa'!E65</f>
        <v>0</v>
      </c>
      <c r="G57" s="237">
        <f>+'Tabela IIIa'!F65</f>
        <v>0</v>
      </c>
      <c r="H57" s="237">
        <f>+'Tabela IIIa'!G65</f>
        <v>0</v>
      </c>
      <c r="I57" s="237">
        <f>+'Tabela IIIa'!H65</f>
        <v>0</v>
      </c>
      <c r="J57" s="237">
        <f>+'Tabela IIIa'!I65</f>
        <v>0</v>
      </c>
      <c r="K57" s="237">
        <f>+'Tabela IIIa'!J65</f>
        <v>0</v>
      </c>
      <c r="L57" s="237">
        <f>+'Tabela IIIa'!K65</f>
        <v>0</v>
      </c>
      <c r="M57" s="237">
        <f>+'Tabela IIIa'!L65</f>
        <v>0</v>
      </c>
      <c r="N57" s="237" t="str">
        <f>+'Tabela IIIa'!M65</f>
        <v/>
      </c>
      <c r="O57" s="237" t="str">
        <f>+'Tabela IIIa'!N65</f>
        <v/>
      </c>
      <c r="P57" s="237" t="str">
        <f>+'Tabela IIIa'!O65</f>
        <v/>
      </c>
      <c r="Q57" s="237" t="str">
        <f>+'Tabela IIIa'!P65</f>
        <v/>
      </c>
      <c r="R57" s="237" t="str">
        <f>+'Tabela IIIa'!Q65</f>
        <v/>
      </c>
      <c r="S57" s="168"/>
      <c r="T57" s="168"/>
      <c r="U57" s="168"/>
    </row>
    <row r="58" spans="1:21" s="189" customFormat="1" x14ac:dyDescent="0.25">
      <c r="A58" s="176">
        <f>'Tabela I'!$F$2</f>
        <v>116</v>
      </c>
      <c r="B58" s="176">
        <f>'Tabela I'!$F$1</f>
        <v>2022</v>
      </c>
      <c r="C58" s="237" t="str">
        <f>+'Tabela IIIa'!B66</f>
        <v/>
      </c>
      <c r="D58" s="237">
        <f>+'Tabela IIIa'!C66</f>
        <v>0</v>
      </c>
      <c r="E58" s="237">
        <f>+'Tabela IIIa'!D66</f>
        <v>0</v>
      </c>
      <c r="F58" s="237">
        <f>+'Tabela IIIa'!E66</f>
        <v>0</v>
      </c>
      <c r="G58" s="237">
        <f>+'Tabela IIIa'!F66</f>
        <v>0</v>
      </c>
      <c r="H58" s="237">
        <f>+'Tabela IIIa'!G66</f>
        <v>0</v>
      </c>
      <c r="I58" s="237">
        <f>+'Tabela IIIa'!H66</f>
        <v>0</v>
      </c>
      <c r="J58" s="237">
        <f>+'Tabela IIIa'!I66</f>
        <v>0</v>
      </c>
      <c r="K58" s="237">
        <f>+'Tabela IIIa'!J66</f>
        <v>0</v>
      </c>
      <c r="L58" s="237">
        <f>+'Tabela IIIa'!K66</f>
        <v>0</v>
      </c>
      <c r="M58" s="237">
        <f>+'Tabela IIIa'!L66</f>
        <v>0</v>
      </c>
      <c r="N58" s="237" t="str">
        <f>+'Tabela IIIa'!M66</f>
        <v/>
      </c>
      <c r="O58" s="237" t="str">
        <f>+'Tabela IIIa'!N66</f>
        <v/>
      </c>
      <c r="P58" s="237" t="str">
        <f>+'Tabela IIIa'!O66</f>
        <v/>
      </c>
      <c r="Q58" s="237" t="str">
        <f>+'Tabela IIIa'!P66</f>
        <v/>
      </c>
      <c r="R58" s="237" t="str">
        <f>+'Tabela IIIa'!Q66</f>
        <v/>
      </c>
      <c r="S58" s="168"/>
      <c r="T58" s="168"/>
      <c r="U58" s="168"/>
    </row>
    <row r="59" spans="1:21" s="189" customFormat="1" x14ac:dyDescent="0.25">
      <c r="A59" s="176">
        <f>'Tabela I'!$F$2</f>
        <v>116</v>
      </c>
      <c r="B59" s="176">
        <f>'Tabela I'!$F$1</f>
        <v>2022</v>
      </c>
      <c r="C59" s="237" t="str">
        <f>+'Tabela IIIa'!B67</f>
        <v/>
      </c>
      <c r="D59" s="237">
        <f>+'Tabela IIIa'!C67</f>
        <v>0</v>
      </c>
      <c r="E59" s="237">
        <f>+'Tabela IIIa'!D67</f>
        <v>0</v>
      </c>
      <c r="F59" s="237">
        <f>+'Tabela IIIa'!E67</f>
        <v>0</v>
      </c>
      <c r="G59" s="237">
        <f>+'Tabela IIIa'!F67</f>
        <v>0</v>
      </c>
      <c r="H59" s="237">
        <f>+'Tabela IIIa'!G67</f>
        <v>0</v>
      </c>
      <c r="I59" s="237">
        <f>+'Tabela IIIa'!H67</f>
        <v>0</v>
      </c>
      <c r="J59" s="237">
        <f>+'Tabela IIIa'!I67</f>
        <v>0</v>
      </c>
      <c r="K59" s="237">
        <f>+'Tabela IIIa'!J67</f>
        <v>0</v>
      </c>
      <c r="L59" s="237">
        <f>+'Tabela IIIa'!K67</f>
        <v>0</v>
      </c>
      <c r="M59" s="237">
        <f>+'Tabela IIIa'!L67</f>
        <v>0</v>
      </c>
      <c r="N59" s="237" t="str">
        <f>+'Tabela IIIa'!M67</f>
        <v/>
      </c>
      <c r="O59" s="237" t="str">
        <f>+'Tabela IIIa'!N67</f>
        <v/>
      </c>
      <c r="P59" s="237" t="str">
        <f>+'Tabela IIIa'!O67</f>
        <v/>
      </c>
      <c r="Q59" s="237" t="str">
        <f>+'Tabela IIIa'!P67</f>
        <v/>
      </c>
      <c r="R59" s="237" t="str">
        <f>+'Tabela IIIa'!Q67</f>
        <v/>
      </c>
      <c r="S59" s="168"/>
      <c r="T59" s="168"/>
      <c r="U59" s="168"/>
    </row>
    <row r="60" spans="1:21" s="189" customFormat="1" x14ac:dyDescent="0.25">
      <c r="A60" s="176">
        <f>'Tabela I'!$F$2</f>
        <v>116</v>
      </c>
      <c r="B60" s="176">
        <f>'Tabela I'!$F$1</f>
        <v>2022</v>
      </c>
      <c r="C60" s="237" t="str">
        <f>+'Tabela IIIa'!B68</f>
        <v/>
      </c>
      <c r="D60" s="237">
        <f>+'Tabela IIIa'!C68</f>
        <v>0</v>
      </c>
      <c r="E60" s="237">
        <f>+'Tabela IIIa'!D68</f>
        <v>0</v>
      </c>
      <c r="F60" s="237">
        <f>+'Tabela IIIa'!E68</f>
        <v>0</v>
      </c>
      <c r="G60" s="237">
        <f>+'Tabela IIIa'!F68</f>
        <v>0</v>
      </c>
      <c r="H60" s="237">
        <f>+'Tabela IIIa'!G68</f>
        <v>0</v>
      </c>
      <c r="I60" s="237">
        <f>+'Tabela IIIa'!H68</f>
        <v>0</v>
      </c>
      <c r="J60" s="237">
        <f>+'Tabela IIIa'!I68</f>
        <v>0</v>
      </c>
      <c r="K60" s="237">
        <f>+'Tabela IIIa'!J68</f>
        <v>0</v>
      </c>
      <c r="L60" s="237">
        <f>+'Tabela IIIa'!K68</f>
        <v>0</v>
      </c>
      <c r="M60" s="237">
        <f>+'Tabela IIIa'!L68</f>
        <v>0</v>
      </c>
      <c r="N60" s="237" t="str">
        <f>+'Tabela IIIa'!M68</f>
        <v/>
      </c>
      <c r="O60" s="237" t="str">
        <f>+'Tabela IIIa'!N68</f>
        <v/>
      </c>
      <c r="P60" s="237" t="str">
        <f>+'Tabela IIIa'!O68</f>
        <v/>
      </c>
      <c r="Q60" s="237" t="str">
        <f>+'Tabela IIIa'!P68</f>
        <v/>
      </c>
      <c r="R60" s="237" t="str">
        <f>+'Tabela IIIa'!Q68</f>
        <v/>
      </c>
      <c r="S60" s="168"/>
      <c r="T60" s="168"/>
      <c r="U60" s="168"/>
    </row>
    <row r="61" spans="1:21" s="189" customFormat="1" x14ac:dyDescent="0.25">
      <c r="A61" s="176">
        <f>'Tabela I'!$F$2</f>
        <v>116</v>
      </c>
      <c r="B61" s="176">
        <f>'Tabela I'!$F$1</f>
        <v>2022</v>
      </c>
      <c r="C61" s="237" t="str">
        <f>+'Tabela IIIa'!B69</f>
        <v/>
      </c>
      <c r="D61" s="237">
        <f>+'Tabela IIIa'!C69</f>
        <v>0</v>
      </c>
      <c r="E61" s="237">
        <f>+'Tabela IIIa'!D69</f>
        <v>0</v>
      </c>
      <c r="F61" s="237">
        <f>+'Tabela IIIa'!E69</f>
        <v>0</v>
      </c>
      <c r="G61" s="237">
        <f>+'Tabela IIIa'!F69</f>
        <v>0</v>
      </c>
      <c r="H61" s="237">
        <f>+'Tabela IIIa'!G69</f>
        <v>0</v>
      </c>
      <c r="I61" s="237">
        <f>+'Tabela IIIa'!H69</f>
        <v>0</v>
      </c>
      <c r="J61" s="237">
        <f>+'Tabela IIIa'!I69</f>
        <v>0</v>
      </c>
      <c r="K61" s="237">
        <f>+'Tabela IIIa'!J69</f>
        <v>0</v>
      </c>
      <c r="L61" s="237">
        <f>+'Tabela IIIa'!K69</f>
        <v>0</v>
      </c>
      <c r="M61" s="237">
        <f>+'Tabela IIIa'!L69</f>
        <v>0</v>
      </c>
      <c r="N61" s="237" t="str">
        <f>+'Tabela IIIa'!M69</f>
        <v/>
      </c>
      <c r="O61" s="237" t="str">
        <f>+'Tabela IIIa'!N69</f>
        <v/>
      </c>
      <c r="P61" s="237" t="str">
        <f>+'Tabela IIIa'!O69</f>
        <v/>
      </c>
      <c r="Q61" s="237" t="str">
        <f>+'Tabela IIIa'!P69</f>
        <v/>
      </c>
      <c r="R61" s="237" t="str">
        <f>+'Tabela IIIa'!Q69</f>
        <v/>
      </c>
      <c r="S61" s="168"/>
      <c r="T61" s="168"/>
      <c r="U61" s="168"/>
    </row>
    <row r="62" spans="1:21" s="189" customFormat="1" x14ac:dyDescent="0.25">
      <c r="A62" s="176">
        <f>'Tabela I'!$F$2</f>
        <v>116</v>
      </c>
      <c r="B62" s="176">
        <f>'Tabela I'!$F$1</f>
        <v>2022</v>
      </c>
      <c r="C62" s="237">
        <f>+'Tabela IIIa'!B70</f>
        <v>0</v>
      </c>
      <c r="D62" s="237">
        <f>+'Tabela IIIa'!C70</f>
        <v>0</v>
      </c>
      <c r="E62" s="237">
        <f>+'Tabela IIIa'!D70</f>
        <v>0</v>
      </c>
      <c r="F62" s="237">
        <f>+'Tabela IIIa'!E70</f>
        <v>0</v>
      </c>
      <c r="G62" s="237">
        <f>+'Tabela IIIa'!F70</f>
        <v>0</v>
      </c>
      <c r="H62" s="237">
        <f>+'Tabela IIIa'!G70</f>
        <v>0</v>
      </c>
      <c r="I62" s="237">
        <f>+'Tabela IIIa'!H70</f>
        <v>0</v>
      </c>
      <c r="J62" s="237">
        <f>+'Tabela IIIa'!I70</f>
        <v>0</v>
      </c>
      <c r="K62" s="237">
        <f>+'Tabela IIIa'!J70</f>
        <v>0</v>
      </c>
      <c r="L62" s="237">
        <f>+'Tabela IIIa'!K70</f>
        <v>0</v>
      </c>
      <c r="M62" s="237">
        <f>+'Tabela IIIa'!L70</f>
        <v>0</v>
      </c>
      <c r="N62" s="237" t="str">
        <f>+'Tabela IIIa'!M70</f>
        <v/>
      </c>
      <c r="O62" s="237" t="str">
        <f>+'Tabela IIIa'!N70</f>
        <v/>
      </c>
      <c r="P62" s="237" t="str">
        <f>+'Tabela IIIa'!O70</f>
        <v/>
      </c>
      <c r="Q62" s="237" t="str">
        <f>+'Tabela IIIa'!P70</f>
        <v/>
      </c>
      <c r="R62" s="237" t="str">
        <f>+'Tabela IIIa'!Q70</f>
        <v/>
      </c>
      <c r="S62" s="168"/>
      <c r="T62" s="168"/>
      <c r="U62" s="168"/>
    </row>
    <row r="63" spans="1:21" s="189" customFormat="1" x14ac:dyDescent="0.25">
      <c r="A63" s="176">
        <f>'Tabela I'!$F$2</f>
        <v>116</v>
      </c>
      <c r="B63" s="176">
        <f>'Tabela I'!$F$1</f>
        <v>2022</v>
      </c>
      <c r="C63" s="237">
        <f>+'Tabela IIIa'!B71</f>
        <v>0</v>
      </c>
      <c r="D63" s="237">
        <f>+'Tabela IIIa'!C71</f>
        <v>0</v>
      </c>
      <c r="E63" s="237">
        <f>+'Tabela IIIa'!D71</f>
        <v>0</v>
      </c>
      <c r="F63" s="237">
        <f>+'Tabela IIIa'!E71</f>
        <v>0</v>
      </c>
      <c r="G63" s="237">
        <f>+'Tabela IIIa'!F71</f>
        <v>0</v>
      </c>
      <c r="H63" s="237">
        <f>+'Tabela IIIa'!G71</f>
        <v>0</v>
      </c>
      <c r="I63" s="237">
        <f>+'Tabela IIIa'!H71</f>
        <v>0</v>
      </c>
      <c r="J63" s="237">
        <f>+'Tabela IIIa'!I71</f>
        <v>0</v>
      </c>
      <c r="K63" s="237">
        <f>+'Tabela IIIa'!J71</f>
        <v>0</v>
      </c>
      <c r="L63" s="237">
        <f>+'Tabela IIIa'!K71</f>
        <v>0</v>
      </c>
      <c r="M63" s="237">
        <f>+'Tabela IIIa'!L71</f>
        <v>0</v>
      </c>
      <c r="N63" s="237" t="str">
        <f>+'Tabela IIIa'!M71</f>
        <v/>
      </c>
      <c r="O63" s="237" t="str">
        <f>+'Tabela IIIa'!N71</f>
        <v/>
      </c>
      <c r="P63" s="237" t="str">
        <f>+'Tabela IIIa'!O71</f>
        <v/>
      </c>
      <c r="Q63" s="237" t="str">
        <f>+'Tabela IIIa'!P71</f>
        <v/>
      </c>
      <c r="R63" s="237" t="str">
        <f>+'Tabela IIIa'!Q71</f>
        <v/>
      </c>
      <c r="S63" s="168"/>
      <c r="T63" s="168"/>
      <c r="U63" s="168"/>
    </row>
    <row r="64" spans="1:21" s="189" customFormat="1" x14ac:dyDescent="0.25">
      <c r="A64" s="176">
        <f>'Tabela I'!$F$2</f>
        <v>116</v>
      </c>
      <c r="B64" s="176">
        <f>'Tabela I'!$F$1</f>
        <v>2022</v>
      </c>
      <c r="C64" s="237">
        <f>+'Tabela IIIa'!B72</f>
        <v>0</v>
      </c>
      <c r="D64" s="237">
        <f>+'Tabela IIIa'!C72</f>
        <v>0</v>
      </c>
      <c r="E64" s="237">
        <f>+'Tabela IIIa'!D72</f>
        <v>0</v>
      </c>
      <c r="F64" s="237">
        <f>+'Tabela IIIa'!E72</f>
        <v>0</v>
      </c>
      <c r="G64" s="237">
        <f>+'Tabela IIIa'!F72</f>
        <v>0</v>
      </c>
      <c r="H64" s="237">
        <f>+'Tabela IIIa'!G72</f>
        <v>0</v>
      </c>
      <c r="I64" s="237">
        <f>+'Tabela IIIa'!H72</f>
        <v>0</v>
      </c>
      <c r="J64" s="237">
        <f>+'Tabela IIIa'!I72</f>
        <v>0</v>
      </c>
      <c r="K64" s="237">
        <f>+'Tabela IIIa'!J72</f>
        <v>0</v>
      </c>
      <c r="L64" s="237">
        <f>+'Tabela IIIa'!K72</f>
        <v>0</v>
      </c>
      <c r="M64" s="237">
        <f>+'Tabela IIIa'!L72</f>
        <v>0</v>
      </c>
      <c r="N64" s="237" t="str">
        <f>+'Tabela IIIa'!M72</f>
        <v/>
      </c>
      <c r="O64" s="237" t="str">
        <f>+'Tabela IIIa'!N72</f>
        <v/>
      </c>
      <c r="P64" s="237" t="str">
        <f>+'Tabela IIIa'!O72</f>
        <v/>
      </c>
      <c r="Q64" s="237" t="str">
        <f>+'Tabela IIIa'!P72</f>
        <v/>
      </c>
      <c r="R64" s="237" t="str">
        <f>+'Tabela IIIa'!Q72</f>
        <v/>
      </c>
      <c r="S64" s="168"/>
      <c r="T64" s="168"/>
      <c r="U64" s="168"/>
    </row>
    <row r="65" spans="1:21" s="189" customFormat="1" x14ac:dyDescent="0.25">
      <c r="A65" s="176">
        <f>'Tabela I'!$F$2</f>
        <v>116</v>
      </c>
      <c r="B65" s="176">
        <f>'Tabela I'!$F$1</f>
        <v>2022</v>
      </c>
      <c r="C65" s="237">
        <f>+'Tabela IIIa'!B73</f>
        <v>0</v>
      </c>
      <c r="D65" s="237">
        <f>+'Tabela IIIa'!C73</f>
        <v>0</v>
      </c>
      <c r="E65" s="237">
        <f>+'Tabela IIIa'!D73</f>
        <v>0</v>
      </c>
      <c r="F65" s="237">
        <f>+'Tabela IIIa'!E73</f>
        <v>0</v>
      </c>
      <c r="G65" s="237">
        <f>+'Tabela IIIa'!F73</f>
        <v>0</v>
      </c>
      <c r="H65" s="237">
        <f>+'Tabela IIIa'!G73</f>
        <v>0</v>
      </c>
      <c r="I65" s="237">
        <f>+'Tabela IIIa'!H73</f>
        <v>0</v>
      </c>
      <c r="J65" s="237">
        <f>+'Tabela IIIa'!I73</f>
        <v>0</v>
      </c>
      <c r="K65" s="237">
        <f>+'Tabela IIIa'!J73</f>
        <v>0</v>
      </c>
      <c r="L65" s="237">
        <f>+'Tabela IIIa'!K73</f>
        <v>0</v>
      </c>
      <c r="M65" s="237">
        <f>+'Tabela IIIa'!L73</f>
        <v>0</v>
      </c>
      <c r="N65" s="237" t="str">
        <f>+'Tabela IIIa'!M73</f>
        <v/>
      </c>
      <c r="O65" s="237" t="str">
        <f>+'Tabela IIIa'!N73</f>
        <v/>
      </c>
      <c r="P65" s="237" t="str">
        <f>+'Tabela IIIa'!O73</f>
        <v/>
      </c>
      <c r="Q65" s="237" t="str">
        <f>+'Tabela IIIa'!P73</f>
        <v/>
      </c>
      <c r="R65" s="237" t="str">
        <f>+'Tabela IIIa'!Q73</f>
        <v/>
      </c>
      <c r="S65" s="168"/>
      <c r="T65" s="168"/>
      <c r="U65" s="168"/>
    </row>
    <row r="66" spans="1:21" s="189" customFormat="1" x14ac:dyDescent="0.25">
      <c r="A66" s="176">
        <f>'Tabela I'!$F$2</f>
        <v>116</v>
      </c>
      <c r="B66" s="176">
        <f>'Tabela I'!$F$1</f>
        <v>2022</v>
      </c>
      <c r="C66" s="237">
        <f>+'Tabela IIIa'!B74</f>
        <v>0</v>
      </c>
      <c r="D66" s="237">
        <f>+'Tabela IIIa'!C74</f>
        <v>0</v>
      </c>
      <c r="E66" s="237">
        <f>+'Tabela IIIa'!D74</f>
        <v>0</v>
      </c>
      <c r="F66" s="237">
        <f>+'Tabela IIIa'!E74</f>
        <v>0</v>
      </c>
      <c r="G66" s="237">
        <f>+'Tabela IIIa'!F74</f>
        <v>0</v>
      </c>
      <c r="H66" s="237">
        <f>+'Tabela IIIa'!G74</f>
        <v>0</v>
      </c>
      <c r="I66" s="237">
        <f>+'Tabela IIIa'!H74</f>
        <v>0</v>
      </c>
      <c r="J66" s="237">
        <f>+'Tabela IIIa'!I74</f>
        <v>0</v>
      </c>
      <c r="K66" s="237">
        <f>+'Tabela IIIa'!J74</f>
        <v>0</v>
      </c>
      <c r="L66" s="237">
        <f>+'Tabela IIIa'!K74</f>
        <v>0</v>
      </c>
      <c r="M66" s="237">
        <f>+'Tabela IIIa'!L74</f>
        <v>0</v>
      </c>
      <c r="N66" s="237" t="str">
        <f>+'Tabela IIIa'!M74</f>
        <v/>
      </c>
      <c r="O66" s="237" t="str">
        <f>+'Tabela IIIa'!N74</f>
        <v/>
      </c>
      <c r="P66" s="237" t="str">
        <f>+'Tabela IIIa'!O74</f>
        <v/>
      </c>
      <c r="Q66" s="237" t="str">
        <f>+'Tabela IIIa'!P74</f>
        <v/>
      </c>
      <c r="R66" s="237" t="str">
        <f>+'Tabela IIIa'!Q74</f>
        <v/>
      </c>
      <c r="S66" s="168"/>
      <c r="T66" s="168"/>
      <c r="U66" s="168"/>
    </row>
    <row r="67" spans="1:21" s="189" customFormat="1" x14ac:dyDescent="0.25">
      <c r="B67" s="168"/>
      <c r="C67" s="168"/>
      <c r="D67" s="168"/>
      <c r="E67" s="168"/>
      <c r="F67" s="168"/>
      <c r="G67" s="168"/>
      <c r="H67" s="168"/>
      <c r="I67" s="168"/>
      <c r="J67" s="168"/>
      <c r="K67" s="168"/>
      <c r="L67" s="168"/>
      <c r="M67" s="168"/>
      <c r="O67" s="168"/>
      <c r="Q67" s="168"/>
      <c r="R67" s="192"/>
      <c r="S67" s="168"/>
      <c r="T67" s="168"/>
      <c r="U67" s="168"/>
    </row>
    <row r="68" spans="1:21" s="189" customFormat="1" x14ac:dyDescent="0.25">
      <c r="B68" s="168"/>
      <c r="C68" s="168"/>
      <c r="D68" s="168"/>
      <c r="E68" s="168"/>
      <c r="F68" s="168"/>
      <c r="G68" s="168"/>
      <c r="H68" s="168"/>
      <c r="I68" s="168"/>
      <c r="J68" s="168"/>
      <c r="K68" s="168"/>
      <c r="L68" s="168"/>
      <c r="M68" s="168"/>
      <c r="O68" s="168"/>
      <c r="Q68" s="168"/>
      <c r="R68" s="192"/>
      <c r="S68" s="168"/>
      <c r="T68" s="168"/>
      <c r="U68" s="168"/>
    </row>
    <row r="69" spans="1:21" s="189" customFormat="1" x14ac:dyDescent="0.25">
      <c r="A69" s="189" t="s">
        <v>246</v>
      </c>
      <c r="B69" s="168"/>
      <c r="C69" s="168"/>
      <c r="D69" s="168"/>
      <c r="E69" s="168"/>
      <c r="F69" s="168"/>
      <c r="G69" s="168"/>
      <c r="H69" s="168"/>
      <c r="I69" s="168"/>
      <c r="J69" s="168"/>
      <c r="K69" s="168"/>
      <c r="L69" s="168"/>
      <c r="M69" s="168"/>
      <c r="O69" s="168"/>
      <c r="Q69" s="168"/>
      <c r="R69" s="192"/>
      <c r="S69" s="168"/>
      <c r="T69" s="168"/>
      <c r="U69" s="168"/>
    </row>
    <row r="70" spans="1:21" s="189" customFormat="1" x14ac:dyDescent="0.25">
      <c r="B70" s="168"/>
      <c r="C70" s="168"/>
      <c r="D70" s="168"/>
      <c r="E70" s="168"/>
      <c r="F70" s="168"/>
      <c r="G70" s="168"/>
      <c r="H70" s="168"/>
      <c r="I70" s="168"/>
      <c r="J70" s="168"/>
      <c r="K70" s="168"/>
      <c r="L70" s="168"/>
      <c r="M70" s="168"/>
      <c r="O70" s="168"/>
      <c r="Q70" s="168"/>
      <c r="R70" s="192"/>
      <c r="S70" s="168"/>
      <c r="T70" s="168"/>
      <c r="U70" s="168"/>
    </row>
    <row r="71" spans="1:21" s="189" customFormat="1" ht="15" customHeight="1" x14ac:dyDescent="0.25">
      <c r="A71" s="176">
        <f>'Tabela I'!$F$2</f>
        <v>116</v>
      </c>
      <c r="B71" s="176">
        <f>'Tabela I'!$F$1</f>
        <v>2022</v>
      </c>
      <c r="C71" s="237" t="str">
        <f>+'Tabela IIIa'!B86</f>
        <v>Ime i prezime</v>
      </c>
      <c r="D71" s="237" t="str">
        <f>+'Tabela IIIa'!C86</f>
        <v>Predsjednik suda</v>
      </c>
      <c r="E71" s="237">
        <f>+'Tabela IIIa'!D86</f>
        <v>0</v>
      </c>
      <c r="F71" s="237">
        <f>+'Tabela IIIa'!E86</f>
        <v>0</v>
      </c>
      <c r="G71" s="237">
        <f>+'Tabela IIIa'!F86</f>
        <v>0</v>
      </c>
      <c r="H71" s="237">
        <f>+'Tabela IIIa'!G86</f>
        <v>0</v>
      </c>
      <c r="I71" s="237">
        <f>+'Tabela IIIa'!H86</f>
        <v>0</v>
      </c>
      <c r="J71" s="237">
        <f>+'Tabela IIIa'!I86</f>
        <v>0</v>
      </c>
      <c r="K71" s="237">
        <f>+'Tabela IIIa'!J86</f>
        <v>0</v>
      </c>
      <c r="L71" s="237">
        <f>+'Tabela IIIa'!K86</f>
        <v>0</v>
      </c>
      <c r="M71" s="237">
        <f>+'Tabela IIIa'!L86</f>
        <v>0</v>
      </c>
      <c r="N71" s="237" t="str">
        <f>+'Tabela IIIa'!M86</f>
        <v/>
      </c>
      <c r="O71" s="237" t="str">
        <f>+'Tabela IIIa'!N86</f>
        <v/>
      </c>
      <c r="P71" s="237" t="str">
        <f>+'Tabela IIIa'!O86</f>
        <v/>
      </c>
      <c r="Q71" s="237" t="str">
        <f>+'Tabela IIIa'!P86</f>
        <v/>
      </c>
      <c r="R71" s="278" t="str">
        <f>+'Tabela IIIa'!Q86</f>
        <v/>
      </c>
      <c r="S71" s="168"/>
      <c r="T71" s="168"/>
      <c r="U71" s="168"/>
    </row>
    <row r="72" spans="1:21" s="189" customFormat="1" ht="15" customHeight="1" x14ac:dyDescent="0.25">
      <c r="A72" s="176">
        <f>'Tabela I'!$F$2</f>
        <v>116</v>
      </c>
      <c r="B72" s="176">
        <f>'Tabela I'!$F$1</f>
        <v>2022</v>
      </c>
      <c r="C72" s="237" t="str">
        <f>+'Tabela IIIa'!B93</f>
        <v>Ime i prezime</v>
      </c>
      <c r="D72" s="237">
        <f>+'Tabela IIIa'!C93</f>
        <v>0</v>
      </c>
      <c r="E72" s="237">
        <f>+'Tabela IIIa'!D93</f>
        <v>0</v>
      </c>
      <c r="F72" s="237">
        <f>+'Tabela IIIa'!E93</f>
        <v>0</v>
      </c>
      <c r="G72" s="237">
        <f>+'Tabela IIIa'!F93</f>
        <v>0</v>
      </c>
      <c r="H72" s="237">
        <f>+'Tabela IIIa'!G93</f>
        <v>0</v>
      </c>
      <c r="I72" s="237">
        <f>+'Tabela IIIa'!H93</f>
        <v>0</v>
      </c>
      <c r="J72" s="237">
        <f>+'Tabela IIIa'!I93</f>
        <v>0</v>
      </c>
      <c r="K72" s="237">
        <f>+'Tabela IIIa'!J93</f>
        <v>0</v>
      </c>
      <c r="L72" s="237">
        <f>+'Tabela IIIa'!K93</f>
        <v>0</v>
      </c>
      <c r="M72" s="237">
        <f>+'Tabela IIIa'!L93</f>
        <v>0</v>
      </c>
      <c r="N72" s="237" t="str">
        <f>+'Tabela IIIa'!M93</f>
        <v/>
      </c>
      <c r="O72" s="237" t="str">
        <f>+'Tabela IIIa'!N93</f>
        <v/>
      </c>
      <c r="P72" s="237" t="str">
        <f>+'Tabela IIIa'!O93</f>
        <v/>
      </c>
      <c r="Q72" s="237" t="str">
        <f>+'Tabela IIIa'!P93</f>
        <v/>
      </c>
      <c r="R72" s="278" t="str">
        <f>+'Tabela IIIa'!Q93</f>
        <v/>
      </c>
      <c r="S72" s="168"/>
      <c r="T72" s="168"/>
      <c r="U72" s="168"/>
    </row>
    <row r="73" spans="1:21" s="189" customFormat="1" ht="15" customHeight="1" x14ac:dyDescent="0.25">
      <c r="A73" s="176">
        <f>'Tabela I'!$F$2</f>
        <v>116</v>
      </c>
      <c r="B73" s="176">
        <f>'Tabela I'!$F$1</f>
        <v>2022</v>
      </c>
      <c r="C73" s="237" t="str">
        <f>+'Tabela IIIa'!B100</f>
        <v>Ime i prezime</v>
      </c>
      <c r="D73" s="237">
        <f>+'Tabela IIIa'!C100</f>
        <v>0</v>
      </c>
      <c r="E73" s="237">
        <f>+'Tabela IIIa'!D100</f>
        <v>0</v>
      </c>
      <c r="F73" s="237">
        <f>+'Tabela IIIa'!E100</f>
        <v>0</v>
      </c>
      <c r="G73" s="237">
        <f>+'Tabela IIIa'!F100</f>
        <v>0</v>
      </c>
      <c r="H73" s="237">
        <f>+'Tabela IIIa'!G100</f>
        <v>0</v>
      </c>
      <c r="I73" s="237">
        <f>+'Tabela IIIa'!H100</f>
        <v>0</v>
      </c>
      <c r="J73" s="237">
        <f>+'Tabela IIIa'!I100</f>
        <v>0</v>
      </c>
      <c r="K73" s="237">
        <f>+'Tabela IIIa'!J100</f>
        <v>0</v>
      </c>
      <c r="L73" s="237">
        <f>+'Tabela IIIa'!K100</f>
        <v>0</v>
      </c>
      <c r="M73" s="237">
        <f>+'Tabela IIIa'!L100</f>
        <v>0</v>
      </c>
      <c r="N73" s="237" t="str">
        <f>+'Tabela IIIa'!M100</f>
        <v/>
      </c>
      <c r="O73" s="237" t="str">
        <f>+'Tabela IIIa'!N100</f>
        <v/>
      </c>
      <c r="P73" s="237" t="str">
        <f>+'Tabela IIIa'!O100</f>
        <v/>
      </c>
      <c r="Q73" s="237" t="str">
        <f>+'Tabela IIIa'!P100</f>
        <v/>
      </c>
      <c r="R73" s="278" t="str">
        <f>+'Tabela IIIa'!Q100</f>
        <v/>
      </c>
      <c r="S73" s="168"/>
      <c r="T73" s="168"/>
      <c r="U73" s="168"/>
    </row>
    <row r="74" spans="1:21" s="189" customFormat="1" ht="15" customHeight="1" x14ac:dyDescent="0.25">
      <c r="A74" s="176">
        <f>'Tabela I'!$F$2</f>
        <v>116</v>
      </c>
      <c r="B74" s="176">
        <f>'Tabela I'!$F$1</f>
        <v>2022</v>
      </c>
      <c r="C74" s="237" t="str">
        <f>+'Tabela IIIa'!B107</f>
        <v>Ime i prezime</v>
      </c>
      <c r="D74" s="237">
        <f>+'Tabela IIIa'!C107</f>
        <v>0</v>
      </c>
      <c r="E74" s="237">
        <f>+'Tabela IIIa'!D107</f>
        <v>0</v>
      </c>
      <c r="F74" s="237">
        <f>+'Tabela IIIa'!E107</f>
        <v>0</v>
      </c>
      <c r="G74" s="237">
        <f>+'Tabela IIIa'!F107</f>
        <v>0</v>
      </c>
      <c r="H74" s="237">
        <f>+'Tabela IIIa'!G107</f>
        <v>0</v>
      </c>
      <c r="I74" s="237">
        <f>+'Tabela IIIa'!H107</f>
        <v>0</v>
      </c>
      <c r="J74" s="237">
        <f>+'Tabela IIIa'!I107</f>
        <v>0</v>
      </c>
      <c r="K74" s="237">
        <f>+'Tabela IIIa'!J107</f>
        <v>0</v>
      </c>
      <c r="L74" s="237">
        <f>+'Tabela IIIa'!K107</f>
        <v>0</v>
      </c>
      <c r="M74" s="237">
        <f>+'Tabela IIIa'!L107</f>
        <v>0</v>
      </c>
      <c r="N74" s="237" t="str">
        <f>+'Tabela IIIa'!M107</f>
        <v/>
      </c>
      <c r="O74" s="237" t="str">
        <f>+'Tabela IIIa'!N107</f>
        <v/>
      </c>
      <c r="P74" s="237" t="str">
        <f>+'Tabela IIIa'!O107</f>
        <v/>
      </c>
      <c r="Q74" s="237" t="str">
        <f>+'Tabela IIIa'!P107</f>
        <v/>
      </c>
      <c r="R74" s="278" t="str">
        <f>+'Tabela IIIa'!Q107</f>
        <v/>
      </c>
      <c r="S74" s="168"/>
      <c r="T74" s="168"/>
      <c r="U74" s="168"/>
    </row>
    <row r="75" spans="1:21" s="189" customFormat="1" ht="15" customHeight="1" x14ac:dyDescent="0.25">
      <c r="A75" s="176">
        <f>'Tabela I'!$F$2</f>
        <v>116</v>
      </c>
      <c r="B75" s="176">
        <f>'Tabela I'!$F$1</f>
        <v>2022</v>
      </c>
      <c r="C75" s="237" t="str">
        <f>+'Tabela IIIa'!B114</f>
        <v>Ime i prezime</v>
      </c>
      <c r="D75" s="237">
        <f>+'Tabela IIIa'!C114</f>
        <v>0</v>
      </c>
      <c r="E75" s="237">
        <f>+'Tabela IIIa'!D114</f>
        <v>0</v>
      </c>
      <c r="F75" s="237">
        <f>+'Tabela IIIa'!E114</f>
        <v>0</v>
      </c>
      <c r="G75" s="237">
        <f>+'Tabela IIIa'!F114</f>
        <v>0</v>
      </c>
      <c r="H75" s="237">
        <f>+'Tabela IIIa'!G114</f>
        <v>0</v>
      </c>
      <c r="I75" s="237">
        <f>+'Tabela IIIa'!H114</f>
        <v>0</v>
      </c>
      <c r="J75" s="237">
        <f>+'Tabela IIIa'!I114</f>
        <v>0</v>
      </c>
      <c r="K75" s="237">
        <f>+'Tabela IIIa'!J114</f>
        <v>0</v>
      </c>
      <c r="L75" s="237">
        <f>+'Tabela IIIa'!K114</f>
        <v>0</v>
      </c>
      <c r="M75" s="237">
        <f>+'Tabela IIIa'!L114</f>
        <v>0</v>
      </c>
      <c r="N75" s="237" t="str">
        <f>+'Tabela IIIa'!M114</f>
        <v/>
      </c>
      <c r="O75" s="237" t="str">
        <f>+'Tabela IIIa'!N114</f>
        <v/>
      </c>
      <c r="P75" s="237" t="str">
        <f>+'Tabela IIIa'!O114</f>
        <v/>
      </c>
      <c r="Q75" s="237" t="str">
        <f>+'Tabela IIIa'!P114</f>
        <v/>
      </c>
      <c r="R75" s="278" t="str">
        <f>+'Tabela IIIa'!Q114</f>
        <v/>
      </c>
      <c r="S75" s="168"/>
      <c r="T75" s="168"/>
      <c r="U75" s="168"/>
    </row>
    <row r="76" spans="1:21" s="189" customFormat="1" ht="15" customHeight="1" x14ac:dyDescent="0.25">
      <c r="A76" s="176">
        <f>'Tabela I'!$F$2</f>
        <v>116</v>
      </c>
      <c r="B76" s="176">
        <f>'Tabela I'!$F$1</f>
        <v>2022</v>
      </c>
      <c r="C76" s="237" t="str">
        <f>+'Tabela IIIa'!B121</f>
        <v>Ime i prezime</v>
      </c>
      <c r="D76" s="237">
        <f>+'Tabela IIIa'!C121</f>
        <v>0</v>
      </c>
      <c r="E76" s="237">
        <f>+'Tabela IIIa'!D121</f>
        <v>0</v>
      </c>
      <c r="F76" s="237">
        <f>+'Tabela IIIa'!E121</f>
        <v>0</v>
      </c>
      <c r="G76" s="237">
        <f>+'Tabela IIIa'!F121</f>
        <v>0</v>
      </c>
      <c r="H76" s="237">
        <f>+'Tabela IIIa'!G121</f>
        <v>0</v>
      </c>
      <c r="I76" s="237">
        <f>+'Tabela IIIa'!H121</f>
        <v>0</v>
      </c>
      <c r="J76" s="237">
        <f>+'Tabela IIIa'!I121</f>
        <v>0</v>
      </c>
      <c r="K76" s="237">
        <f>+'Tabela IIIa'!J121</f>
        <v>0</v>
      </c>
      <c r="L76" s="237">
        <f>+'Tabela IIIa'!K121</f>
        <v>0</v>
      </c>
      <c r="M76" s="237">
        <f>+'Tabela IIIa'!L121</f>
        <v>0</v>
      </c>
      <c r="N76" s="237" t="str">
        <f>+'Tabela IIIa'!M121</f>
        <v/>
      </c>
      <c r="O76" s="237" t="str">
        <f>+'Tabela IIIa'!N121</f>
        <v/>
      </c>
      <c r="P76" s="237" t="str">
        <f>+'Tabela IIIa'!O121</f>
        <v/>
      </c>
      <c r="Q76" s="237" t="str">
        <f>+'Tabela IIIa'!P121</f>
        <v/>
      </c>
      <c r="R76" s="237" t="str">
        <f>+'Tabela IIIa'!Q121</f>
        <v/>
      </c>
      <c r="S76" s="168"/>
      <c r="T76" s="168"/>
      <c r="U76" s="168"/>
    </row>
    <row r="77" spans="1:21" s="189" customFormat="1" ht="15" customHeight="1" x14ac:dyDescent="0.25">
      <c r="A77" s="176">
        <f>'Tabela I'!$F$2</f>
        <v>116</v>
      </c>
      <c r="B77" s="176">
        <f>'Tabela I'!$F$1</f>
        <v>2022</v>
      </c>
      <c r="C77" s="237" t="str">
        <f>+'Tabela IIIa'!B128</f>
        <v>Ime i prezime</v>
      </c>
      <c r="D77" s="237">
        <f>+'Tabela IIIa'!C128</f>
        <v>0</v>
      </c>
      <c r="E77" s="237">
        <f>+'Tabela IIIa'!D128</f>
        <v>0</v>
      </c>
      <c r="F77" s="237">
        <f>+'Tabela IIIa'!E128</f>
        <v>0</v>
      </c>
      <c r="G77" s="237">
        <f>+'Tabela IIIa'!F128</f>
        <v>0</v>
      </c>
      <c r="H77" s="237">
        <f>+'Tabela IIIa'!G128</f>
        <v>0</v>
      </c>
      <c r="I77" s="237">
        <f>+'Tabela IIIa'!H128</f>
        <v>0</v>
      </c>
      <c r="J77" s="237">
        <f>+'Tabela IIIa'!I128</f>
        <v>0</v>
      </c>
      <c r="K77" s="237">
        <f>+'Tabela IIIa'!J128</f>
        <v>0</v>
      </c>
      <c r="L77" s="237">
        <f>+'Tabela IIIa'!K128</f>
        <v>0</v>
      </c>
      <c r="M77" s="237">
        <f>+'Tabela IIIa'!L128</f>
        <v>0</v>
      </c>
      <c r="N77" s="237" t="str">
        <f>+'Tabela IIIa'!M128</f>
        <v/>
      </c>
      <c r="O77" s="237" t="str">
        <f>+'Tabela IIIa'!N128</f>
        <v/>
      </c>
      <c r="P77" s="237" t="str">
        <f>+'Tabela IIIa'!O128</f>
        <v/>
      </c>
      <c r="Q77" s="237" t="str">
        <f>+'Tabela IIIa'!P128</f>
        <v/>
      </c>
      <c r="R77" s="237" t="str">
        <f>+'Tabela IIIa'!Q128</f>
        <v/>
      </c>
      <c r="S77" s="168"/>
      <c r="T77" s="168"/>
      <c r="U77" s="168"/>
    </row>
    <row r="78" spans="1:21" s="189" customFormat="1" ht="15" customHeight="1" x14ac:dyDescent="0.25">
      <c r="A78" s="176">
        <f>'Tabela I'!$F$2</f>
        <v>116</v>
      </c>
      <c r="B78" s="176">
        <f>'Tabela I'!$F$1</f>
        <v>2022</v>
      </c>
      <c r="C78" s="237" t="str">
        <f>+'Tabela IIIa'!B135</f>
        <v>Ime i prezime</v>
      </c>
      <c r="D78" s="237">
        <f>+'Tabela IIIa'!C135</f>
        <v>0</v>
      </c>
      <c r="E78" s="237">
        <f>+'Tabela IIIa'!D135</f>
        <v>0</v>
      </c>
      <c r="F78" s="237">
        <f>+'Tabela IIIa'!E135</f>
        <v>0</v>
      </c>
      <c r="G78" s="237">
        <f>+'Tabela IIIa'!F135</f>
        <v>0</v>
      </c>
      <c r="H78" s="237">
        <f>+'Tabela IIIa'!G135</f>
        <v>0</v>
      </c>
      <c r="I78" s="237">
        <f>+'Tabela IIIa'!H135</f>
        <v>0</v>
      </c>
      <c r="J78" s="237">
        <f>+'Tabela IIIa'!I135</f>
        <v>0</v>
      </c>
      <c r="K78" s="237">
        <f>+'Tabela IIIa'!J135</f>
        <v>0</v>
      </c>
      <c r="L78" s="237">
        <f>+'Tabela IIIa'!K135</f>
        <v>0</v>
      </c>
      <c r="M78" s="237">
        <f>+'Tabela IIIa'!L135</f>
        <v>0</v>
      </c>
      <c r="N78" s="237" t="str">
        <f>+'Tabela IIIa'!M135</f>
        <v/>
      </c>
      <c r="O78" s="237" t="str">
        <f>+'Tabela IIIa'!N135</f>
        <v/>
      </c>
      <c r="P78" s="237" t="str">
        <f>+'Tabela IIIa'!O135</f>
        <v/>
      </c>
      <c r="Q78" s="237" t="str">
        <f>+'Tabela IIIa'!P135</f>
        <v/>
      </c>
      <c r="R78" s="237" t="str">
        <f>+'Tabela IIIa'!Q135</f>
        <v/>
      </c>
      <c r="S78" s="168"/>
      <c r="T78" s="168"/>
      <c r="U78" s="168"/>
    </row>
    <row r="79" spans="1:21" s="189" customFormat="1" ht="15" customHeight="1" x14ac:dyDescent="0.25">
      <c r="A79" s="176">
        <f>'Tabela I'!$F$2</f>
        <v>116</v>
      </c>
      <c r="B79" s="176">
        <f>'Tabela I'!$F$1</f>
        <v>2022</v>
      </c>
      <c r="C79" s="237" t="str">
        <f>+'Tabela IIIa'!B142</f>
        <v>Ime i prezime</v>
      </c>
      <c r="D79" s="237">
        <f>+'Tabela IIIa'!C142</f>
        <v>0</v>
      </c>
      <c r="E79" s="237">
        <f>+'Tabela IIIa'!D142</f>
        <v>0</v>
      </c>
      <c r="F79" s="237">
        <f>+'Tabela IIIa'!E142</f>
        <v>0</v>
      </c>
      <c r="G79" s="237">
        <f>+'Tabela IIIa'!F142</f>
        <v>0</v>
      </c>
      <c r="H79" s="237">
        <f>+'Tabela IIIa'!G142</f>
        <v>0</v>
      </c>
      <c r="I79" s="237">
        <f>+'Tabela IIIa'!H142</f>
        <v>0</v>
      </c>
      <c r="J79" s="237">
        <f>+'Tabela IIIa'!I142</f>
        <v>0</v>
      </c>
      <c r="K79" s="237">
        <f>+'Tabela IIIa'!J142</f>
        <v>0</v>
      </c>
      <c r="L79" s="237">
        <f>+'Tabela IIIa'!K142</f>
        <v>0</v>
      </c>
      <c r="M79" s="237">
        <f>+'Tabela IIIa'!L142</f>
        <v>0</v>
      </c>
      <c r="N79" s="237" t="str">
        <f>+'Tabela IIIa'!M142</f>
        <v/>
      </c>
      <c r="O79" s="237" t="str">
        <f>+'Tabela IIIa'!N142</f>
        <v/>
      </c>
      <c r="P79" s="237" t="str">
        <f>+'Tabela IIIa'!O142</f>
        <v/>
      </c>
      <c r="Q79" s="237" t="str">
        <f>+'Tabela IIIa'!P142</f>
        <v/>
      </c>
      <c r="R79" s="237" t="str">
        <f>+'Tabela IIIa'!Q142</f>
        <v/>
      </c>
      <c r="S79" s="168"/>
      <c r="T79" s="168"/>
      <c r="U79" s="168"/>
    </row>
    <row r="80" spans="1:21" s="189" customFormat="1" ht="15" customHeight="1" x14ac:dyDescent="0.25">
      <c r="A80" s="176">
        <f>'Tabela I'!$F$2</f>
        <v>116</v>
      </c>
      <c r="B80" s="176">
        <f>'Tabela I'!$F$1</f>
        <v>2022</v>
      </c>
      <c r="C80" s="237" t="str">
        <f>+'Tabela IIIa'!B149</f>
        <v>Ime i prezime</v>
      </c>
      <c r="D80" s="237">
        <f>+'Tabela IIIa'!C149</f>
        <v>0</v>
      </c>
      <c r="E80" s="237">
        <f>+'Tabela IIIa'!D149</f>
        <v>0</v>
      </c>
      <c r="F80" s="237">
        <f>+'Tabela IIIa'!E149</f>
        <v>0</v>
      </c>
      <c r="G80" s="237">
        <f>+'Tabela IIIa'!F149</f>
        <v>0</v>
      </c>
      <c r="H80" s="237">
        <f>+'Tabela IIIa'!G149</f>
        <v>0</v>
      </c>
      <c r="I80" s="237">
        <f>+'Tabela IIIa'!H149</f>
        <v>0</v>
      </c>
      <c r="J80" s="237">
        <f>+'Tabela IIIa'!I149</f>
        <v>0</v>
      </c>
      <c r="K80" s="237">
        <f>+'Tabela IIIa'!J149</f>
        <v>0</v>
      </c>
      <c r="L80" s="237">
        <f>+'Tabela IIIa'!K149</f>
        <v>0</v>
      </c>
      <c r="M80" s="237">
        <f>+'Tabela IIIa'!L149</f>
        <v>0</v>
      </c>
      <c r="N80" s="237" t="str">
        <f>+'Tabela IIIa'!M149</f>
        <v/>
      </c>
      <c r="O80" s="237" t="str">
        <f>+'Tabela IIIa'!N149</f>
        <v/>
      </c>
      <c r="P80" s="237" t="str">
        <f>+'Tabela IIIa'!O149</f>
        <v/>
      </c>
      <c r="Q80" s="237" t="str">
        <f>+'Tabela IIIa'!P149</f>
        <v/>
      </c>
      <c r="R80" s="237" t="str">
        <f>+'Tabela IIIa'!Q149</f>
        <v/>
      </c>
      <c r="S80" s="168"/>
      <c r="T80" s="168"/>
      <c r="U80" s="168"/>
    </row>
    <row r="81" spans="2:21" s="189" customFormat="1" x14ac:dyDescent="0.25">
      <c r="B81" s="168"/>
      <c r="C81" s="168"/>
      <c r="D81" s="168"/>
      <c r="E81" s="168"/>
      <c r="F81" s="168"/>
      <c r="G81" s="168"/>
      <c r="H81" s="168"/>
      <c r="I81" s="168"/>
      <c r="J81" s="168"/>
      <c r="K81" s="168"/>
      <c r="L81" s="168"/>
      <c r="M81" s="168"/>
      <c r="O81" s="168"/>
      <c r="Q81" s="168"/>
      <c r="R81" s="192"/>
      <c r="S81" s="168"/>
      <c r="T81" s="168"/>
      <c r="U81" s="168"/>
    </row>
    <row r="82" spans="2:21" s="189" customFormat="1" x14ac:dyDescent="0.25">
      <c r="B82" s="168"/>
      <c r="C82" s="168"/>
      <c r="D82" s="168"/>
      <c r="E82" s="168"/>
      <c r="F82" s="168"/>
      <c r="G82" s="168"/>
      <c r="H82" s="168"/>
      <c r="I82" s="168"/>
      <c r="J82" s="168"/>
      <c r="K82" s="168"/>
      <c r="L82" s="168"/>
      <c r="M82" s="168"/>
      <c r="O82" s="168"/>
      <c r="Q82" s="168"/>
      <c r="R82" s="192"/>
      <c r="S82" s="168"/>
      <c r="T82" s="168"/>
      <c r="U82" s="168"/>
    </row>
    <row r="83" spans="2:21" s="189" customFormat="1" x14ac:dyDescent="0.25">
      <c r="B83" s="168"/>
      <c r="C83" s="168"/>
      <c r="D83" s="168"/>
      <c r="E83" s="168"/>
      <c r="F83" s="168"/>
      <c r="G83" s="168"/>
      <c r="H83" s="168"/>
      <c r="I83" s="168"/>
      <c r="J83" s="168"/>
      <c r="K83" s="168"/>
      <c r="L83" s="168"/>
      <c r="M83" s="168"/>
      <c r="O83" s="168"/>
      <c r="Q83" s="168"/>
      <c r="R83" s="192"/>
      <c r="S83" s="168"/>
      <c r="T83" s="168"/>
      <c r="U83" s="168"/>
    </row>
    <row r="84" spans="2:21" s="189" customFormat="1" x14ac:dyDescent="0.25">
      <c r="B84" s="168"/>
      <c r="C84" s="168"/>
      <c r="D84" s="168"/>
      <c r="E84" s="168"/>
      <c r="F84" s="168"/>
      <c r="G84" s="168"/>
      <c r="H84" s="168"/>
      <c r="I84" s="168"/>
      <c r="J84" s="168"/>
      <c r="K84" s="168"/>
      <c r="L84" s="168"/>
      <c r="M84" s="168"/>
      <c r="O84" s="168"/>
      <c r="Q84" s="168"/>
      <c r="R84" s="192"/>
      <c r="S84" s="168"/>
      <c r="T84" s="168"/>
      <c r="U84" s="168"/>
    </row>
    <row r="85" spans="2:21" s="189" customFormat="1" x14ac:dyDescent="0.25">
      <c r="B85" s="168"/>
      <c r="C85" s="168"/>
      <c r="D85" s="168"/>
      <c r="E85" s="168"/>
      <c r="F85" s="168"/>
      <c r="G85" s="168"/>
      <c r="H85" s="168"/>
      <c r="I85" s="168"/>
      <c r="J85" s="168"/>
      <c r="K85" s="168"/>
      <c r="L85" s="168"/>
      <c r="M85" s="168"/>
      <c r="O85" s="168"/>
      <c r="Q85" s="168"/>
      <c r="R85" s="192"/>
      <c r="S85" s="168"/>
      <c r="T85" s="168"/>
      <c r="U85" s="168"/>
    </row>
    <row r="86" spans="2:21" s="189" customFormat="1" x14ac:dyDescent="0.25">
      <c r="B86" s="168"/>
      <c r="C86" s="168"/>
      <c r="D86" s="168"/>
      <c r="E86" s="168"/>
      <c r="F86" s="168"/>
      <c r="G86" s="168"/>
      <c r="H86" s="168"/>
      <c r="I86" s="168"/>
      <c r="J86" s="168"/>
      <c r="K86" s="168"/>
      <c r="L86" s="168"/>
      <c r="M86" s="168"/>
      <c r="O86" s="168"/>
      <c r="Q86" s="168"/>
      <c r="R86" s="192"/>
      <c r="S86" s="168"/>
      <c r="T86" s="168"/>
      <c r="U86" s="168"/>
    </row>
    <row r="87" spans="2:21" s="189" customFormat="1" x14ac:dyDescent="0.25">
      <c r="B87" s="168"/>
      <c r="C87" s="168"/>
      <c r="D87" s="168"/>
      <c r="E87" s="168"/>
      <c r="F87" s="168"/>
      <c r="G87" s="168"/>
      <c r="H87" s="168"/>
      <c r="I87" s="168"/>
      <c r="J87" s="168"/>
      <c r="K87" s="168"/>
      <c r="L87" s="168"/>
      <c r="M87" s="168"/>
      <c r="O87" s="168"/>
      <c r="Q87" s="168"/>
      <c r="R87" s="192"/>
      <c r="S87" s="168"/>
      <c r="T87" s="168"/>
      <c r="U87" s="168"/>
    </row>
    <row r="88" spans="2:21" s="189" customFormat="1" x14ac:dyDescent="0.25">
      <c r="B88" s="168"/>
      <c r="C88" s="168"/>
      <c r="D88" s="168"/>
      <c r="E88" s="168"/>
      <c r="F88" s="168"/>
      <c r="G88" s="168"/>
      <c r="H88" s="168"/>
      <c r="I88" s="168"/>
      <c r="J88" s="168"/>
      <c r="K88" s="168"/>
      <c r="L88" s="168"/>
      <c r="M88" s="168"/>
      <c r="O88" s="168"/>
      <c r="Q88" s="168"/>
      <c r="R88" s="192"/>
      <c r="S88" s="168"/>
      <c r="T88" s="168"/>
      <c r="U88" s="168"/>
    </row>
    <row r="89" spans="2:21" s="189" customFormat="1" x14ac:dyDescent="0.25">
      <c r="B89" s="168"/>
      <c r="C89" s="168"/>
      <c r="D89" s="168"/>
      <c r="E89" s="168"/>
      <c r="F89" s="168"/>
      <c r="G89" s="168"/>
      <c r="H89" s="168"/>
      <c r="I89" s="168"/>
      <c r="J89" s="168"/>
      <c r="K89" s="168"/>
      <c r="L89" s="168"/>
      <c r="M89" s="168"/>
      <c r="O89" s="168"/>
      <c r="Q89" s="168"/>
      <c r="R89" s="192"/>
      <c r="S89" s="168"/>
      <c r="T89" s="168"/>
      <c r="U89" s="168"/>
    </row>
    <row r="90" spans="2:21" s="189" customFormat="1" x14ac:dyDescent="0.25">
      <c r="B90" s="168"/>
      <c r="C90" s="168"/>
      <c r="D90" s="168"/>
      <c r="E90" s="168"/>
      <c r="F90" s="168"/>
      <c r="G90" s="168"/>
      <c r="H90" s="168"/>
      <c r="I90" s="168"/>
      <c r="J90" s="168"/>
      <c r="K90" s="168"/>
      <c r="L90" s="168"/>
      <c r="M90" s="168"/>
      <c r="O90" s="168"/>
      <c r="Q90" s="168"/>
      <c r="R90" s="192"/>
      <c r="S90" s="168"/>
      <c r="T90" s="168"/>
      <c r="U90" s="168"/>
    </row>
    <row r="91" spans="2:21" s="189" customFormat="1" x14ac:dyDescent="0.25">
      <c r="B91" s="168"/>
      <c r="C91" s="168"/>
      <c r="D91" s="168"/>
      <c r="E91" s="168"/>
      <c r="F91" s="168"/>
      <c r="G91" s="168"/>
      <c r="H91" s="168"/>
      <c r="I91" s="168"/>
      <c r="J91" s="168"/>
      <c r="K91" s="168"/>
      <c r="L91" s="168"/>
      <c r="M91" s="168"/>
      <c r="O91" s="168"/>
      <c r="Q91" s="168"/>
      <c r="R91" s="192"/>
      <c r="S91" s="168"/>
      <c r="T91" s="168"/>
      <c r="U91" s="168"/>
    </row>
    <row r="92" spans="2:21" s="189" customFormat="1" x14ac:dyDescent="0.25">
      <c r="B92" s="168"/>
      <c r="C92" s="168"/>
      <c r="D92" s="168"/>
      <c r="E92" s="168"/>
      <c r="F92" s="168"/>
      <c r="G92" s="168"/>
      <c r="H92" s="168"/>
      <c r="I92" s="168"/>
      <c r="J92" s="168"/>
      <c r="K92" s="168"/>
      <c r="L92" s="168"/>
      <c r="M92" s="168"/>
      <c r="O92" s="168"/>
      <c r="Q92" s="168"/>
      <c r="R92" s="192"/>
      <c r="S92" s="168"/>
      <c r="T92" s="168"/>
      <c r="U92" s="168"/>
    </row>
    <row r="93" spans="2:21" s="189" customFormat="1" x14ac:dyDescent="0.25">
      <c r="B93" s="168"/>
      <c r="C93" s="168"/>
      <c r="D93" s="168"/>
      <c r="E93" s="168"/>
      <c r="F93" s="168"/>
      <c r="G93" s="168"/>
      <c r="H93" s="168"/>
      <c r="I93" s="168"/>
      <c r="J93" s="168"/>
      <c r="K93" s="168"/>
      <c r="L93" s="168"/>
      <c r="M93" s="168"/>
      <c r="O93" s="168"/>
      <c r="Q93" s="168"/>
      <c r="R93" s="192"/>
      <c r="S93" s="168"/>
      <c r="T93" s="168"/>
      <c r="U93" s="168"/>
    </row>
    <row r="94" spans="2:21" s="189" customFormat="1" x14ac:dyDescent="0.25">
      <c r="B94" s="168"/>
      <c r="C94" s="168"/>
      <c r="D94" s="168"/>
      <c r="E94" s="168"/>
      <c r="F94" s="168"/>
      <c r="G94" s="168"/>
      <c r="H94" s="168"/>
      <c r="I94" s="168"/>
      <c r="J94" s="168"/>
      <c r="K94" s="168"/>
      <c r="L94" s="168"/>
      <c r="M94" s="168"/>
      <c r="O94" s="168"/>
      <c r="Q94" s="168"/>
      <c r="R94" s="192"/>
      <c r="S94" s="168"/>
      <c r="T94" s="168"/>
      <c r="U94" s="168"/>
    </row>
    <row r="95" spans="2:21" s="189" customFormat="1" x14ac:dyDescent="0.25">
      <c r="B95" s="168"/>
      <c r="C95" s="168"/>
      <c r="D95" s="168"/>
      <c r="E95" s="168"/>
      <c r="F95" s="168"/>
      <c r="G95" s="168"/>
      <c r="H95" s="168"/>
      <c r="I95" s="168"/>
      <c r="J95" s="168"/>
      <c r="K95" s="168"/>
      <c r="L95" s="168"/>
      <c r="M95" s="168"/>
      <c r="O95" s="168"/>
      <c r="Q95" s="168"/>
      <c r="R95" s="192"/>
      <c r="S95" s="168"/>
      <c r="T95" s="168"/>
      <c r="U95" s="168"/>
    </row>
    <row r="96" spans="2:21" s="189" customFormat="1" x14ac:dyDescent="0.25">
      <c r="B96" s="168"/>
      <c r="C96" s="168"/>
      <c r="D96" s="168"/>
      <c r="E96" s="168"/>
      <c r="F96" s="168"/>
      <c r="G96" s="168"/>
      <c r="H96" s="168"/>
      <c r="I96" s="168"/>
      <c r="J96" s="168"/>
      <c r="K96" s="168"/>
      <c r="L96" s="168"/>
      <c r="M96" s="168"/>
      <c r="O96" s="168"/>
      <c r="Q96" s="168"/>
      <c r="R96" s="192"/>
      <c r="S96" s="168"/>
      <c r="T96" s="168"/>
      <c r="U96" s="168"/>
    </row>
    <row r="97" spans="2:21" s="189" customFormat="1" x14ac:dyDescent="0.25">
      <c r="B97" s="168"/>
      <c r="C97" s="168"/>
      <c r="D97" s="168"/>
      <c r="E97" s="168"/>
      <c r="F97" s="168"/>
      <c r="G97" s="168"/>
      <c r="H97" s="168"/>
      <c r="I97" s="168"/>
      <c r="J97" s="168"/>
      <c r="K97" s="168"/>
      <c r="L97" s="168"/>
      <c r="M97" s="168"/>
      <c r="O97" s="168"/>
      <c r="Q97" s="168"/>
      <c r="R97" s="192"/>
      <c r="S97" s="168"/>
      <c r="T97" s="168"/>
      <c r="U97" s="168"/>
    </row>
    <row r="98" spans="2:21" s="189" customFormat="1" x14ac:dyDescent="0.25">
      <c r="B98" s="168"/>
      <c r="C98" s="168"/>
      <c r="D98" s="168"/>
      <c r="E98" s="168"/>
      <c r="F98" s="168"/>
      <c r="G98" s="168"/>
      <c r="H98" s="168"/>
      <c r="I98" s="168"/>
      <c r="J98" s="168"/>
      <c r="K98" s="168"/>
      <c r="L98" s="168"/>
      <c r="M98" s="168"/>
      <c r="O98" s="168"/>
      <c r="Q98" s="168"/>
      <c r="R98" s="192"/>
      <c r="S98" s="168"/>
      <c r="T98" s="168"/>
      <c r="U98" s="168"/>
    </row>
    <row r="99" spans="2:21" s="189" customFormat="1" x14ac:dyDescent="0.25">
      <c r="B99" s="168"/>
      <c r="C99" s="168"/>
      <c r="D99" s="168"/>
      <c r="E99" s="168"/>
      <c r="F99" s="168"/>
      <c r="G99" s="168"/>
      <c r="H99" s="168"/>
      <c r="I99" s="168"/>
      <c r="J99" s="168"/>
      <c r="K99" s="168"/>
      <c r="L99" s="168"/>
      <c r="M99" s="168"/>
      <c r="O99" s="168"/>
      <c r="Q99" s="168"/>
      <c r="R99" s="192"/>
      <c r="S99" s="168"/>
      <c r="T99" s="168"/>
      <c r="U99" s="168"/>
    </row>
    <row r="100" spans="2:21" s="189" customFormat="1" x14ac:dyDescent="0.25">
      <c r="B100" s="168"/>
      <c r="C100" s="168"/>
      <c r="D100" s="168"/>
      <c r="E100" s="168"/>
      <c r="F100" s="168"/>
      <c r="G100" s="168"/>
      <c r="H100" s="168"/>
      <c r="I100" s="168"/>
      <c r="J100" s="168"/>
      <c r="K100" s="168"/>
      <c r="L100" s="168"/>
      <c r="M100" s="168"/>
      <c r="O100" s="168"/>
      <c r="Q100" s="168"/>
      <c r="R100" s="192"/>
      <c r="S100" s="168"/>
      <c r="T100" s="168"/>
      <c r="U100" s="168"/>
    </row>
    <row r="101" spans="2:21" s="189" customFormat="1" x14ac:dyDescent="0.25">
      <c r="B101" s="168"/>
      <c r="C101" s="168"/>
      <c r="D101" s="168"/>
      <c r="E101" s="168"/>
      <c r="F101" s="168"/>
      <c r="G101" s="168"/>
      <c r="H101" s="168"/>
      <c r="I101" s="168"/>
      <c r="J101" s="168"/>
      <c r="K101" s="168"/>
      <c r="L101" s="168"/>
      <c r="M101" s="168"/>
      <c r="O101" s="168"/>
      <c r="Q101" s="168"/>
      <c r="R101" s="192"/>
      <c r="S101" s="168"/>
      <c r="T101" s="168"/>
      <c r="U101" s="168"/>
    </row>
    <row r="102" spans="2:21" s="189" customFormat="1" x14ac:dyDescent="0.25">
      <c r="B102" s="168"/>
      <c r="C102" s="168"/>
      <c r="D102" s="168"/>
      <c r="E102" s="168"/>
      <c r="F102" s="168"/>
      <c r="G102" s="168"/>
      <c r="H102" s="168"/>
      <c r="I102" s="168"/>
      <c r="J102" s="168"/>
      <c r="K102" s="168"/>
      <c r="L102" s="168"/>
      <c r="M102" s="168"/>
      <c r="O102" s="168"/>
      <c r="Q102" s="168"/>
      <c r="R102" s="192"/>
      <c r="S102" s="168"/>
      <c r="T102" s="168"/>
      <c r="U102" s="168"/>
    </row>
    <row r="103" spans="2:21" s="189" customFormat="1" x14ac:dyDescent="0.25">
      <c r="B103" s="168"/>
      <c r="C103" s="168"/>
      <c r="D103" s="168"/>
      <c r="E103" s="168"/>
      <c r="F103" s="168"/>
      <c r="G103" s="168"/>
      <c r="H103" s="168"/>
      <c r="I103" s="168"/>
      <c r="J103" s="168"/>
      <c r="K103" s="168"/>
      <c r="L103" s="168"/>
      <c r="M103" s="168"/>
      <c r="O103" s="168"/>
      <c r="Q103" s="168"/>
      <c r="R103" s="192"/>
      <c r="S103" s="168"/>
      <c r="T103" s="168"/>
      <c r="U103" s="168"/>
    </row>
    <row r="104" spans="2:21" s="189" customFormat="1" x14ac:dyDescent="0.25">
      <c r="B104" s="168"/>
      <c r="C104" s="168"/>
      <c r="D104" s="168"/>
      <c r="E104" s="168"/>
      <c r="F104" s="168"/>
      <c r="G104" s="168"/>
      <c r="H104" s="168"/>
      <c r="I104" s="168"/>
      <c r="J104" s="168"/>
      <c r="K104" s="168"/>
      <c r="L104" s="168"/>
      <c r="M104" s="168"/>
      <c r="O104" s="168"/>
      <c r="Q104" s="168"/>
      <c r="R104" s="192"/>
      <c r="S104" s="168"/>
      <c r="T104" s="168"/>
      <c r="U104" s="168"/>
    </row>
    <row r="105" spans="2:21" s="189" customFormat="1" x14ac:dyDescent="0.25">
      <c r="B105" s="168"/>
      <c r="C105" s="168"/>
      <c r="D105" s="168"/>
      <c r="E105" s="168"/>
      <c r="F105" s="168"/>
      <c r="G105" s="168"/>
      <c r="H105" s="168"/>
      <c r="I105" s="168"/>
      <c r="J105" s="168"/>
      <c r="K105" s="168"/>
      <c r="L105" s="168"/>
      <c r="M105" s="168"/>
      <c r="O105" s="168"/>
      <c r="Q105" s="168"/>
      <c r="R105" s="192"/>
      <c r="S105" s="168"/>
      <c r="T105" s="168"/>
      <c r="U105" s="168"/>
    </row>
    <row r="106" spans="2:21" s="189" customFormat="1" x14ac:dyDescent="0.25">
      <c r="B106" s="168"/>
      <c r="C106" s="168"/>
      <c r="D106" s="168"/>
      <c r="E106" s="168"/>
      <c r="F106" s="168"/>
      <c r="G106" s="168"/>
      <c r="H106" s="168"/>
      <c r="I106" s="168"/>
      <c r="J106" s="168"/>
      <c r="K106" s="168"/>
      <c r="L106" s="168"/>
      <c r="M106" s="168"/>
      <c r="O106" s="168"/>
      <c r="Q106" s="168"/>
      <c r="R106" s="192"/>
      <c r="S106" s="168"/>
      <c r="T106" s="168"/>
      <c r="U106" s="168"/>
    </row>
    <row r="107" spans="2:21" s="189" customFormat="1" x14ac:dyDescent="0.25">
      <c r="B107" s="168"/>
      <c r="C107" s="168"/>
      <c r="D107" s="168"/>
      <c r="E107" s="168"/>
      <c r="F107" s="168"/>
      <c r="G107" s="168"/>
      <c r="H107" s="168"/>
      <c r="I107" s="168"/>
      <c r="J107" s="168"/>
      <c r="K107" s="168"/>
      <c r="L107" s="168"/>
      <c r="M107" s="168"/>
      <c r="O107" s="168"/>
      <c r="Q107" s="168"/>
      <c r="R107" s="192"/>
      <c r="S107" s="168"/>
      <c r="T107" s="168"/>
      <c r="U107" s="168"/>
    </row>
    <row r="108" spans="2:21" s="189" customFormat="1" x14ac:dyDescent="0.25">
      <c r="B108" s="168"/>
      <c r="C108" s="168"/>
      <c r="D108" s="168"/>
      <c r="E108" s="168"/>
      <c r="F108" s="168"/>
      <c r="G108" s="168"/>
      <c r="H108" s="168"/>
      <c r="I108" s="168"/>
      <c r="J108" s="168"/>
      <c r="K108" s="168"/>
      <c r="L108" s="168"/>
      <c r="M108" s="168"/>
      <c r="O108" s="168"/>
      <c r="Q108" s="168"/>
      <c r="R108" s="192"/>
      <c r="S108" s="168"/>
      <c r="T108" s="168"/>
      <c r="U108" s="168"/>
    </row>
    <row r="109" spans="2:21" s="189" customFormat="1" x14ac:dyDescent="0.25">
      <c r="B109" s="168"/>
      <c r="C109" s="168"/>
      <c r="D109" s="168"/>
      <c r="E109" s="168"/>
      <c r="F109" s="168"/>
      <c r="G109" s="168"/>
      <c r="H109" s="168"/>
      <c r="I109" s="168"/>
      <c r="J109" s="168"/>
      <c r="K109" s="168"/>
      <c r="L109" s="168"/>
      <c r="M109" s="168"/>
      <c r="O109" s="168"/>
      <c r="Q109" s="168"/>
      <c r="R109" s="192"/>
      <c r="S109" s="168"/>
      <c r="T109" s="168"/>
      <c r="U109" s="168"/>
    </row>
    <row r="110" spans="2:21" s="189" customFormat="1" x14ac:dyDescent="0.25">
      <c r="B110" s="168"/>
      <c r="C110" s="168"/>
      <c r="D110" s="168"/>
      <c r="E110" s="168"/>
      <c r="F110" s="168"/>
      <c r="G110" s="168"/>
      <c r="H110" s="168"/>
      <c r="I110" s="168"/>
      <c r="J110" s="168"/>
      <c r="K110" s="168"/>
      <c r="L110" s="168"/>
      <c r="M110" s="168"/>
      <c r="O110" s="168"/>
      <c r="Q110" s="168"/>
      <c r="R110" s="192"/>
      <c r="S110" s="168"/>
      <c r="T110" s="168"/>
      <c r="U110" s="168"/>
    </row>
    <row r="111" spans="2:21" s="189" customFormat="1" x14ac:dyDescent="0.25">
      <c r="B111" s="168"/>
      <c r="C111" s="168"/>
      <c r="D111" s="168"/>
      <c r="E111" s="168"/>
      <c r="F111" s="168"/>
      <c r="G111" s="168"/>
      <c r="H111" s="168"/>
      <c r="I111" s="168"/>
      <c r="J111" s="168"/>
      <c r="K111" s="168"/>
      <c r="L111" s="168"/>
      <c r="M111" s="168"/>
      <c r="O111" s="168"/>
      <c r="Q111" s="168"/>
      <c r="R111" s="192"/>
      <c r="S111" s="168"/>
      <c r="T111" s="168"/>
      <c r="U111" s="168"/>
    </row>
    <row r="112" spans="2:21" s="189" customFormat="1" x14ac:dyDescent="0.25">
      <c r="B112" s="168"/>
      <c r="C112" s="168"/>
      <c r="D112" s="168"/>
      <c r="E112" s="168"/>
      <c r="F112" s="168"/>
      <c r="G112" s="168"/>
      <c r="H112" s="168"/>
      <c r="I112" s="168"/>
      <c r="J112" s="168"/>
      <c r="K112" s="168"/>
      <c r="L112" s="168"/>
      <c r="M112" s="168"/>
      <c r="O112" s="168"/>
      <c r="Q112" s="168"/>
      <c r="R112" s="192"/>
      <c r="S112" s="168"/>
      <c r="T112" s="168"/>
      <c r="U112" s="168"/>
    </row>
    <row r="113" spans="2:21" s="189" customFormat="1" x14ac:dyDescent="0.25">
      <c r="B113" s="168"/>
      <c r="C113" s="168"/>
      <c r="D113" s="168"/>
      <c r="E113" s="168"/>
      <c r="F113" s="168"/>
      <c r="G113" s="168"/>
      <c r="H113" s="168"/>
      <c r="I113" s="168"/>
      <c r="J113" s="168"/>
      <c r="K113" s="168"/>
      <c r="L113" s="168"/>
      <c r="M113" s="168"/>
      <c r="O113" s="168"/>
      <c r="Q113" s="168"/>
      <c r="R113" s="192"/>
      <c r="S113" s="168"/>
      <c r="T113" s="168"/>
      <c r="U113" s="168"/>
    </row>
    <row r="114" spans="2:21" s="189" customFormat="1" x14ac:dyDescent="0.25">
      <c r="B114" s="168"/>
      <c r="C114" s="168"/>
      <c r="D114" s="168"/>
      <c r="E114" s="168"/>
      <c r="F114" s="168"/>
      <c r="G114" s="168"/>
      <c r="H114" s="168"/>
      <c r="I114" s="168"/>
      <c r="J114" s="168"/>
      <c r="K114" s="168"/>
      <c r="L114" s="168"/>
      <c r="M114" s="168"/>
      <c r="O114" s="168"/>
      <c r="Q114" s="168"/>
      <c r="R114" s="192"/>
      <c r="S114" s="168"/>
      <c r="T114" s="168"/>
      <c r="U114" s="168"/>
    </row>
    <row r="115" spans="2:21" s="189" customFormat="1" x14ac:dyDescent="0.25">
      <c r="B115" s="168"/>
      <c r="C115" s="168"/>
      <c r="D115" s="168"/>
      <c r="E115" s="168"/>
      <c r="F115" s="168"/>
      <c r="G115" s="168"/>
      <c r="H115" s="168"/>
      <c r="I115" s="168"/>
      <c r="J115" s="168"/>
      <c r="K115" s="168"/>
      <c r="L115" s="168"/>
      <c r="M115" s="168"/>
      <c r="O115" s="168"/>
      <c r="Q115" s="168"/>
      <c r="R115" s="192"/>
      <c r="S115" s="168"/>
      <c r="T115" s="168"/>
      <c r="U115" s="168"/>
    </row>
    <row r="116" spans="2:21" s="189" customFormat="1" x14ac:dyDescent="0.25">
      <c r="B116" s="168"/>
      <c r="C116" s="168"/>
      <c r="D116" s="168"/>
      <c r="E116" s="168"/>
      <c r="F116" s="168"/>
      <c r="G116" s="168"/>
      <c r="H116" s="168"/>
      <c r="I116" s="168"/>
      <c r="J116" s="168"/>
      <c r="K116" s="168"/>
      <c r="L116" s="168"/>
      <c r="M116" s="168"/>
      <c r="O116" s="168"/>
      <c r="Q116" s="168"/>
      <c r="R116" s="192"/>
      <c r="S116" s="168"/>
      <c r="T116" s="168"/>
      <c r="U116" s="168"/>
    </row>
    <row r="117" spans="2:21" s="189" customFormat="1" x14ac:dyDescent="0.25">
      <c r="B117" s="168"/>
      <c r="C117" s="168"/>
      <c r="D117" s="168"/>
      <c r="E117" s="168"/>
      <c r="F117" s="168"/>
      <c r="G117" s="168"/>
      <c r="H117" s="168"/>
      <c r="I117" s="168"/>
      <c r="J117" s="168"/>
      <c r="K117" s="168"/>
      <c r="L117" s="168"/>
      <c r="M117" s="168"/>
      <c r="O117" s="168"/>
      <c r="Q117" s="168"/>
      <c r="R117" s="192"/>
      <c r="S117" s="168"/>
      <c r="T117" s="168"/>
      <c r="U117" s="168"/>
    </row>
    <row r="118" spans="2:21" s="189" customFormat="1" x14ac:dyDescent="0.25">
      <c r="B118" s="168"/>
      <c r="C118" s="168"/>
      <c r="D118" s="168"/>
      <c r="E118" s="168"/>
      <c r="F118" s="168"/>
      <c r="G118" s="168"/>
      <c r="H118" s="168"/>
      <c r="I118" s="168"/>
      <c r="J118" s="168"/>
      <c r="K118" s="168"/>
      <c r="L118" s="168"/>
      <c r="M118" s="168"/>
      <c r="O118" s="168"/>
      <c r="Q118" s="168"/>
      <c r="R118" s="192"/>
      <c r="S118" s="168"/>
      <c r="T118" s="168"/>
      <c r="U118" s="168"/>
    </row>
    <row r="119" spans="2:21" s="189" customFormat="1" x14ac:dyDescent="0.25">
      <c r="B119" s="168"/>
      <c r="C119" s="168"/>
      <c r="D119" s="168"/>
      <c r="E119" s="168"/>
      <c r="F119" s="168"/>
      <c r="G119" s="168"/>
      <c r="H119" s="168"/>
      <c r="I119" s="168"/>
      <c r="J119" s="168"/>
      <c r="K119" s="168"/>
      <c r="L119" s="168"/>
      <c r="M119" s="168"/>
      <c r="O119" s="168"/>
      <c r="Q119" s="168"/>
      <c r="R119" s="192"/>
      <c r="S119" s="168"/>
      <c r="T119" s="168"/>
      <c r="U119" s="168"/>
    </row>
    <row r="120" spans="2:21" s="189" customFormat="1" x14ac:dyDescent="0.25">
      <c r="B120" s="168"/>
      <c r="C120" s="168"/>
      <c r="D120" s="168"/>
      <c r="E120" s="168"/>
      <c r="F120" s="168"/>
      <c r="G120" s="168"/>
      <c r="H120" s="168"/>
      <c r="I120" s="168"/>
      <c r="J120" s="168"/>
      <c r="K120" s="168"/>
      <c r="L120" s="168"/>
      <c r="M120" s="168"/>
      <c r="O120" s="168"/>
      <c r="Q120" s="168"/>
      <c r="R120" s="192"/>
      <c r="S120" s="168"/>
      <c r="T120" s="168"/>
      <c r="U120" s="168"/>
    </row>
    <row r="121" spans="2:21" s="189" customFormat="1" x14ac:dyDescent="0.25">
      <c r="B121" s="168"/>
      <c r="C121" s="168"/>
      <c r="D121" s="168"/>
      <c r="E121" s="168"/>
      <c r="F121" s="168"/>
      <c r="G121" s="168"/>
      <c r="H121" s="168"/>
      <c r="I121" s="168"/>
      <c r="J121" s="168"/>
      <c r="K121" s="168"/>
      <c r="L121" s="168"/>
      <c r="M121" s="168"/>
      <c r="O121" s="168"/>
      <c r="Q121" s="168"/>
      <c r="R121" s="192"/>
      <c r="S121" s="168"/>
      <c r="T121" s="168"/>
      <c r="U121" s="168"/>
    </row>
    <row r="122" spans="2:21" s="189" customFormat="1" x14ac:dyDescent="0.25">
      <c r="B122" s="168"/>
      <c r="C122" s="168"/>
      <c r="D122" s="168"/>
      <c r="E122" s="168"/>
      <c r="F122" s="168"/>
      <c r="G122" s="168"/>
      <c r="H122" s="168"/>
      <c r="I122" s="168"/>
      <c r="J122" s="168"/>
      <c r="K122" s="168"/>
      <c r="L122" s="168"/>
      <c r="M122" s="168"/>
      <c r="O122" s="168"/>
      <c r="Q122" s="168"/>
      <c r="R122" s="192"/>
      <c r="S122" s="168"/>
      <c r="T122" s="168"/>
      <c r="U122" s="168"/>
    </row>
    <row r="123" spans="2:21" s="189" customFormat="1" x14ac:dyDescent="0.25">
      <c r="B123" s="168"/>
      <c r="C123" s="168"/>
      <c r="D123" s="168"/>
      <c r="E123" s="168"/>
      <c r="F123" s="168"/>
      <c r="G123" s="168"/>
      <c r="H123" s="168"/>
      <c r="I123" s="168"/>
      <c r="J123" s="168"/>
      <c r="K123" s="168"/>
      <c r="L123" s="168"/>
      <c r="M123" s="168"/>
      <c r="O123" s="168"/>
      <c r="Q123" s="168"/>
      <c r="R123" s="192"/>
      <c r="S123" s="168"/>
      <c r="T123" s="168"/>
      <c r="U123" s="168"/>
    </row>
    <row r="124" spans="2:21" s="189" customFormat="1" x14ac:dyDescent="0.25">
      <c r="B124" s="168"/>
      <c r="C124" s="168"/>
      <c r="D124" s="168"/>
      <c r="E124" s="168"/>
      <c r="F124" s="168"/>
      <c r="G124" s="168"/>
      <c r="H124" s="168"/>
      <c r="I124" s="168"/>
      <c r="J124" s="168"/>
      <c r="K124" s="168"/>
      <c r="L124" s="168"/>
      <c r="M124" s="168"/>
      <c r="O124" s="168"/>
      <c r="Q124" s="168"/>
      <c r="R124" s="192"/>
      <c r="S124" s="168"/>
      <c r="T124" s="168"/>
      <c r="U124" s="168"/>
    </row>
    <row r="125" spans="2:21" s="189" customFormat="1" x14ac:dyDescent="0.25">
      <c r="B125" s="168"/>
      <c r="C125" s="168"/>
      <c r="D125" s="168"/>
      <c r="E125" s="168"/>
      <c r="F125" s="168"/>
      <c r="G125" s="168"/>
      <c r="H125" s="168"/>
      <c r="I125" s="168"/>
      <c r="J125" s="168"/>
      <c r="K125" s="168"/>
      <c r="L125" s="168"/>
      <c r="M125" s="168"/>
      <c r="O125" s="168"/>
      <c r="Q125" s="168"/>
      <c r="R125" s="192"/>
      <c r="S125" s="168"/>
      <c r="T125" s="168"/>
      <c r="U125" s="168"/>
    </row>
    <row r="126" spans="2:21" s="189" customFormat="1" x14ac:dyDescent="0.25">
      <c r="B126" s="168"/>
      <c r="C126" s="168"/>
      <c r="D126" s="168"/>
      <c r="E126" s="168"/>
      <c r="F126" s="168"/>
      <c r="G126" s="168"/>
      <c r="H126" s="168"/>
      <c r="I126" s="168"/>
      <c r="J126" s="168"/>
      <c r="K126" s="168"/>
      <c r="L126" s="168"/>
      <c r="M126" s="168"/>
      <c r="O126" s="168"/>
      <c r="Q126" s="168"/>
      <c r="R126" s="192"/>
      <c r="S126" s="168"/>
      <c r="T126" s="168"/>
      <c r="U126" s="168"/>
    </row>
    <row r="127" spans="2:21" s="189" customFormat="1" x14ac:dyDescent="0.25">
      <c r="B127" s="168"/>
      <c r="C127" s="168"/>
      <c r="D127" s="168"/>
      <c r="E127" s="168"/>
      <c r="F127" s="168"/>
      <c r="G127" s="168"/>
      <c r="H127" s="168"/>
      <c r="I127" s="168"/>
      <c r="J127" s="168"/>
      <c r="K127" s="168"/>
      <c r="L127" s="168"/>
      <c r="M127" s="168"/>
      <c r="O127" s="168"/>
      <c r="Q127" s="168"/>
      <c r="R127" s="192"/>
      <c r="S127" s="168"/>
      <c r="T127" s="168"/>
      <c r="U127" s="168"/>
    </row>
    <row r="128" spans="2:21" s="189" customFormat="1" x14ac:dyDescent="0.25">
      <c r="B128" s="168"/>
      <c r="C128" s="168"/>
      <c r="D128" s="168"/>
      <c r="E128" s="168"/>
      <c r="F128" s="168"/>
      <c r="G128" s="168"/>
      <c r="H128" s="168"/>
      <c r="I128" s="168"/>
      <c r="J128" s="168"/>
      <c r="K128" s="168"/>
      <c r="L128" s="168"/>
      <c r="M128" s="168"/>
      <c r="O128" s="168"/>
      <c r="Q128" s="168"/>
      <c r="R128" s="192"/>
      <c r="S128" s="168"/>
      <c r="T128" s="168"/>
      <c r="U128" s="168"/>
    </row>
    <row r="129" spans="2:21" s="189" customFormat="1" x14ac:dyDescent="0.25">
      <c r="B129" s="168"/>
      <c r="C129" s="168"/>
      <c r="D129" s="168"/>
      <c r="E129" s="168"/>
      <c r="F129" s="168"/>
      <c r="G129" s="168"/>
      <c r="H129" s="168"/>
      <c r="I129" s="168"/>
      <c r="J129" s="168"/>
      <c r="K129" s="168"/>
      <c r="L129" s="168"/>
      <c r="M129" s="168"/>
      <c r="O129" s="168"/>
      <c r="Q129" s="168"/>
      <c r="R129" s="192"/>
      <c r="S129" s="168"/>
      <c r="T129" s="168"/>
      <c r="U129" s="168"/>
    </row>
    <row r="130" spans="2:21" s="189" customFormat="1" x14ac:dyDescent="0.25">
      <c r="B130" s="168"/>
      <c r="C130" s="168"/>
      <c r="D130" s="168"/>
      <c r="E130" s="168"/>
      <c r="F130" s="168"/>
      <c r="G130" s="168"/>
      <c r="H130" s="168"/>
      <c r="I130" s="168"/>
      <c r="J130" s="168"/>
      <c r="K130" s="168"/>
      <c r="L130" s="168"/>
      <c r="M130" s="168"/>
      <c r="O130" s="168"/>
      <c r="Q130" s="168"/>
      <c r="R130" s="192"/>
      <c r="S130" s="168"/>
      <c r="T130" s="168"/>
      <c r="U130" s="168"/>
    </row>
    <row r="131" spans="2:21" s="189" customFormat="1" x14ac:dyDescent="0.25">
      <c r="B131" s="168"/>
      <c r="C131" s="168"/>
      <c r="D131" s="168"/>
      <c r="E131" s="168"/>
      <c r="F131" s="168"/>
      <c r="G131" s="168"/>
      <c r="H131" s="168"/>
      <c r="I131" s="168"/>
      <c r="J131" s="168"/>
      <c r="K131" s="168"/>
      <c r="L131" s="168"/>
      <c r="M131" s="168"/>
      <c r="O131" s="168"/>
      <c r="Q131" s="168"/>
      <c r="R131" s="192"/>
      <c r="S131" s="168"/>
      <c r="T131" s="168"/>
      <c r="U131" s="168"/>
    </row>
    <row r="132" spans="2:21" s="189" customFormat="1" x14ac:dyDescent="0.25">
      <c r="B132" s="168"/>
      <c r="C132" s="168"/>
      <c r="D132" s="168"/>
      <c r="E132" s="168"/>
      <c r="F132" s="168"/>
      <c r="G132" s="168"/>
      <c r="H132" s="168"/>
      <c r="I132" s="168"/>
      <c r="J132" s="168"/>
      <c r="K132" s="168"/>
      <c r="L132" s="168"/>
      <c r="M132" s="168"/>
      <c r="O132" s="168"/>
      <c r="Q132" s="168"/>
      <c r="R132" s="192"/>
      <c r="S132" s="168"/>
      <c r="T132" s="168"/>
      <c r="U132" s="168"/>
    </row>
    <row r="133" spans="2:21" s="189" customFormat="1" x14ac:dyDescent="0.25">
      <c r="B133" s="168"/>
      <c r="C133" s="168"/>
      <c r="D133" s="168"/>
      <c r="E133" s="168"/>
      <c r="F133" s="168"/>
      <c r="G133" s="168"/>
      <c r="H133" s="168"/>
      <c r="I133" s="168"/>
      <c r="J133" s="168"/>
      <c r="K133" s="168"/>
      <c r="L133" s="168"/>
      <c r="M133" s="168"/>
      <c r="O133" s="168"/>
      <c r="Q133" s="168"/>
      <c r="R133" s="192"/>
      <c r="S133" s="168"/>
      <c r="T133" s="168"/>
      <c r="U133" s="168"/>
    </row>
    <row r="134" spans="2:21" s="189" customFormat="1" x14ac:dyDescent="0.25">
      <c r="B134" s="168"/>
      <c r="C134" s="168"/>
      <c r="D134" s="168"/>
      <c r="E134" s="168"/>
      <c r="F134" s="168"/>
      <c r="G134" s="168"/>
      <c r="H134" s="168"/>
      <c r="I134" s="168"/>
      <c r="J134" s="168"/>
      <c r="K134" s="168"/>
      <c r="L134" s="168"/>
      <c r="M134" s="168"/>
      <c r="O134" s="168"/>
      <c r="Q134" s="168"/>
      <c r="R134" s="192"/>
      <c r="S134" s="168"/>
      <c r="T134" s="168"/>
      <c r="U134" s="168"/>
    </row>
    <row r="135" spans="2:21" s="189" customFormat="1" x14ac:dyDescent="0.25">
      <c r="B135" s="168"/>
      <c r="C135" s="168"/>
      <c r="D135" s="168"/>
      <c r="E135" s="168"/>
      <c r="F135" s="168"/>
      <c r="G135" s="168"/>
      <c r="H135" s="168"/>
      <c r="I135" s="168"/>
      <c r="J135" s="168"/>
      <c r="K135" s="168"/>
      <c r="L135" s="168"/>
      <c r="M135" s="168"/>
      <c r="O135" s="168"/>
      <c r="Q135" s="168"/>
      <c r="R135" s="192"/>
      <c r="S135" s="168"/>
      <c r="T135" s="168"/>
      <c r="U135" s="16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W24"/>
  <sheetViews>
    <sheetView topLeftCell="V1" workbookViewId="0">
      <selection activeCell="A2" sqref="A2:AV16"/>
    </sheetView>
  </sheetViews>
  <sheetFormatPr defaultRowHeight="12.75" x14ac:dyDescent="0.2"/>
  <cols>
    <col min="1" max="1" width="7" style="150" customWidth="1"/>
    <col min="2" max="2" width="8.140625" style="150" customWidth="1"/>
    <col min="3" max="3" width="9.85546875" style="150" customWidth="1"/>
    <col min="4" max="17" width="8.42578125" style="150" customWidth="1"/>
    <col min="18" max="18" width="9.5703125" style="150" customWidth="1"/>
    <col min="19" max="19" width="10.7109375" style="150" customWidth="1"/>
    <col min="20" max="20" width="10.42578125" style="150" customWidth="1"/>
    <col min="21" max="21" width="9.7109375" style="150" customWidth="1"/>
    <col min="22" max="22" width="9.85546875" style="150" customWidth="1"/>
    <col min="23" max="23" width="11.42578125" style="150" customWidth="1"/>
    <col min="24" max="48" width="9.140625" style="150"/>
    <col min="49" max="49" width="9.140625" style="16"/>
    <col min="50" max="16384" width="9.140625" style="150"/>
  </cols>
  <sheetData>
    <row r="1" spans="1:49" s="147" customFormat="1" ht="12.75" customHeight="1" x14ac:dyDescent="0.2">
      <c r="A1" s="147" t="s">
        <v>0</v>
      </c>
      <c r="B1" s="147" t="s">
        <v>1</v>
      </c>
      <c r="C1" s="147" t="s">
        <v>2</v>
      </c>
      <c r="D1" s="147" t="s">
        <v>134</v>
      </c>
      <c r="E1" s="147">
        <v>2022</v>
      </c>
      <c r="F1" s="147">
        <v>2021</v>
      </c>
      <c r="G1" s="147">
        <v>2020</v>
      </c>
      <c r="H1" s="147">
        <v>2019</v>
      </c>
      <c r="I1" s="147">
        <v>2018</v>
      </c>
      <c r="J1" s="147">
        <v>2017</v>
      </c>
      <c r="K1" s="147">
        <v>2016</v>
      </c>
      <c r="L1" s="147">
        <v>2015</v>
      </c>
      <c r="M1" s="147">
        <v>2014</v>
      </c>
      <c r="N1" s="147">
        <v>2013</v>
      </c>
      <c r="O1" s="147">
        <v>2012</v>
      </c>
      <c r="P1" s="147">
        <v>2011</v>
      </c>
      <c r="Q1" s="147">
        <v>2010</v>
      </c>
      <c r="R1" s="148">
        <v>2009</v>
      </c>
      <c r="S1" s="148">
        <v>2008</v>
      </c>
      <c r="T1" s="148">
        <v>2007</v>
      </c>
      <c r="U1" s="148">
        <v>2006</v>
      </c>
      <c r="V1" s="148">
        <v>2005</v>
      </c>
      <c r="W1" s="148">
        <v>2004</v>
      </c>
      <c r="X1" s="148">
        <v>2003</v>
      </c>
      <c r="Y1" s="148">
        <v>2002</v>
      </c>
      <c r="Z1" s="148">
        <v>2001</v>
      </c>
      <c r="AA1" s="148">
        <v>2000</v>
      </c>
      <c r="AB1" s="148">
        <v>1999</v>
      </c>
      <c r="AC1" s="148">
        <v>1998</v>
      </c>
      <c r="AD1" s="148">
        <v>1997</v>
      </c>
      <c r="AE1" s="148">
        <v>1996</v>
      </c>
      <c r="AF1" s="148">
        <v>1995</v>
      </c>
      <c r="AG1" s="148">
        <v>1994</v>
      </c>
      <c r="AH1" s="148">
        <v>1993</v>
      </c>
      <c r="AI1" s="148">
        <v>1992</v>
      </c>
      <c r="AJ1" s="148">
        <v>1991</v>
      </c>
      <c r="AK1" s="148">
        <v>1990</v>
      </c>
      <c r="AL1" s="148">
        <v>1989</v>
      </c>
      <c r="AM1" s="148">
        <v>1988</v>
      </c>
      <c r="AN1" s="148">
        <v>1987</v>
      </c>
      <c r="AO1" s="148">
        <v>1986</v>
      </c>
      <c r="AP1" s="148">
        <v>1985</v>
      </c>
      <c r="AQ1" s="148">
        <v>1984</v>
      </c>
      <c r="AR1" s="148">
        <v>1983</v>
      </c>
      <c r="AS1" s="148">
        <v>1982</v>
      </c>
      <c r="AT1" s="148">
        <v>1981</v>
      </c>
      <c r="AU1" s="148">
        <v>1980</v>
      </c>
      <c r="AV1" s="147" t="s">
        <v>289</v>
      </c>
    </row>
    <row r="2" spans="1:49" x14ac:dyDescent="0.2">
      <c r="A2" s="10">
        <f>'Tabela I'!$F$2</f>
        <v>116</v>
      </c>
      <c r="B2" s="10">
        <f>'Tabela I'!$F$1</f>
        <v>2022</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49"/>
    </row>
    <row r="3" spans="1:49" x14ac:dyDescent="0.2">
      <c r="A3" s="10">
        <f>'Tabela I'!$F$2</f>
        <v>116</v>
      </c>
      <c r="B3" s="10">
        <f>'Tabela I'!$F$1</f>
        <v>2022</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49"/>
    </row>
    <row r="4" spans="1:49" x14ac:dyDescent="0.2">
      <c r="A4" s="10">
        <f>'Tabela I'!$F$2</f>
        <v>116</v>
      </c>
      <c r="B4" s="10">
        <f>'Tabela I'!$F$1</f>
        <v>2022</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49"/>
    </row>
    <row r="5" spans="1:49" x14ac:dyDescent="0.2">
      <c r="A5" s="10">
        <f>'Tabela I'!$F$2</f>
        <v>116</v>
      </c>
      <c r="B5" s="10">
        <f>'Tabela I'!$F$1</f>
        <v>2022</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49"/>
    </row>
    <row r="6" spans="1:49" x14ac:dyDescent="0.2">
      <c r="A6" s="10">
        <f>'Tabela I'!$F$2</f>
        <v>116</v>
      </c>
      <c r="B6" s="10">
        <f>'Tabela I'!$F$1</f>
        <v>2022</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49"/>
    </row>
    <row r="7" spans="1:49" x14ac:dyDescent="0.2">
      <c r="A7" s="10">
        <f>'Tabela I'!$F$2</f>
        <v>116</v>
      </c>
      <c r="B7" s="10">
        <f>'Tabela I'!$F$1</f>
        <v>2022</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49"/>
    </row>
    <row r="8" spans="1:49" x14ac:dyDescent="0.2">
      <c r="A8" s="10">
        <f>'Tabela I'!$F$2</f>
        <v>116</v>
      </c>
      <c r="B8" s="10">
        <f>'Tabela I'!$F$1</f>
        <v>2022</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49"/>
    </row>
    <row r="9" spans="1:49" x14ac:dyDescent="0.2">
      <c r="A9" s="10">
        <f>'Tabela I'!$F$2</f>
        <v>116</v>
      </c>
      <c r="B9" s="10">
        <f>'Tabela I'!$F$1</f>
        <v>2022</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49"/>
    </row>
    <row r="10" spans="1:49" x14ac:dyDescent="0.2">
      <c r="A10" s="10">
        <f>'Tabela I'!$F$2</f>
        <v>116</v>
      </c>
      <c r="B10" s="10">
        <f>'Tabela I'!$F$1</f>
        <v>2022</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49"/>
    </row>
    <row r="11" spans="1:49" x14ac:dyDescent="0.2">
      <c r="A11" s="10">
        <f>'Tabela I'!$F$2</f>
        <v>116</v>
      </c>
      <c r="B11" s="10">
        <f>'Tabela I'!$F$1</f>
        <v>2022</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49"/>
    </row>
    <row r="12" spans="1:49" x14ac:dyDescent="0.2">
      <c r="A12" s="10">
        <f>'Tabela I'!$F$2</f>
        <v>116</v>
      </c>
      <c r="B12" s="10">
        <f>'Tabela I'!$F$1</f>
        <v>2022</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49"/>
    </row>
    <row r="13" spans="1:49" x14ac:dyDescent="0.2">
      <c r="A13" s="10">
        <f>'Tabela I'!$F$2</f>
        <v>116</v>
      </c>
      <c r="B13" s="10">
        <f>'Tabela I'!$F$1</f>
        <v>2022</v>
      </c>
      <c r="C13" s="703">
        <v>127</v>
      </c>
      <c r="D13" s="704">
        <v>0</v>
      </c>
      <c r="E13" s="706">
        <f>+'Tabela V'!$B$8</f>
        <v>0</v>
      </c>
      <c r="F13" s="706">
        <f>+'Tabela V'!$B$9</f>
        <v>0</v>
      </c>
      <c r="G13" s="706">
        <f>+'Tabela V'!$B$10</f>
        <v>0</v>
      </c>
      <c r="H13" s="706">
        <f>+'Tabela V'!$B$11</f>
        <v>0</v>
      </c>
      <c r="I13" s="706">
        <f>+'Tabela V'!$B$12</f>
        <v>0</v>
      </c>
      <c r="J13" s="706">
        <f>+'Tabela V'!$B$13</f>
        <v>0</v>
      </c>
      <c r="K13" s="706">
        <f>+'Tabela V'!$B$14</f>
        <v>0</v>
      </c>
      <c r="L13" s="706">
        <f>+'Tabela V'!$B$15</f>
        <v>0</v>
      </c>
      <c r="M13" s="706">
        <f>+'Tabela V'!$B$16</f>
        <v>0</v>
      </c>
      <c r="N13" s="706">
        <f>+'Tabela V'!$B$17</f>
        <v>0</v>
      </c>
      <c r="O13" s="706">
        <f>+'Tabela V'!$B$18</f>
        <v>0</v>
      </c>
      <c r="P13" s="706">
        <f>+'Tabela V'!$B$19</f>
        <v>0</v>
      </c>
      <c r="Q13" s="706">
        <f>+'Tabela V'!$B$20</f>
        <v>0</v>
      </c>
      <c r="R13" s="706">
        <f>+'Tabela V'!$B$21</f>
        <v>0</v>
      </c>
      <c r="S13" s="706">
        <f>+'Tabela V'!$B$22</f>
        <v>0</v>
      </c>
      <c r="T13" s="706">
        <f>+'Tabela V'!$B$23</f>
        <v>0</v>
      </c>
      <c r="U13" s="706">
        <f>+'Tabela V'!$B$24</f>
        <v>0</v>
      </c>
      <c r="V13" s="706">
        <f>+'Tabela V'!$B$25</f>
        <v>0</v>
      </c>
      <c r="W13" s="706">
        <f>+'Tabela V'!$B$26</f>
        <v>0</v>
      </c>
      <c r="X13" s="706">
        <f>+'Tabela V'!$B$27</f>
        <v>0</v>
      </c>
      <c r="Y13" s="706">
        <f>+'Tabela V'!$B$28</f>
        <v>0</v>
      </c>
      <c r="Z13" s="706">
        <f>+'Tabela V'!$B$29</f>
        <v>0</v>
      </c>
      <c r="AA13" s="706">
        <f>+'Tabela V'!$B$30</f>
        <v>0</v>
      </c>
      <c r="AB13" s="706">
        <f>+'Tabela V'!$B$31</f>
        <v>0</v>
      </c>
      <c r="AC13" s="706">
        <f>+'Tabela V'!$B$32</f>
        <v>0</v>
      </c>
      <c r="AD13" s="706">
        <f>+'Tabela V'!$B$33</f>
        <v>0</v>
      </c>
      <c r="AE13" s="706">
        <f>+'Tabela V'!$B$34</f>
        <v>0</v>
      </c>
      <c r="AF13" s="706">
        <f>+'Tabela V'!$B$35</f>
        <v>0</v>
      </c>
      <c r="AG13" s="706">
        <f>+'Tabela V'!$B$36</f>
        <v>0</v>
      </c>
      <c r="AH13" s="706">
        <f>+'Tabela V'!$B$37</f>
        <v>0</v>
      </c>
      <c r="AI13" s="706">
        <f>+'Tabela V'!$B$38</f>
        <v>0</v>
      </c>
      <c r="AJ13" s="706">
        <f>+'Tabela V'!$B$39</f>
        <v>0</v>
      </c>
      <c r="AK13" s="706">
        <f>+'Tabela V'!$B$40</f>
        <v>0</v>
      </c>
      <c r="AL13" s="706">
        <f>+'Tabela V'!$B$41</f>
        <v>0</v>
      </c>
      <c r="AM13" s="706">
        <f>+'Tabela V'!$B$42</f>
        <v>0</v>
      </c>
      <c r="AN13" s="706">
        <f>+'Tabela V'!$B$43</f>
        <v>0</v>
      </c>
      <c r="AO13" s="706">
        <f>+'Tabela V'!$B$44</f>
        <v>0</v>
      </c>
      <c r="AP13" s="706">
        <f>+'Tabela V'!$B$45</f>
        <v>0</v>
      </c>
      <c r="AQ13" s="706">
        <f>+'Tabela V'!$B$46</f>
        <v>0</v>
      </c>
      <c r="AR13" s="706">
        <f>+'Tabela V'!$B$47</f>
        <v>0</v>
      </c>
      <c r="AS13" s="706">
        <f>+'Tabela V'!$B$48</f>
        <v>0</v>
      </c>
      <c r="AT13" s="706">
        <f>+'Tabela V'!$B$49</f>
        <v>0</v>
      </c>
      <c r="AU13" s="706">
        <f>+'Tabela V'!$B$50</f>
        <v>0</v>
      </c>
      <c r="AV13" s="706">
        <f>+'Tabela V'!$B$51</f>
        <v>0</v>
      </c>
    </row>
    <row r="14" spans="1:49" x14ac:dyDescent="0.2">
      <c r="A14" s="10">
        <f>'Tabela I'!$F$2</f>
        <v>116</v>
      </c>
      <c r="B14" s="10">
        <f>'Tabela I'!$F$1</f>
        <v>2022</v>
      </c>
      <c r="C14" s="703">
        <v>128</v>
      </c>
      <c r="D14" s="704">
        <v>0</v>
      </c>
      <c r="E14" s="706">
        <f>+'Tabela V'!$C$8</f>
        <v>0</v>
      </c>
      <c r="F14" s="706">
        <f>+'Tabela V'!$C$9</f>
        <v>0</v>
      </c>
      <c r="G14" s="706">
        <f>+'Tabela V'!$C$10</f>
        <v>0</v>
      </c>
      <c r="H14" s="706">
        <f>+'Tabela V'!$C$11</f>
        <v>0</v>
      </c>
      <c r="I14" s="706">
        <f>+'Tabela V'!$C$12</f>
        <v>0</v>
      </c>
      <c r="J14" s="706">
        <f>+'Tabela V'!$C$13</f>
        <v>0</v>
      </c>
      <c r="K14" s="706">
        <f>+'Tabela V'!$C$14</f>
        <v>0</v>
      </c>
      <c r="L14" s="706">
        <f>+'Tabela V'!$C$15</f>
        <v>0</v>
      </c>
      <c r="M14" s="706">
        <f>+'Tabela V'!$C$16</f>
        <v>0</v>
      </c>
      <c r="N14" s="706">
        <f>+'Tabela V'!$C$17</f>
        <v>0</v>
      </c>
      <c r="O14" s="706">
        <f>+'Tabela V'!$C$18</f>
        <v>0</v>
      </c>
      <c r="P14" s="706">
        <f>+'Tabela V'!$C$19</f>
        <v>0</v>
      </c>
      <c r="Q14" s="706">
        <f>+'Tabela V'!$C$20</f>
        <v>0</v>
      </c>
      <c r="R14" s="706">
        <f>+'Tabela V'!$C$21</f>
        <v>0</v>
      </c>
      <c r="S14" s="706">
        <f>+'Tabela V'!$C$22</f>
        <v>0</v>
      </c>
      <c r="T14" s="706">
        <f>+'Tabela V'!$C$23</f>
        <v>0</v>
      </c>
      <c r="U14" s="706">
        <f>+'Tabela V'!$C$24</f>
        <v>0</v>
      </c>
      <c r="V14" s="706">
        <f>+'Tabela V'!$C$25</f>
        <v>0</v>
      </c>
      <c r="W14" s="706">
        <f>+'Tabela V'!$C$26</f>
        <v>0</v>
      </c>
      <c r="X14" s="706">
        <f>+'Tabela V'!$C$27</f>
        <v>0</v>
      </c>
      <c r="Y14" s="706">
        <f>+'Tabela V'!$C$28</f>
        <v>0</v>
      </c>
      <c r="Z14" s="706">
        <f>+'Tabela V'!$C$29</f>
        <v>0</v>
      </c>
      <c r="AA14" s="706">
        <f>+'Tabela V'!$C$30</f>
        <v>0</v>
      </c>
      <c r="AB14" s="706">
        <f>+'Tabela V'!$C$31</f>
        <v>0</v>
      </c>
      <c r="AC14" s="706">
        <f>+'Tabela V'!$C$32</f>
        <v>0</v>
      </c>
      <c r="AD14" s="706">
        <f>+'Tabela V'!$C$33</f>
        <v>0</v>
      </c>
      <c r="AE14" s="706">
        <f>+'Tabela V'!$C$34</f>
        <v>0</v>
      </c>
      <c r="AF14" s="706">
        <f>+'Tabela V'!$C$35</f>
        <v>0</v>
      </c>
      <c r="AG14" s="706">
        <f>+'Tabela V'!$C$36</f>
        <v>0</v>
      </c>
      <c r="AH14" s="706">
        <f>+'Tabela V'!$C$37</f>
        <v>0</v>
      </c>
      <c r="AI14" s="706">
        <f>+'Tabela V'!$C$38</f>
        <v>0</v>
      </c>
      <c r="AJ14" s="706">
        <f>+'Tabela V'!$C$39</f>
        <v>0</v>
      </c>
      <c r="AK14" s="706">
        <f>+'Tabela V'!$C$40</f>
        <v>0</v>
      </c>
      <c r="AL14" s="706">
        <f>+'Tabela V'!$C$41</f>
        <v>0</v>
      </c>
      <c r="AM14" s="706">
        <f>+'Tabela V'!$C$42</f>
        <v>0</v>
      </c>
      <c r="AN14" s="706">
        <f>+'Tabela V'!$C$43</f>
        <v>0</v>
      </c>
      <c r="AO14" s="706">
        <f>+'Tabela V'!$C$44</f>
        <v>0</v>
      </c>
      <c r="AP14" s="706">
        <f>+'Tabela V'!$C$45</f>
        <v>0</v>
      </c>
      <c r="AQ14" s="706">
        <f>+'Tabela V'!$C$46</f>
        <v>0</v>
      </c>
      <c r="AR14" s="706">
        <f>+'Tabela V'!$C$47</f>
        <v>0</v>
      </c>
      <c r="AS14" s="706">
        <f>+'Tabela V'!$C$48</f>
        <v>0</v>
      </c>
      <c r="AT14" s="706">
        <f>+'Tabela V'!$C$49</f>
        <v>0</v>
      </c>
      <c r="AU14" s="706">
        <f>+'Tabela V'!$C$50</f>
        <v>0</v>
      </c>
      <c r="AV14" s="706">
        <f>+'Tabela V'!$C$51</f>
        <v>0</v>
      </c>
    </row>
    <row r="15" spans="1:49" x14ac:dyDescent="0.2">
      <c r="A15" s="10">
        <f>'Tabela I'!$F$2</f>
        <v>116</v>
      </c>
      <c r="B15" s="10">
        <f>'Tabela I'!$F$1</f>
        <v>2022</v>
      </c>
      <c r="C15" s="705">
        <v>129</v>
      </c>
      <c r="D15" s="704">
        <v>0</v>
      </c>
      <c r="E15" s="706">
        <f>+'Tabela V'!$D$8</f>
        <v>0</v>
      </c>
      <c r="F15" s="706">
        <f>+'Tabela V'!$D$9</f>
        <v>0</v>
      </c>
      <c r="G15" s="706">
        <f>+'Tabela V'!$D$10</f>
        <v>0</v>
      </c>
      <c r="H15" s="706">
        <f>+'Tabela V'!$D$11</f>
        <v>0</v>
      </c>
      <c r="I15" s="706">
        <f>+'Tabela V'!$D$12</f>
        <v>0</v>
      </c>
      <c r="J15" s="706">
        <f>+'Tabela V'!$D$13</f>
        <v>0</v>
      </c>
      <c r="K15" s="706">
        <f>+'Tabela V'!$D$14</f>
        <v>0</v>
      </c>
      <c r="L15" s="706">
        <f>+'Tabela V'!$D$15</f>
        <v>0</v>
      </c>
      <c r="M15" s="706">
        <f>+'Tabela V'!$D$16</f>
        <v>0</v>
      </c>
      <c r="N15" s="706">
        <f>+'Tabela V'!$D$17</f>
        <v>0</v>
      </c>
      <c r="O15" s="706">
        <f>+'Tabela V'!$D$18</f>
        <v>0</v>
      </c>
      <c r="P15" s="706">
        <f>+'Tabela V'!$D$19</f>
        <v>0</v>
      </c>
      <c r="Q15" s="706">
        <f>+'Tabela V'!$D$20</f>
        <v>0</v>
      </c>
      <c r="R15" s="706">
        <f>+'Tabela V'!$D$21</f>
        <v>0</v>
      </c>
      <c r="S15" s="706">
        <f>+'Tabela V'!$D$22</f>
        <v>0</v>
      </c>
      <c r="T15" s="706">
        <f>+'Tabela V'!$D$23</f>
        <v>0</v>
      </c>
      <c r="U15" s="706">
        <f>+'Tabela V'!$D$24</f>
        <v>0</v>
      </c>
      <c r="V15" s="706">
        <f>+'Tabela V'!$D$25</f>
        <v>0</v>
      </c>
      <c r="W15" s="706">
        <f>+'Tabela V'!$D$26</f>
        <v>0</v>
      </c>
      <c r="X15" s="706">
        <f>+'Tabela V'!$D$27</f>
        <v>0</v>
      </c>
      <c r="Y15" s="706">
        <f>+'Tabela V'!$D$28</f>
        <v>0</v>
      </c>
      <c r="Z15" s="706">
        <f>+'Tabela V'!$D$29</f>
        <v>0</v>
      </c>
      <c r="AA15" s="706">
        <f>+'Tabela V'!$D$30</f>
        <v>0</v>
      </c>
      <c r="AB15" s="706">
        <f>+'Tabela V'!$D$31</f>
        <v>0</v>
      </c>
      <c r="AC15" s="706">
        <f>+'Tabela V'!$D$32</f>
        <v>0</v>
      </c>
      <c r="AD15" s="706">
        <f>+'Tabela V'!$D$33</f>
        <v>0</v>
      </c>
      <c r="AE15" s="706">
        <f>+'Tabela V'!$D$34</f>
        <v>0</v>
      </c>
      <c r="AF15" s="706">
        <f>+'Tabela V'!$D$35</f>
        <v>0</v>
      </c>
      <c r="AG15" s="706">
        <f>+'Tabela V'!$D$36</f>
        <v>0</v>
      </c>
      <c r="AH15" s="706">
        <f>+'Tabela V'!$D$37</f>
        <v>0</v>
      </c>
      <c r="AI15" s="706">
        <f>+'Tabela V'!$D$38</f>
        <v>0</v>
      </c>
      <c r="AJ15" s="706">
        <f>+'Tabela V'!$D$39</f>
        <v>0</v>
      </c>
      <c r="AK15" s="706">
        <f>+'Tabela V'!$D$40</f>
        <v>0</v>
      </c>
      <c r="AL15" s="706">
        <f>+'Tabela V'!$D$41</f>
        <v>0</v>
      </c>
      <c r="AM15" s="706">
        <f>+'Tabela V'!$D$42</f>
        <v>0</v>
      </c>
      <c r="AN15" s="706">
        <f>+'Tabela V'!$D$43</f>
        <v>0</v>
      </c>
      <c r="AO15" s="706">
        <f>+'Tabela V'!$D$44</f>
        <v>0</v>
      </c>
      <c r="AP15" s="706">
        <f>+'Tabela V'!$D$45</f>
        <v>0</v>
      </c>
      <c r="AQ15" s="706">
        <f>+'Tabela V'!$D$46</f>
        <v>0</v>
      </c>
      <c r="AR15" s="706">
        <f>+'Tabela V'!$D$47</f>
        <v>0</v>
      </c>
      <c r="AS15" s="706">
        <f>+'Tabela V'!$D$48</f>
        <v>0</v>
      </c>
      <c r="AT15" s="706">
        <f>+'Tabela V'!$D$49</f>
        <v>0</v>
      </c>
      <c r="AU15" s="706">
        <f>+'Tabela V'!$D$50</f>
        <v>0</v>
      </c>
      <c r="AV15" s="706">
        <f>+'Tabela V'!$D$51</f>
        <v>0</v>
      </c>
    </row>
    <row r="16" spans="1:49" x14ac:dyDescent="0.2">
      <c r="A16" s="10">
        <f>'Tabela I'!$F$2</f>
        <v>116</v>
      </c>
      <c r="B16" s="10">
        <f>'Tabela I'!$F$1</f>
        <v>2022</v>
      </c>
      <c r="C16" s="703">
        <v>131</v>
      </c>
      <c r="D16" s="704">
        <v>0</v>
      </c>
      <c r="E16" s="706">
        <f>+'Tabela V'!$E$8</f>
        <v>0</v>
      </c>
      <c r="F16" s="706">
        <f>+'Tabela V'!$E$9</f>
        <v>0</v>
      </c>
      <c r="G16" s="706">
        <f>+'Tabela V'!$E$10</f>
        <v>0</v>
      </c>
      <c r="H16" s="706">
        <f>+'Tabela V'!$E$11</f>
        <v>0</v>
      </c>
      <c r="I16" s="706">
        <f>+'Tabela V'!$E$12</f>
        <v>0</v>
      </c>
      <c r="J16" s="706">
        <f>+'Tabela V'!$E$13</f>
        <v>0</v>
      </c>
      <c r="K16" s="706">
        <f>+'Tabela V'!$E$14</f>
        <v>0</v>
      </c>
      <c r="L16" s="706">
        <f>+'Tabela V'!$E$15</f>
        <v>0</v>
      </c>
      <c r="M16" s="706">
        <f>+'Tabela V'!$E$16</f>
        <v>0</v>
      </c>
      <c r="N16" s="706">
        <f>+'Tabela V'!$E$17</f>
        <v>0</v>
      </c>
      <c r="O16" s="706">
        <f>+'Tabela V'!$E$18</f>
        <v>0</v>
      </c>
      <c r="P16" s="706">
        <f>+'Tabela V'!$E$19</f>
        <v>0</v>
      </c>
      <c r="Q16" s="706">
        <f>+'Tabela V'!$E$20</f>
        <v>0</v>
      </c>
      <c r="R16" s="706">
        <f>+'Tabela V'!$E$21</f>
        <v>0</v>
      </c>
      <c r="S16" s="706">
        <f>+'Tabela V'!$E$22</f>
        <v>0</v>
      </c>
      <c r="T16" s="706">
        <f>+'Tabela V'!$E$23</f>
        <v>0</v>
      </c>
      <c r="U16" s="706">
        <f>+'Tabela V'!$E$24</f>
        <v>0</v>
      </c>
      <c r="V16" s="706">
        <f>+'Tabela V'!$E$25</f>
        <v>0</v>
      </c>
      <c r="W16" s="706">
        <f>+'Tabela V'!$E$26</f>
        <v>0</v>
      </c>
      <c r="X16" s="706">
        <f>+'Tabela V'!$E$27</f>
        <v>0</v>
      </c>
      <c r="Y16" s="706">
        <f>+'Tabela V'!$E$28</f>
        <v>0</v>
      </c>
      <c r="Z16" s="706">
        <f>+'Tabela V'!$E$29</f>
        <v>0</v>
      </c>
      <c r="AA16" s="706">
        <f>+'Tabela V'!$E$30</f>
        <v>0</v>
      </c>
      <c r="AB16" s="706">
        <f>+'Tabela V'!$E$31</f>
        <v>0</v>
      </c>
      <c r="AC16" s="706">
        <f>+'Tabela V'!$E$32</f>
        <v>0</v>
      </c>
      <c r="AD16" s="706">
        <f>+'Tabela V'!$E$33</f>
        <v>0</v>
      </c>
      <c r="AE16" s="706">
        <f>+'Tabela V'!$E$34</f>
        <v>0</v>
      </c>
      <c r="AF16" s="706">
        <f>+'Tabela V'!$E$35</f>
        <v>0</v>
      </c>
      <c r="AG16" s="706">
        <f>+'Tabela V'!$E$36</f>
        <v>0</v>
      </c>
      <c r="AH16" s="706">
        <f>+'Tabela V'!$E$37</f>
        <v>0</v>
      </c>
      <c r="AI16" s="706">
        <f>+'Tabela V'!$E$38</f>
        <v>0</v>
      </c>
      <c r="AJ16" s="706">
        <f>+'Tabela V'!$E$39</f>
        <v>0</v>
      </c>
      <c r="AK16" s="706">
        <f>+'Tabela V'!$E$40</f>
        <v>0</v>
      </c>
      <c r="AL16" s="706">
        <f>+'Tabela V'!$E$41</f>
        <v>0</v>
      </c>
      <c r="AM16" s="706">
        <f>+'Tabela V'!$E$42</f>
        <v>0</v>
      </c>
      <c r="AN16" s="706">
        <f>+'Tabela V'!$E$43</f>
        <v>0</v>
      </c>
      <c r="AO16" s="706">
        <f>+'Tabela V'!$E$44</f>
        <v>0</v>
      </c>
      <c r="AP16" s="706">
        <f>+'Tabela V'!$E$45</f>
        <v>0</v>
      </c>
      <c r="AQ16" s="706">
        <f>+'Tabela V'!$E$46</f>
        <v>0</v>
      </c>
      <c r="AR16" s="706">
        <f>+'Tabela V'!$E$47</f>
        <v>0</v>
      </c>
      <c r="AS16" s="706">
        <f>+'Tabela V'!$E$48</f>
        <v>0</v>
      </c>
      <c r="AT16" s="706">
        <f>+'Tabela V'!$E$49</f>
        <v>0</v>
      </c>
      <c r="AU16" s="706">
        <f>+'Tabela V'!$E$50</f>
        <v>0</v>
      </c>
      <c r="AV16" s="706">
        <f>+'Tabela V'!$E$51</f>
        <v>0</v>
      </c>
    </row>
    <row r="17" spans="5:48" x14ac:dyDescent="0.2">
      <c r="E17" s="150">
        <f>SUM(E2:E16)</f>
        <v>0</v>
      </c>
      <c r="F17" s="150">
        <f>SUM(F2:F16)</f>
        <v>0</v>
      </c>
      <c r="G17" s="150">
        <f t="shared" ref="G17:AV17" si="0">SUM(G2:G16)</f>
        <v>0</v>
      </c>
      <c r="H17" s="150">
        <f t="shared" si="0"/>
        <v>0</v>
      </c>
      <c r="I17" s="150">
        <f t="shared" si="0"/>
        <v>0</v>
      </c>
      <c r="J17" s="150">
        <f t="shared" si="0"/>
        <v>0</v>
      </c>
      <c r="K17" s="150">
        <f t="shared" si="0"/>
        <v>0</v>
      </c>
      <c r="L17" s="150">
        <f t="shared" si="0"/>
        <v>0</v>
      </c>
      <c r="M17" s="150">
        <f t="shared" si="0"/>
        <v>0</v>
      </c>
      <c r="N17" s="150">
        <f t="shared" si="0"/>
        <v>0</v>
      </c>
      <c r="O17" s="150">
        <f t="shared" si="0"/>
        <v>0</v>
      </c>
      <c r="P17" s="150">
        <f t="shared" si="0"/>
        <v>0</v>
      </c>
      <c r="Q17" s="150">
        <f t="shared" si="0"/>
        <v>0</v>
      </c>
      <c r="R17" s="150">
        <f t="shared" si="0"/>
        <v>0</v>
      </c>
      <c r="S17" s="150">
        <f t="shared" si="0"/>
        <v>0</v>
      </c>
      <c r="T17" s="150">
        <f t="shared" si="0"/>
        <v>0</v>
      </c>
      <c r="U17" s="150">
        <f t="shared" si="0"/>
        <v>0</v>
      </c>
      <c r="V17" s="150">
        <f t="shared" si="0"/>
        <v>0</v>
      </c>
      <c r="W17" s="150">
        <f t="shared" si="0"/>
        <v>0</v>
      </c>
      <c r="X17" s="150">
        <f t="shared" si="0"/>
        <v>0</v>
      </c>
      <c r="Y17" s="150">
        <f t="shared" si="0"/>
        <v>0</v>
      </c>
      <c r="Z17" s="150">
        <f t="shared" si="0"/>
        <v>0</v>
      </c>
      <c r="AA17" s="150">
        <f t="shared" si="0"/>
        <v>0</v>
      </c>
      <c r="AB17" s="150">
        <f t="shared" si="0"/>
        <v>0</v>
      </c>
      <c r="AC17" s="150">
        <f t="shared" si="0"/>
        <v>0</v>
      </c>
      <c r="AD17" s="150">
        <f t="shared" si="0"/>
        <v>0</v>
      </c>
      <c r="AE17" s="150">
        <f t="shared" si="0"/>
        <v>0</v>
      </c>
      <c r="AF17" s="150">
        <f t="shared" si="0"/>
        <v>0</v>
      </c>
      <c r="AG17" s="150">
        <f t="shared" si="0"/>
        <v>0</v>
      </c>
      <c r="AH17" s="150">
        <f t="shared" si="0"/>
        <v>0</v>
      </c>
      <c r="AI17" s="150">
        <f t="shared" si="0"/>
        <v>0</v>
      </c>
      <c r="AJ17" s="150">
        <f t="shared" si="0"/>
        <v>0</v>
      </c>
      <c r="AK17" s="150">
        <f t="shared" si="0"/>
        <v>0</v>
      </c>
      <c r="AL17" s="150">
        <f t="shared" si="0"/>
        <v>0</v>
      </c>
      <c r="AM17" s="150">
        <f t="shared" si="0"/>
        <v>0</v>
      </c>
      <c r="AN17" s="150">
        <f t="shared" si="0"/>
        <v>0</v>
      </c>
      <c r="AO17" s="150">
        <f t="shared" si="0"/>
        <v>0</v>
      </c>
      <c r="AP17" s="150">
        <f t="shared" si="0"/>
        <v>0</v>
      </c>
      <c r="AQ17" s="150">
        <f t="shared" si="0"/>
        <v>0</v>
      </c>
      <c r="AR17" s="150">
        <f t="shared" si="0"/>
        <v>0</v>
      </c>
      <c r="AS17" s="150">
        <f t="shared" si="0"/>
        <v>0</v>
      </c>
      <c r="AT17" s="150">
        <f t="shared" si="0"/>
        <v>0</v>
      </c>
      <c r="AU17" s="150">
        <f t="shared" si="0"/>
        <v>0</v>
      </c>
      <c r="AV17" s="150">
        <f t="shared" si="0"/>
        <v>0</v>
      </c>
    </row>
    <row r="24" spans="5:48" ht="20.25" x14ac:dyDescent="0.3">
      <c r="N24" s="340"/>
    </row>
  </sheetData>
  <sheetProtection password="CCF6"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M21" sqref="M21"/>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107</v>
      </c>
      <c r="D1" s="62" t="s">
        <v>108</v>
      </c>
      <c r="E1" s="62" t="s">
        <v>109</v>
      </c>
      <c r="F1" s="96"/>
      <c r="G1" s="96"/>
      <c r="H1" s="96"/>
    </row>
    <row r="2" spans="1:8" x14ac:dyDescent="0.2">
      <c r="A2" s="3">
        <f>'Tabela I'!$F$2</f>
        <v>116</v>
      </c>
      <c r="B2" s="3">
        <f>'Tabela I'!$F$1</f>
        <v>2022</v>
      </c>
      <c r="C2" s="3">
        <f>'Tabela VI'!A7</f>
        <v>0</v>
      </c>
      <c r="D2" s="3">
        <f>'Tabela VI'!B7</f>
        <v>0</v>
      </c>
      <c r="E2" s="3">
        <f>'Tabela VI'!C7</f>
        <v>0</v>
      </c>
    </row>
    <row r="5" spans="1:8" x14ac:dyDescent="0.2">
      <c r="A5" s="62" t="s">
        <v>0</v>
      </c>
      <c r="B5" s="62" t="s">
        <v>1</v>
      </c>
      <c r="C5" s="62" t="s">
        <v>116</v>
      </c>
      <c r="D5" s="62" t="s">
        <v>110</v>
      </c>
      <c r="E5" s="62" t="s">
        <v>111</v>
      </c>
      <c r="F5" s="62" t="s">
        <v>112</v>
      </c>
      <c r="G5" s="96"/>
      <c r="H5" s="96"/>
    </row>
    <row r="6" spans="1:8" x14ac:dyDescent="0.2">
      <c r="A6" s="3">
        <f>'Tabela I'!$F$2</f>
        <v>116</v>
      </c>
      <c r="B6" s="3">
        <f>'Tabela I'!$F$1</f>
        <v>2022</v>
      </c>
      <c r="C6" s="97">
        <v>1</v>
      </c>
      <c r="D6" s="3">
        <f>'Tabela VI'!B12</f>
        <v>0</v>
      </c>
      <c r="E6" s="3">
        <f>'Tabela VI'!C12</f>
        <v>0</v>
      </c>
      <c r="F6" s="3">
        <f>'Tabela VI'!D12</f>
        <v>0</v>
      </c>
    </row>
    <row r="7" spans="1:8" x14ac:dyDescent="0.2">
      <c r="A7" s="3">
        <f>'Tabela I'!$F$2</f>
        <v>116</v>
      </c>
      <c r="B7" s="3">
        <f>'Tabela I'!$F$1</f>
        <v>2022</v>
      </c>
      <c r="C7" s="97">
        <v>2</v>
      </c>
      <c r="D7" s="3">
        <f>'Tabela VI'!B13</f>
        <v>0</v>
      </c>
      <c r="E7" s="3">
        <f>'Tabela VI'!C13</f>
        <v>0</v>
      </c>
      <c r="F7" s="3">
        <f>'Tabela VI'!D13</f>
        <v>0</v>
      </c>
    </row>
    <row r="8" spans="1:8" x14ac:dyDescent="0.2">
      <c r="A8" s="3">
        <f>'Tabela I'!$F$2</f>
        <v>116</v>
      </c>
      <c r="B8" s="3">
        <f>'Tabela I'!$F$1</f>
        <v>2022</v>
      </c>
      <c r="C8" s="97">
        <v>3</v>
      </c>
      <c r="D8" s="3">
        <f>'Tabela VI'!B14</f>
        <v>0</v>
      </c>
      <c r="E8" s="3">
        <f>'Tabela VI'!C14</f>
        <v>0</v>
      </c>
      <c r="F8" s="3">
        <f>'Tabela VI'!D14</f>
        <v>0</v>
      </c>
    </row>
    <row r="9" spans="1:8" x14ac:dyDescent="0.2">
      <c r="A9" s="3">
        <f>'Tabela I'!$F$2</f>
        <v>116</v>
      </c>
      <c r="B9" s="3">
        <f>'Tabela I'!$F$1</f>
        <v>2022</v>
      </c>
      <c r="C9" s="97">
        <v>4</v>
      </c>
      <c r="D9" s="3">
        <f>'Tabela VI'!B15</f>
        <v>0</v>
      </c>
      <c r="E9" s="3">
        <f>'Tabela VI'!C15</f>
        <v>0</v>
      </c>
      <c r="F9" s="3">
        <f>'Tabela VI'!D15</f>
        <v>0</v>
      </c>
    </row>
    <row r="10" spans="1:8" x14ac:dyDescent="0.2">
      <c r="A10" s="3">
        <f>'Tabela I'!$F$2</f>
        <v>116</v>
      </c>
      <c r="B10" s="3">
        <f>'Tabela I'!$F$1</f>
        <v>2022</v>
      </c>
      <c r="C10" s="97">
        <v>5</v>
      </c>
      <c r="D10" s="3">
        <f>'Tabela VI'!B16</f>
        <v>0</v>
      </c>
      <c r="E10" s="3">
        <f>'Tabela VI'!C16</f>
        <v>0</v>
      </c>
      <c r="F10" s="3">
        <f>'Tabela VI'!D16</f>
        <v>0</v>
      </c>
    </row>
    <row r="11" spans="1:8" x14ac:dyDescent="0.2">
      <c r="A11" s="3">
        <f>'Tabela I'!$F$2</f>
        <v>116</v>
      </c>
      <c r="B11" s="3">
        <f>'Tabela I'!$F$1</f>
        <v>2022</v>
      </c>
      <c r="C11" s="97">
        <v>6</v>
      </c>
      <c r="D11" s="3">
        <f>'Tabela VI'!B17</f>
        <v>0</v>
      </c>
      <c r="E11" s="3">
        <f>'Tabela VI'!C17</f>
        <v>0</v>
      </c>
      <c r="F11" s="3">
        <f>'Tabela VI'!D17</f>
        <v>0</v>
      </c>
    </row>
    <row r="12" spans="1:8" x14ac:dyDescent="0.2">
      <c r="A12" s="3">
        <f>'Tabela I'!$F$2</f>
        <v>116</v>
      </c>
      <c r="B12" s="3">
        <f>'Tabela I'!$F$1</f>
        <v>2022</v>
      </c>
      <c r="C12" s="97">
        <v>7</v>
      </c>
      <c r="D12" s="3">
        <f>'Tabela VI'!B18</f>
        <v>0</v>
      </c>
      <c r="E12" s="3">
        <f>'Tabela VI'!C18</f>
        <v>0</v>
      </c>
      <c r="F12" s="3">
        <f>'Tabela VI'!D18</f>
        <v>0</v>
      </c>
    </row>
    <row r="13" spans="1:8" x14ac:dyDescent="0.2">
      <c r="A13" s="16"/>
      <c r="B13" s="16"/>
      <c r="C13" s="107"/>
      <c r="D13" s="16"/>
      <c r="E13" s="16"/>
    </row>
    <row r="15" spans="1:8" x14ac:dyDescent="0.2">
      <c r="A15" s="62" t="s">
        <v>0</v>
      </c>
      <c r="B15" s="62" t="s">
        <v>1</v>
      </c>
      <c r="C15" s="62" t="s">
        <v>116</v>
      </c>
      <c r="D15" s="62" t="s">
        <v>122</v>
      </c>
      <c r="E15" s="62" t="s">
        <v>123</v>
      </c>
      <c r="F15" s="62" t="s">
        <v>124</v>
      </c>
      <c r="G15" s="62" t="s">
        <v>91</v>
      </c>
      <c r="H15" s="96"/>
    </row>
    <row r="16" spans="1:8" x14ac:dyDescent="0.2">
      <c r="A16" s="3">
        <f>'Tabela I'!$F$2</f>
        <v>116</v>
      </c>
      <c r="B16" s="3">
        <f>'Tabela I'!$F$1</f>
        <v>2022</v>
      </c>
      <c r="C16" s="97">
        <v>3</v>
      </c>
      <c r="D16" s="3">
        <f>'Tabela VI'!B23</f>
        <v>0</v>
      </c>
      <c r="E16" s="3">
        <f>'Tabela VI'!C23</f>
        <v>0</v>
      </c>
      <c r="F16" s="3">
        <f>'Tabela VI'!D23</f>
        <v>0</v>
      </c>
      <c r="G16" s="3">
        <f>'Tabela VI'!E23</f>
        <v>0</v>
      </c>
    </row>
    <row r="19" spans="1:4" x14ac:dyDescent="0.2">
      <c r="A19" s="62" t="s">
        <v>0</v>
      </c>
      <c r="B19" s="62" t="s">
        <v>1</v>
      </c>
      <c r="C19" s="62" t="s">
        <v>113</v>
      </c>
      <c r="D19" s="62" t="s">
        <v>114</v>
      </c>
    </row>
    <row r="20" spans="1:4" x14ac:dyDescent="0.2">
      <c r="A20" s="3">
        <f>'Tabela I'!$F$2</f>
        <v>116</v>
      </c>
      <c r="B20" s="3">
        <f>'Tabela I'!$F$1</f>
        <v>2022</v>
      </c>
      <c r="C20" s="3">
        <f>'Tabela VI'!B25</f>
        <v>0</v>
      </c>
      <c r="D20" s="3">
        <f>'Tabela VI'!B26</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 II</vt:lpstr>
      <vt:lpstr>tbl2_kvalitet_rada</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2022-11-23T09:40:26Z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